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60" yWindow="110" windowWidth="18900" windowHeight="7330"/>
  </bookViews>
  <sheets>
    <sheet name="Accueil" sheetId="2" r:id="rId1"/>
    <sheet name="Entrées" sheetId="1" r:id="rId2"/>
    <sheet name="Sorties" sheetId="3" r:id="rId3"/>
    <sheet name="Stock" sheetId="4" r:id="rId4"/>
    <sheet name="Récap" sheetId="6" r:id="rId5"/>
    <sheet name="Base" sheetId="5" state="veryHidden" r:id="rId6"/>
  </sheets>
  <definedNames>
    <definedName name="_xlnm._FilterDatabase" localSheetId="1" hidden="1">Entrées!$A$2:$M$609</definedName>
    <definedName name="_xlnm._FilterDatabase" localSheetId="2" hidden="1">Sorties!$A$2:$I$1729</definedName>
    <definedName name="Date_E">Entrées!$A$3</definedName>
    <definedName name="Date_S">Sorties!$B$3</definedName>
    <definedName name="Page_E">Entrées!$A$3:$I$3</definedName>
    <definedName name="Page_S">Sorties!$A$3:$G$3</definedName>
    <definedName name="Qté_R">Entrées!$D$3</definedName>
    <definedName name="Qté_S">Sorties!$F$3</definedName>
    <definedName name="Qté_Sain">Entrées!$E$3</definedName>
    <definedName name="Réf_E">Entrées!$B$3</definedName>
    <definedName name="Réf_S">Sorties!$A$3</definedName>
  </definedNames>
  <calcPr calcId="145621"/>
</workbook>
</file>

<file path=xl/calcChain.xml><?xml version="1.0" encoding="utf-8"?>
<calcChain xmlns="http://schemas.openxmlformats.org/spreadsheetml/2006/main">
  <c r="M3" i="1" l="1"/>
  <c r="K3" i="1"/>
  <c r="H3" i="3"/>
  <c r="F3" i="1"/>
  <c r="M2" i="1"/>
  <c r="H2" i="3" l="1"/>
  <c r="A4" i="4" l="1"/>
  <c r="E4" i="4" s="1"/>
  <c r="A5" i="4"/>
  <c r="E5" i="4" s="1"/>
  <c r="A6" i="4"/>
  <c r="E6" i="4" s="1"/>
  <c r="A7" i="4"/>
  <c r="E7" i="4" s="1"/>
  <c r="A8" i="4"/>
  <c r="E8" i="4" s="1"/>
  <c r="A9" i="4"/>
  <c r="E9" i="4" s="1"/>
  <c r="A10" i="4"/>
  <c r="E10" i="4" s="1"/>
  <c r="A11" i="4"/>
  <c r="E11" i="4" s="1"/>
  <c r="A12" i="4"/>
  <c r="E12" i="4" s="1"/>
  <c r="A13" i="4"/>
  <c r="E13" i="4" s="1"/>
  <c r="A14" i="4"/>
  <c r="E14" i="4" s="1"/>
  <c r="A15" i="4"/>
  <c r="E15" i="4" s="1"/>
  <c r="A16" i="4"/>
  <c r="E16" i="4" s="1"/>
  <c r="A17" i="4"/>
  <c r="E17" i="4" s="1"/>
  <c r="A18" i="4"/>
  <c r="E18" i="4" s="1"/>
  <c r="A19" i="4"/>
  <c r="E19" i="4" s="1"/>
  <c r="A20" i="4"/>
  <c r="E20" i="4" s="1"/>
  <c r="A21" i="4"/>
  <c r="E21" i="4" s="1"/>
  <c r="A22" i="4"/>
  <c r="E22" i="4" s="1"/>
  <c r="A3" i="4"/>
  <c r="A5" i="6"/>
  <c r="A6" i="6"/>
  <c r="A7" i="6"/>
  <c r="C7" i="6" s="1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4" i="6"/>
  <c r="C4" i="6" l="1"/>
  <c r="E3" i="4"/>
  <c r="B5" i="6"/>
  <c r="C5" i="6"/>
  <c r="E5" i="6"/>
  <c r="G5" i="6"/>
  <c r="I5" i="6"/>
  <c r="K5" i="6"/>
  <c r="M5" i="6"/>
  <c r="O5" i="6"/>
  <c r="Q5" i="6"/>
  <c r="S5" i="6"/>
  <c r="U5" i="6"/>
  <c r="W5" i="6"/>
  <c r="Y5" i="6"/>
  <c r="B6" i="6"/>
  <c r="C6" i="6"/>
  <c r="D6" i="6"/>
  <c r="E6" i="6"/>
  <c r="F6" i="6"/>
  <c r="G6" i="6"/>
  <c r="H6" i="6"/>
  <c r="I6" i="6"/>
  <c r="J6" i="6"/>
  <c r="K6" i="6"/>
  <c r="L6" i="6"/>
  <c r="M6" i="6"/>
  <c r="N6" i="6"/>
  <c r="O6" i="6"/>
  <c r="P6" i="6"/>
  <c r="Q6" i="6"/>
  <c r="R6" i="6"/>
  <c r="S6" i="6"/>
  <c r="T6" i="6"/>
  <c r="U6" i="6"/>
  <c r="V6" i="6"/>
  <c r="W6" i="6"/>
  <c r="X6" i="6"/>
  <c r="Y6" i="6"/>
  <c r="Z6" i="6"/>
  <c r="AA6" i="6"/>
  <c r="AC6" i="6" s="1"/>
  <c r="B7" i="6"/>
  <c r="E7" i="6"/>
  <c r="G7" i="6"/>
  <c r="I7" i="6"/>
  <c r="K7" i="6"/>
  <c r="M7" i="6"/>
  <c r="O7" i="6"/>
  <c r="Q7" i="6"/>
  <c r="S7" i="6"/>
  <c r="U7" i="6"/>
  <c r="W7" i="6"/>
  <c r="Y7" i="6"/>
  <c r="B8" i="6"/>
  <c r="C8" i="6"/>
  <c r="D8" i="6"/>
  <c r="E8" i="6"/>
  <c r="F8" i="6"/>
  <c r="G8" i="6"/>
  <c r="H8" i="6"/>
  <c r="I8" i="6"/>
  <c r="J8" i="6"/>
  <c r="K8" i="6"/>
  <c r="L8" i="6"/>
  <c r="M8" i="6"/>
  <c r="N8" i="6"/>
  <c r="O8" i="6"/>
  <c r="P8" i="6"/>
  <c r="Q8" i="6"/>
  <c r="R8" i="6"/>
  <c r="S8" i="6"/>
  <c r="T8" i="6"/>
  <c r="U8" i="6"/>
  <c r="V8" i="6"/>
  <c r="W8" i="6"/>
  <c r="X8" i="6"/>
  <c r="Y8" i="6"/>
  <c r="Z8" i="6"/>
  <c r="AA8" i="6"/>
  <c r="AC8" i="6" s="1"/>
  <c r="B9" i="6"/>
  <c r="C9" i="6"/>
  <c r="E9" i="6"/>
  <c r="G9" i="6"/>
  <c r="I9" i="6"/>
  <c r="K9" i="6"/>
  <c r="M9" i="6"/>
  <c r="O9" i="6"/>
  <c r="Q9" i="6"/>
  <c r="S9" i="6"/>
  <c r="U9" i="6"/>
  <c r="W9" i="6"/>
  <c r="Y9" i="6"/>
  <c r="B10" i="6"/>
  <c r="C10" i="6"/>
  <c r="D10" i="6"/>
  <c r="E10" i="6"/>
  <c r="F10" i="6"/>
  <c r="G10" i="6"/>
  <c r="H10" i="6"/>
  <c r="I10" i="6"/>
  <c r="J10" i="6"/>
  <c r="K10" i="6"/>
  <c r="L10" i="6"/>
  <c r="M10" i="6"/>
  <c r="N10" i="6"/>
  <c r="O10" i="6"/>
  <c r="P10" i="6"/>
  <c r="Q10" i="6"/>
  <c r="R10" i="6"/>
  <c r="S10" i="6"/>
  <c r="T10" i="6"/>
  <c r="U10" i="6"/>
  <c r="V10" i="6"/>
  <c r="W10" i="6"/>
  <c r="X10" i="6"/>
  <c r="Y10" i="6"/>
  <c r="Z10" i="6"/>
  <c r="AA10" i="6"/>
  <c r="AC10" i="6" s="1"/>
  <c r="B11" i="6"/>
  <c r="C11" i="6"/>
  <c r="E11" i="6"/>
  <c r="G11" i="6"/>
  <c r="I11" i="6"/>
  <c r="K11" i="6"/>
  <c r="M11" i="6"/>
  <c r="O11" i="6"/>
  <c r="Q11" i="6"/>
  <c r="S11" i="6"/>
  <c r="U11" i="6"/>
  <c r="W11" i="6"/>
  <c r="Y11" i="6"/>
  <c r="B12" i="6"/>
  <c r="C12" i="6"/>
  <c r="D12" i="6"/>
  <c r="E12" i="6"/>
  <c r="F12" i="6"/>
  <c r="G12" i="6"/>
  <c r="H12" i="6"/>
  <c r="I12" i="6"/>
  <c r="J12" i="6"/>
  <c r="K12" i="6"/>
  <c r="L12" i="6"/>
  <c r="M12" i="6"/>
  <c r="N12" i="6"/>
  <c r="O12" i="6"/>
  <c r="P12" i="6"/>
  <c r="Q12" i="6"/>
  <c r="R12" i="6"/>
  <c r="S12" i="6"/>
  <c r="T12" i="6"/>
  <c r="U12" i="6"/>
  <c r="V12" i="6"/>
  <c r="W12" i="6"/>
  <c r="X12" i="6"/>
  <c r="Y12" i="6"/>
  <c r="Z12" i="6"/>
  <c r="AA12" i="6"/>
  <c r="AC12" i="6" s="1"/>
  <c r="B13" i="6"/>
  <c r="C13" i="6"/>
  <c r="E13" i="6"/>
  <c r="G13" i="6"/>
  <c r="I13" i="6"/>
  <c r="K13" i="6"/>
  <c r="M13" i="6"/>
  <c r="O13" i="6"/>
  <c r="Q13" i="6"/>
  <c r="S13" i="6"/>
  <c r="U13" i="6"/>
  <c r="W13" i="6"/>
  <c r="Y13" i="6"/>
  <c r="B14" i="6"/>
  <c r="C14" i="6"/>
  <c r="D14" i="6"/>
  <c r="E14" i="6"/>
  <c r="F14" i="6"/>
  <c r="G14" i="6"/>
  <c r="H14" i="6"/>
  <c r="I14" i="6"/>
  <c r="J14" i="6"/>
  <c r="K14" i="6"/>
  <c r="L14" i="6"/>
  <c r="M14" i="6"/>
  <c r="N14" i="6"/>
  <c r="O14" i="6"/>
  <c r="P14" i="6"/>
  <c r="Q14" i="6"/>
  <c r="R14" i="6"/>
  <c r="S14" i="6"/>
  <c r="T14" i="6"/>
  <c r="U14" i="6"/>
  <c r="V14" i="6"/>
  <c r="W14" i="6"/>
  <c r="X14" i="6"/>
  <c r="Y14" i="6"/>
  <c r="Z14" i="6"/>
  <c r="AA14" i="6"/>
  <c r="C15" i="6"/>
  <c r="E15" i="6"/>
  <c r="I15" i="6"/>
  <c r="M15" i="6"/>
  <c r="Q15" i="6"/>
  <c r="U15" i="6"/>
  <c r="Y15" i="6"/>
  <c r="B16" i="6"/>
  <c r="C16" i="6"/>
  <c r="D16" i="6"/>
  <c r="E16" i="6"/>
  <c r="F16" i="6"/>
  <c r="G16" i="6"/>
  <c r="H16" i="6"/>
  <c r="I16" i="6"/>
  <c r="J16" i="6"/>
  <c r="K16" i="6"/>
  <c r="L16" i="6"/>
  <c r="M16" i="6"/>
  <c r="N16" i="6"/>
  <c r="O16" i="6"/>
  <c r="P16" i="6"/>
  <c r="Q16" i="6"/>
  <c r="R16" i="6"/>
  <c r="S16" i="6"/>
  <c r="T16" i="6"/>
  <c r="U16" i="6"/>
  <c r="V16" i="6"/>
  <c r="W16" i="6"/>
  <c r="X16" i="6"/>
  <c r="Z16" i="6" s="1"/>
  <c r="Y16" i="6"/>
  <c r="B17" i="6"/>
  <c r="D17" i="6"/>
  <c r="F17" i="6"/>
  <c r="H17" i="6"/>
  <c r="J17" i="6"/>
  <c r="L17" i="6"/>
  <c r="N17" i="6"/>
  <c r="P17" i="6"/>
  <c r="R17" i="6"/>
  <c r="T17" i="6"/>
  <c r="V17" i="6"/>
  <c r="X17" i="6"/>
  <c r="B18" i="6"/>
  <c r="C18" i="6"/>
  <c r="E18" i="6"/>
  <c r="G18" i="6"/>
  <c r="I18" i="6"/>
  <c r="K18" i="6"/>
  <c r="M18" i="6"/>
  <c r="O18" i="6"/>
  <c r="Q18" i="6"/>
  <c r="S18" i="6"/>
  <c r="U18" i="6"/>
  <c r="W18" i="6"/>
  <c r="Y18" i="6"/>
  <c r="B19" i="6"/>
  <c r="C19" i="6"/>
  <c r="D19" i="6"/>
  <c r="E19" i="6"/>
  <c r="F19" i="6"/>
  <c r="G19" i="6"/>
  <c r="H19" i="6"/>
  <c r="I19" i="6"/>
  <c r="J19" i="6"/>
  <c r="K19" i="6"/>
  <c r="L19" i="6"/>
  <c r="M19" i="6"/>
  <c r="N19" i="6"/>
  <c r="O19" i="6"/>
  <c r="P19" i="6"/>
  <c r="Q19" i="6"/>
  <c r="R19" i="6"/>
  <c r="S19" i="6"/>
  <c r="T19" i="6"/>
  <c r="U19" i="6"/>
  <c r="V19" i="6"/>
  <c r="W19" i="6"/>
  <c r="X19" i="6"/>
  <c r="Z19" i="6" s="1"/>
  <c r="Y19" i="6"/>
  <c r="B20" i="6"/>
  <c r="C20" i="6"/>
  <c r="E20" i="6"/>
  <c r="G20" i="6"/>
  <c r="I20" i="6"/>
  <c r="K20" i="6"/>
  <c r="M20" i="6"/>
  <c r="O20" i="6"/>
  <c r="Q20" i="6"/>
  <c r="S20" i="6"/>
  <c r="U20" i="6"/>
  <c r="W20" i="6"/>
  <c r="Y20" i="6"/>
  <c r="B21" i="6"/>
  <c r="C21" i="6"/>
  <c r="D21" i="6"/>
  <c r="E21" i="6"/>
  <c r="F21" i="6"/>
  <c r="G21" i="6"/>
  <c r="H21" i="6"/>
  <c r="I21" i="6"/>
  <c r="J21" i="6"/>
  <c r="K21" i="6"/>
  <c r="L21" i="6"/>
  <c r="M21" i="6"/>
  <c r="N21" i="6"/>
  <c r="O21" i="6"/>
  <c r="P21" i="6"/>
  <c r="Q21" i="6"/>
  <c r="R21" i="6"/>
  <c r="S21" i="6"/>
  <c r="T21" i="6"/>
  <c r="U21" i="6"/>
  <c r="V21" i="6"/>
  <c r="W21" i="6"/>
  <c r="X21" i="6"/>
  <c r="Z21" i="6" s="1"/>
  <c r="Y21" i="6"/>
  <c r="AA21" i="6" s="1"/>
  <c r="AC21" i="6" s="1"/>
  <c r="B22" i="6"/>
  <c r="C22" i="6"/>
  <c r="E22" i="6"/>
  <c r="G22" i="6"/>
  <c r="I22" i="6"/>
  <c r="K22" i="6"/>
  <c r="M22" i="6"/>
  <c r="O22" i="6"/>
  <c r="Q22" i="6"/>
  <c r="S22" i="6"/>
  <c r="U22" i="6"/>
  <c r="W22" i="6"/>
  <c r="Y22" i="6"/>
  <c r="B23" i="6"/>
  <c r="C23" i="6"/>
  <c r="D23" i="6"/>
  <c r="E23" i="6"/>
  <c r="F23" i="6"/>
  <c r="G23" i="6"/>
  <c r="H23" i="6"/>
  <c r="I23" i="6"/>
  <c r="J23" i="6"/>
  <c r="K23" i="6"/>
  <c r="L23" i="6"/>
  <c r="M23" i="6"/>
  <c r="N23" i="6"/>
  <c r="O23" i="6"/>
  <c r="P23" i="6"/>
  <c r="Q23" i="6"/>
  <c r="R23" i="6"/>
  <c r="S23" i="6"/>
  <c r="T23" i="6"/>
  <c r="U23" i="6"/>
  <c r="V23" i="6"/>
  <c r="W23" i="6"/>
  <c r="X23" i="6"/>
  <c r="Z23" i="6" s="1"/>
  <c r="Y23" i="6"/>
  <c r="AA23" i="6"/>
  <c r="AC23" i="6" s="1"/>
  <c r="AA19" i="6" l="1"/>
  <c r="AC19" i="6" s="1"/>
  <c r="AA16" i="6"/>
  <c r="AC16" i="6" s="1"/>
  <c r="AA22" i="6"/>
  <c r="AC22" i="6" s="1"/>
  <c r="AB14" i="6"/>
  <c r="AC14" i="6"/>
  <c r="AA18" i="6"/>
  <c r="AC18" i="6" s="1"/>
  <c r="AA20" i="6"/>
  <c r="AC20" i="6" s="1"/>
  <c r="Z17" i="6"/>
  <c r="AB16" i="6"/>
  <c r="AB12" i="6"/>
  <c r="AB8" i="6"/>
  <c r="AB10" i="6"/>
  <c r="AB6" i="6"/>
  <c r="AB23" i="6"/>
  <c r="AB21" i="6"/>
  <c r="AB19" i="6"/>
  <c r="AA11" i="6"/>
  <c r="AC11" i="6" s="1"/>
  <c r="AA9" i="6"/>
  <c r="AC9" i="6" s="1"/>
  <c r="AA7" i="6"/>
  <c r="AC7" i="6" s="1"/>
  <c r="AA5" i="6"/>
  <c r="AC5" i="6" s="1"/>
  <c r="AA13" i="6"/>
  <c r="AC13" i="6" s="1"/>
  <c r="X22" i="6"/>
  <c r="V22" i="6"/>
  <c r="T22" i="6"/>
  <c r="R22" i="6"/>
  <c r="P22" i="6"/>
  <c r="N22" i="6"/>
  <c r="L22" i="6"/>
  <c r="J22" i="6"/>
  <c r="H22" i="6"/>
  <c r="F22" i="6"/>
  <c r="D22" i="6"/>
  <c r="X20" i="6"/>
  <c r="V20" i="6"/>
  <c r="T20" i="6"/>
  <c r="R20" i="6"/>
  <c r="P20" i="6"/>
  <c r="N20" i="6"/>
  <c r="L20" i="6"/>
  <c r="J20" i="6"/>
  <c r="H20" i="6"/>
  <c r="F20" i="6"/>
  <c r="D20" i="6"/>
  <c r="X18" i="6"/>
  <c r="V18" i="6"/>
  <c r="T18" i="6"/>
  <c r="R18" i="6"/>
  <c r="P18" i="6"/>
  <c r="N18" i="6"/>
  <c r="L18" i="6"/>
  <c r="J18" i="6"/>
  <c r="H18" i="6"/>
  <c r="F18" i="6"/>
  <c r="D18" i="6"/>
  <c r="Y17" i="6"/>
  <c r="W17" i="6"/>
  <c r="U17" i="6"/>
  <c r="S17" i="6"/>
  <c r="Q17" i="6"/>
  <c r="O17" i="6"/>
  <c r="M17" i="6"/>
  <c r="K17" i="6"/>
  <c r="I17" i="6"/>
  <c r="G17" i="6"/>
  <c r="E17" i="6"/>
  <c r="C17" i="6"/>
  <c r="W15" i="6"/>
  <c r="S15" i="6"/>
  <c r="O15" i="6"/>
  <c r="K15" i="6"/>
  <c r="G15" i="6"/>
  <c r="B15" i="6"/>
  <c r="D15" i="6"/>
  <c r="F15" i="6"/>
  <c r="H15" i="6"/>
  <c r="J15" i="6"/>
  <c r="L15" i="6"/>
  <c r="N15" i="6"/>
  <c r="P15" i="6"/>
  <c r="R15" i="6"/>
  <c r="T15" i="6"/>
  <c r="V15" i="6"/>
  <c r="X15" i="6"/>
  <c r="X13" i="6"/>
  <c r="V13" i="6"/>
  <c r="T13" i="6"/>
  <c r="R13" i="6"/>
  <c r="P13" i="6"/>
  <c r="N13" i="6"/>
  <c r="L13" i="6"/>
  <c r="J13" i="6"/>
  <c r="H13" i="6"/>
  <c r="F13" i="6"/>
  <c r="D13" i="6"/>
  <c r="X11" i="6"/>
  <c r="V11" i="6"/>
  <c r="T11" i="6"/>
  <c r="R11" i="6"/>
  <c r="P11" i="6"/>
  <c r="N11" i="6"/>
  <c r="L11" i="6"/>
  <c r="J11" i="6"/>
  <c r="H11" i="6"/>
  <c r="F11" i="6"/>
  <c r="D11" i="6"/>
  <c r="X9" i="6"/>
  <c r="V9" i="6"/>
  <c r="T9" i="6"/>
  <c r="R9" i="6"/>
  <c r="P9" i="6"/>
  <c r="N9" i="6"/>
  <c r="L9" i="6"/>
  <c r="J9" i="6"/>
  <c r="H9" i="6"/>
  <c r="F9" i="6"/>
  <c r="D9" i="6"/>
  <c r="X7" i="6"/>
  <c r="V7" i="6"/>
  <c r="T7" i="6"/>
  <c r="R7" i="6"/>
  <c r="P7" i="6"/>
  <c r="N7" i="6"/>
  <c r="L7" i="6"/>
  <c r="J7" i="6"/>
  <c r="H7" i="6"/>
  <c r="F7" i="6"/>
  <c r="D7" i="6"/>
  <c r="X5" i="6"/>
  <c r="V5" i="6"/>
  <c r="T5" i="6"/>
  <c r="R5" i="6"/>
  <c r="P5" i="6"/>
  <c r="N5" i="6"/>
  <c r="L5" i="6"/>
  <c r="J5" i="6"/>
  <c r="H5" i="6"/>
  <c r="F5" i="6"/>
  <c r="D5" i="6"/>
  <c r="Z18" i="6" l="1"/>
  <c r="AB18" i="6" s="1"/>
  <c r="AA17" i="6"/>
  <c r="AC17" i="6" s="1"/>
  <c r="Z5" i="6"/>
  <c r="AB5" i="6" s="1"/>
  <c r="Z7" i="6"/>
  <c r="AB7" i="6" s="1"/>
  <c r="Z9" i="6"/>
  <c r="AB9" i="6" s="1"/>
  <c r="Z11" i="6"/>
  <c r="AB11" i="6" s="1"/>
  <c r="Z13" i="6"/>
  <c r="AB13" i="6" s="1"/>
  <c r="Z20" i="6"/>
  <c r="AB20" i="6" s="1"/>
  <c r="Z22" i="6"/>
  <c r="AB22" i="6" s="1"/>
  <c r="Z15" i="6"/>
  <c r="AA15" i="6"/>
  <c r="AC15" i="6" s="1"/>
  <c r="E4" i="6"/>
  <c r="G4" i="6"/>
  <c r="I4" i="6"/>
  <c r="K4" i="6"/>
  <c r="M4" i="6"/>
  <c r="O4" i="6"/>
  <c r="Q4" i="6"/>
  <c r="S4" i="6"/>
  <c r="U4" i="6"/>
  <c r="W4" i="6"/>
  <c r="Y4" i="6"/>
  <c r="B4" i="6"/>
  <c r="D4" i="6"/>
  <c r="F4" i="6"/>
  <c r="H4" i="6"/>
  <c r="J4" i="6"/>
  <c r="L4" i="6"/>
  <c r="N4" i="6"/>
  <c r="P4" i="6"/>
  <c r="R4" i="6"/>
  <c r="T4" i="6"/>
  <c r="V4" i="6"/>
  <c r="X4" i="6"/>
  <c r="AB17" i="6" l="1"/>
  <c r="AB15" i="6"/>
  <c r="AA4" i="6"/>
  <c r="Z4" i="6"/>
  <c r="AC4" i="6" l="1"/>
  <c r="AB4" i="6"/>
  <c r="A1" i="4"/>
  <c r="A1" i="6"/>
  <c r="C3" i="4" l="1"/>
  <c r="C20" i="4"/>
  <c r="C11" i="4"/>
  <c r="C5" i="4"/>
  <c r="C22" i="4"/>
  <c r="C9" i="4"/>
  <c r="C15" i="4"/>
  <c r="C7" i="4"/>
  <c r="C18" i="4"/>
  <c r="C6" i="4"/>
  <c r="C4" i="4"/>
  <c r="C10" i="4"/>
  <c r="C12" i="4"/>
  <c r="C8" i="4"/>
  <c r="C17" i="4"/>
  <c r="C21" i="4"/>
  <c r="C19" i="4"/>
  <c r="C13" i="4"/>
  <c r="C14" i="4"/>
  <c r="C16" i="4"/>
  <c r="B14" i="4"/>
  <c r="B3" i="4"/>
  <c r="B22" i="4"/>
  <c r="B20" i="4"/>
  <c r="B9" i="4"/>
  <c r="B7" i="4"/>
  <c r="D7" i="4" s="1"/>
  <c r="B18" i="4"/>
  <c r="D18" i="4" s="1"/>
  <c r="B5" i="4"/>
  <c r="B11" i="4"/>
  <c r="D11" i="4" s="1"/>
  <c r="B15" i="4"/>
  <c r="B13" i="4"/>
  <c r="B12" i="4"/>
  <c r="B4" i="4"/>
  <c r="D4" i="4" s="1"/>
  <c r="B10" i="4"/>
  <c r="D10" i="4" s="1"/>
  <c r="B17" i="4"/>
  <c r="D17" i="4" s="1"/>
  <c r="B21" i="4"/>
  <c r="B8" i="4"/>
  <c r="B19" i="4"/>
  <c r="B6" i="4"/>
  <c r="B16" i="4"/>
  <c r="D16" i="4" s="1"/>
  <c r="D19" i="4" l="1"/>
  <c r="D3" i="4"/>
  <c r="D8" i="4"/>
  <c r="D9" i="4"/>
  <c r="D12" i="4"/>
  <c r="D6" i="4"/>
  <c r="D21" i="4"/>
  <c r="D15" i="4"/>
  <c r="D5" i="4"/>
  <c r="D20" i="4"/>
  <c r="D22" i="4"/>
  <c r="D13" i="4"/>
  <c r="D14" i="4"/>
</calcChain>
</file>

<file path=xl/sharedStrings.xml><?xml version="1.0" encoding="utf-8"?>
<sst xmlns="http://schemas.openxmlformats.org/spreadsheetml/2006/main" count="177" uniqueCount="139">
  <si>
    <t>Qté HS</t>
  </si>
  <si>
    <t>Client</t>
  </si>
  <si>
    <t>N° Remorque</t>
  </si>
  <si>
    <t>ENTREES</t>
  </si>
  <si>
    <t>SORTIES</t>
  </si>
  <si>
    <t>Stock réel</t>
  </si>
  <si>
    <t>Stock Sain</t>
  </si>
  <si>
    <t>Qté Reçue</t>
  </si>
  <si>
    <t>Qté Saine</t>
  </si>
  <si>
    <t>BL_Client</t>
  </si>
  <si>
    <t>Qté livrée</t>
  </si>
  <si>
    <t>Référence Produit</t>
  </si>
  <si>
    <t>BL_Fournisseur</t>
  </si>
  <si>
    <t>Lieu de stockage</t>
  </si>
  <si>
    <t>BOX 1</t>
  </si>
  <si>
    <t>BOX 2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</si>
  <si>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</si>
  <si>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</si>
  <si>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</si>
  <si>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</si>
  <si>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</si>
  <si>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</si>
  <si>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</si>
  <si>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</si>
  <si>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BOX 11</t>
  </si>
  <si>
    <t>BOX 12</t>
  </si>
  <si>
    <t>BOX 13</t>
  </si>
  <si>
    <t>BOX 14</t>
  </si>
  <si>
    <t>BOX 15</t>
  </si>
  <si>
    <t>BOX 16</t>
  </si>
  <si>
    <t>BOX 17</t>
  </si>
  <si>
    <t>BOX 18</t>
  </si>
  <si>
    <t>BOX 19</t>
  </si>
  <si>
    <t>BOX 20</t>
  </si>
  <si>
    <t>REMORQUE 1</t>
  </si>
  <si>
    <t>REMORQUE 2</t>
  </si>
  <si>
    <t>REMORQUE 3</t>
  </si>
  <si>
    <t>REMORQUE 4</t>
  </si>
  <si>
    <t>REMORQUE 5</t>
  </si>
  <si>
    <t>REMORQUE 6</t>
  </si>
  <si>
    <t>REMORQUE 7</t>
  </si>
  <si>
    <t>REMORQUE 8</t>
  </si>
  <si>
    <t>REMORQUE 9</t>
  </si>
  <si>
    <t>REMORQUE 10</t>
  </si>
  <si>
    <t>REMORQUE 11</t>
  </si>
  <si>
    <t>REMORQUE 12</t>
  </si>
  <si>
    <t>REMORQUE 13</t>
  </si>
  <si>
    <t>REMORQUE 14</t>
  </si>
  <si>
    <t>REMORQUE 15</t>
  </si>
  <si>
    <t>REMORQUE 16</t>
  </si>
  <si>
    <t>REMORQUE 17</t>
  </si>
  <si>
    <t>REMORQUE 18</t>
  </si>
  <si>
    <t>REMORQUE 19</t>
  </si>
  <si>
    <t>REMORQUE 20</t>
  </si>
  <si>
    <t>JANVIER</t>
  </si>
  <si>
    <t>IN</t>
  </si>
  <si>
    <t>OUT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</si>
  <si>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</si>
  <si>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</si>
  <si>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</si>
  <si>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</si>
  <si>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</si>
  <si>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</si>
  <si>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</si>
  <si>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</si>
  <si>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</si>
  <si>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</si>
  <si>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</si>
  <si>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IN </t>
  </si>
  <si>
    <t>Date_Entrée</t>
  </si>
  <si>
    <t>Référence Produits</t>
  </si>
  <si>
    <t>Liste clients</t>
  </si>
  <si>
    <t>Références produits</t>
  </si>
  <si>
    <t>Date_Sortie</t>
  </si>
  <si>
    <t>TOTAUX</t>
  </si>
  <si>
    <t>Nature Entrées</t>
  </si>
  <si>
    <t>Nature Entrée</t>
  </si>
  <si>
    <t>Stock HS</t>
  </si>
  <si>
    <t>Commentaires</t>
  </si>
  <si>
    <t>****</t>
  </si>
  <si>
    <t>mdp</t>
  </si>
  <si>
    <t>utilisateur</t>
  </si>
  <si>
    <t>Rest_Réel</t>
  </si>
  <si>
    <t>Rest_Sain</t>
  </si>
  <si>
    <t>A utiliser uniquement si vous avez rajouter de nouveaux clients en Col D</t>
  </si>
  <si>
    <t>A utiliser uniquement si vous avez rajouté de nouvelles Références Produits en Col C</t>
  </si>
  <si>
    <t>Qté sortie</t>
  </si>
  <si>
    <t>Qté restante</t>
  </si>
  <si>
    <t>Date Der Modif</t>
  </si>
  <si>
    <t>REF_PRODUIT1</t>
  </si>
  <si>
    <t>REF_PRODUIT2</t>
  </si>
  <si>
    <t>REF_PRODUIT3</t>
  </si>
  <si>
    <t>REF_PRODUIT4</t>
  </si>
  <si>
    <t>REF_PRODUIT5</t>
  </si>
  <si>
    <t>REF_PRODUIT6</t>
  </si>
  <si>
    <t>REF_PRODUIT7</t>
  </si>
  <si>
    <t>REF_PRODUIT8</t>
  </si>
  <si>
    <t>REF_PRODUIT9</t>
  </si>
  <si>
    <t>REF_PRODUIT10</t>
  </si>
  <si>
    <t>REF_PRODUIT11</t>
  </si>
  <si>
    <t>REF_PRODUIT12</t>
  </si>
  <si>
    <t>REF_PRODUIT13</t>
  </si>
  <si>
    <t>REF_PRODUIT14</t>
  </si>
  <si>
    <t>REF_PRODUIT15</t>
  </si>
  <si>
    <t>REF_PRODUIT16</t>
  </si>
  <si>
    <t>REF_PRODUIT17</t>
  </si>
  <si>
    <t>REF_PRODUIT18</t>
  </si>
  <si>
    <t>REF_PRODUIT19</t>
  </si>
  <si>
    <t>REF_PRODUIT20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</si>
  <si>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</si>
  <si>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</si>
  <si>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</si>
  <si>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</si>
  <si>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</si>
  <si>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</si>
  <si>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</si>
  <si>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</si>
  <si>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</si>
  <si>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</si>
  <si>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</si>
  <si>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</si>
  <si>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</si>
  <si>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</si>
  <si>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</si>
  <si>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</si>
  <si>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</si>
  <si>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</si>
  <si>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</si>
  <si>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</si>
  <si>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NAT_ENTREE1</t>
  </si>
  <si>
    <t>NAT_ENTREE2</t>
  </si>
  <si>
    <t>NAT_ENTREE3</t>
  </si>
  <si>
    <t>NAT_ENTREE4</t>
  </si>
  <si>
    <t>NAT_ENTREE5</t>
  </si>
  <si>
    <t>NAT_ENTREE6</t>
  </si>
  <si>
    <t>admin</t>
  </si>
  <si>
    <t>29/01/2014</t>
  </si>
  <si>
    <t>BL 1</t>
  </si>
  <si>
    <t>ESSAI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</si>
</sst>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8000"/>
      <name val="Calibri"/>
      <family val="2"/>
    </font>
    <font>
      <b/>
      <sz val="12"/>
      <color rgb="FFFF0000"/>
      <name val="Calibri"/>
      <family val="2"/>
    </font>
    <font>
      <b/>
      <sz val="12"/>
      <color rgb="FF0000FF"/>
      <name val="Calibri"/>
      <family val="2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6" borderId="1" xfId="0" applyFill="1" applyBorder="1"/>
    <xf numFmtId="0" fontId="0" fillId="0" borderId="3" xfId="0" applyFill="1" applyBorder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14" fontId="0" fillId="2" borderId="4" xfId="0" applyNumberFormat="1" applyFill="1" applyBorder="1"/>
    <xf numFmtId="0" fontId="0" fillId="2" borderId="4" xfId="0" applyFill="1" applyBorder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Fill="1"/>
    <xf numFmtId="0" fontId="0" fillId="6" borderId="1" xfId="0" applyFill="1" applyBorder="1" applyAlignment="1">
      <alignment horizontal="center"/>
    </xf>
    <xf numFmtId="1" fontId="0" fillId="0" borderId="3" xfId="0" applyNumberFormat="1" applyFill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2" borderId="4" xfId="0" applyNumberFormat="1" applyFill="1" applyBorder="1" applyAlignment="1">
      <alignment horizontal="center"/>
    </xf>
    <xf numFmtId="1" fontId="0" fillId="2" borderId="5" xfId="0" applyNumberFormat="1" applyFill="1" applyBorder="1" applyAlignment="1">
      <alignment horizontal="center"/>
    </xf>
    <xf numFmtId="0" fontId="0" fillId="3" borderId="6" xfId="0" applyFill="1" applyBorder="1"/>
    <xf numFmtId="0" fontId="0" fillId="0" borderId="1" xfId="0" applyFill="1" applyBorder="1" applyAlignment="1">
      <alignment horizontal="center"/>
    </xf>
    <xf numFmtId="0" fontId="0" fillId="0" borderId="10" xfId="0" applyFill="1" applyBorder="1"/>
    <xf numFmtId="0" fontId="0" fillId="0" borderId="11" xfId="0" applyFill="1" applyBorder="1"/>
    <xf numFmtId="0" fontId="0" fillId="0" borderId="3" xfId="0" applyFill="1" applyBorder="1" applyAlignment="1">
      <alignment horizontal="center"/>
    </xf>
    <xf numFmtId="49" fontId="0" fillId="0" borderId="0" xfId="0" applyNumberFormat="1" applyBorder="1"/>
    <xf numFmtId="49" fontId="0" fillId="7" borderId="0" xfId="0" applyNumberFormat="1" applyFill="1" applyBorder="1"/>
    <xf numFmtId="14" fontId="1" fillId="0" borderId="1" xfId="0" applyNumberFormat="1" applyFont="1" applyFill="1" applyBorder="1" applyAlignment="1">
      <alignment horizontal="left"/>
    </xf>
    <xf numFmtId="1" fontId="0" fillId="0" borderId="1" xfId="0" applyNumberFormat="1" applyFill="1" applyBorder="1" applyAlignment="1">
      <alignment horizontal="center"/>
    </xf>
    <xf numFmtId="1" fontId="0" fillId="0" borderId="14" xfId="0" applyNumberFormat="1" applyBorder="1"/>
    <xf numFmtId="0" fontId="0" fillId="0" borderId="13" xfId="0" applyBorder="1"/>
    <xf numFmtId="1" fontId="0" fillId="0" borderId="1" xfId="0" applyNumberFormat="1" applyBorder="1"/>
    <xf numFmtId="0" fontId="0" fillId="0" borderId="15" xfId="0" applyBorder="1"/>
    <xf numFmtId="14" fontId="0" fillId="0" borderId="1" xfId="0" applyNumberFormat="1" applyFill="1" applyBorder="1"/>
    <xf numFmtId="0" fontId="0" fillId="0" borderId="1" xfId="0" applyFill="1" applyBorder="1"/>
    <xf numFmtId="0" fontId="0" fillId="0" borderId="1" xfId="0" applyFill="1" applyBorder="1" applyAlignment="1">
      <alignment horizontal="left"/>
    </xf>
    <xf numFmtId="14" fontId="0" fillId="0" borderId="1" xfId="0" applyNumberFormat="1" applyFill="1" applyBorder="1" applyAlignment="1">
      <alignment horizontal="center"/>
    </xf>
    <xf numFmtId="0" fontId="5" fillId="0" borderId="1" xfId="0" applyFont="1" applyFill="1" applyBorder="1"/>
    <xf numFmtId="1" fontId="5" fillId="0" borderId="1" xfId="0" applyNumberFormat="1" applyFont="1" applyFill="1" applyBorder="1"/>
    <xf numFmtId="14" fontId="0" fillId="3" borderId="12" xfId="0" applyNumberFormat="1" applyFill="1" applyBorder="1" applyAlignment="1">
      <alignment horizontal="right"/>
    </xf>
    <xf numFmtId="14" fontId="5" fillId="0" borderId="1" xfId="0" applyNumberFormat="1" applyFont="1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9" borderId="1" xfId="0" applyFill="1" applyBorder="1"/>
    <xf numFmtId="0" fontId="0" fillId="7" borderId="1" xfId="0" applyFill="1" applyBorder="1"/>
    <xf numFmtId="0" fontId="0" fillId="3" borderId="1" xfId="0" applyFill="1" applyBorder="1"/>
    <xf numFmtId="1" fontId="0" fillId="3" borderId="1" xfId="0" applyNumberFormat="1" applyFill="1" applyBorder="1" applyAlignment="1">
      <alignment horizontal="center"/>
    </xf>
    <xf numFmtId="1" fontId="0" fillId="9" borderId="1" xfId="0" applyNumberFormat="1" applyFill="1" applyBorder="1" applyAlignment="1">
      <alignment horizontal="center"/>
    </xf>
    <xf numFmtId="1" fontId="0" fillId="7" borderId="1" xfId="0" applyNumberFormat="1" applyFill="1" applyBorder="1" applyAlignment="1">
      <alignment horizontal="center"/>
    </xf>
    <xf numFmtId="0" fontId="0" fillId="3" borderId="1" xfId="0" applyNumberForma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left"/>
    </xf>
    <xf numFmtId="0" fontId="0" fillId="0" borderId="12" xfId="0" applyBorder="1"/>
    <xf numFmtId="14" fontId="0" fillId="0" borderId="1" xfId="0" applyNumberFormat="1" applyBorder="1"/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14" fontId="1" fillId="0" borderId="10" xfId="0" applyNumberFormat="1" applyFont="1" applyFill="1" applyBorder="1" applyAlignment="1">
      <alignment horizontal="left"/>
    </xf>
    <xf numFmtId="0" fontId="0" fillId="0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7" borderId="1" xfId="0" applyNumberFormat="1" applyFill="1" applyBorder="1"/>
    <xf numFmtId="14" fontId="1" fillId="0" borderId="1" xfId="0" applyNumberFormat="1" applyFont="1" applyBorder="1" applyAlignment="1">
      <alignment horizontal="left"/>
    </xf>
    <xf numFmtId="14" fontId="0" fillId="0" borderId="1" xfId="0" applyNumberFormat="1" applyBorder="1" applyAlignment="1">
      <alignment horizontal="center"/>
    </xf>
    <xf numFmtId="14" fontId="0" fillId="9" borderId="1" xfId="0" applyNumberFormat="1" applyFill="1" applyBorder="1"/>
    <xf numFmtId="14" fontId="0" fillId="9" borderId="1" xfId="0" applyNumberFormat="1" applyFill="1" applyBorder="1" applyAlignment="1">
      <alignment horizontal="left"/>
    </xf>
    <xf numFmtId="14" fontId="1" fillId="9" borderId="1" xfId="0" applyNumberFormat="1" applyFont="1" applyFill="1" applyBorder="1" applyAlignment="1">
      <alignment horizontal="left"/>
    </xf>
    <xf numFmtId="14" fontId="1" fillId="7" borderId="1" xfId="0" applyNumberFormat="1" applyFont="1" applyFill="1" applyBorder="1" applyAlignment="1">
      <alignment horizontal="left"/>
    </xf>
    <xf numFmtId="0" fontId="0" fillId="0" borderId="18" xfId="0" applyBorder="1"/>
    <xf numFmtId="0" fontId="0" fillId="0" borderId="9" xfId="0" applyBorder="1"/>
    <xf numFmtId="0" fontId="0" fillId="0" borderId="19" xfId="0" applyBorder="1"/>
    <xf numFmtId="1" fontId="0" fillId="2" borderId="4" xfId="0" applyNumberFormat="1" applyFill="1" applyBorder="1"/>
    <xf numFmtId="0" fontId="0" fillId="7" borderId="1" xfId="0" applyFill="1" applyBorder="1" applyAlignment="1">
      <alignment horizontal="left"/>
    </xf>
    <xf numFmtId="0" fontId="0" fillId="0" borderId="20" xfId="0" applyNumberFormat="1" applyFill="1" applyBorder="1"/>
    <xf numFmtId="0" fontId="0" fillId="0" borderId="15" xfId="0" applyFill="1" applyBorder="1"/>
    <xf numFmtId="0" fontId="0" fillId="0" borderId="21" xfId="0" applyNumberFormat="1" applyFill="1" applyBorder="1"/>
    <xf numFmtId="0" fontId="0" fillId="0" borderId="22" xfId="0" applyFill="1" applyBorder="1"/>
    <xf numFmtId="0" fontId="0" fillId="0" borderId="22" xfId="0" applyFill="1" applyBorder="1" applyAlignment="1">
      <alignment horizontal="center"/>
    </xf>
    <xf numFmtId="0" fontId="0" fillId="0" borderId="23" xfId="0" applyFill="1" applyBorder="1"/>
    <xf numFmtId="14" fontId="1" fillId="0" borderId="1" xfId="0" applyNumberFormat="1" applyFont="1" applyFill="1" applyBorder="1" applyAlignment="1">
      <alignment horizontal="center"/>
    </xf>
    <xf numFmtId="0" fontId="0" fillId="0" borderId="1" xfId="0" applyFill="1" applyBorder="1" applyAlignment="1">
      <alignment vertical="center"/>
    </xf>
    <xf numFmtId="0" fontId="1" fillId="0" borderId="1" xfId="0" applyFont="1" applyFill="1" applyBorder="1" applyAlignment="1">
      <alignment horizontal="center"/>
    </xf>
    <xf numFmtId="14" fontId="1" fillId="0" borderId="0" xfId="0" applyNumberFormat="1" applyFont="1" applyFill="1" applyBorder="1" applyAlignment="1">
      <alignment horizontal="left"/>
    </xf>
    <xf numFmtId="14" fontId="0" fillId="0" borderId="0" xfId="0" applyNumberFormat="1" applyFill="1" applyBorder="1"/>
    <xf numFmtId="14" fontId="1" fillId="2" borderId="16" xfId="0" applyNumberFormat="1" applyFont="1" applyFill="1" applyBorder="1" applyAlignment="1">
      <alignment horizontal="center"/>
    </xf>
    <xf numFmtId="14" fontId="1" fillId="2" borderId="17" xfId="0" applyNumberFormat="1" applyFont="1" applyFill="1" applyBorder="1" applyAlignment="1">
      <alignment horizontal="center"/>
    </xf>
    <xf numFmtId="14" fontId="1" fillId="3" borderId="0" xfId="0" applyNumberFormat="1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ill="1" applyAlignment="1">
      <alignment horizontal="center" vertical="center" wrapText="1"/>
    </xf>
    <xf numFmtId="0" fontId="0" fillId="8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355600</xdr:colOff>
      <xdr:row>1</xdr:row>
      <xdr:rowOff>44450</xdr:rowOff>
    </xdr:from>
    <xdr:to>
      <xdr:col>14</xdr:col>
      <xdr:colOff>730250</xdr:colOff>
      <xdr:row>24</xdr:row>
      <xdr:rowOff>114300</xdr:rowOff>
    </xdr:to>
    <xdr:sp macro="" textlink="">
      <xdr:nvSpPr>
        <xdr:cNvPr id="2" name="ZoneTexte 1"/>
        <xdr:cNvSpPr txBox="1"/>
      </xdr:nvSpPr>
      <xdr:spPr>
        <a:xfrm>
          <a:off x="7975600" y="228600"/>
          <a:ext cx="3422650" cy="430530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PRINCIPE de FONCTIONNEMENT du FICHIER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1.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Initialiser le feuillet "Base"( Lieu de stockage, N° remorque, Réf produit, Liste clients et Nature entrées) avant toute saisie, avec le bouton </a:t>
          </a: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Accès sécurisé  Feuille Base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après  validation du Mot de Passe ****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2. Toutes les opérations  doivent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u="sng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IMPERATIVEMEN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T 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être  saisies à l'aide des formulaires en cliquant sur les Boutons  ENTREE ou SORTIE, sinon les feuilles Stock et Récap ne seront pas alimentées. 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NE RIEN SAISIR DIRECTEMENT dans les feuilles Entrées et Sorties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 Elles sont protégées sans mot de passe.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3. Les boutons MODIFICATION permettent de changer les données s'il y a lieu(ex: Qté saine, lieu de stockage, N° remorque, Nature entrées, Commentaires, Qté sortie) sauf la Référence Produit. La recherche se fait avec la réf Produit associé au N° de ligne.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4. Le bouton </a:t>
          </a: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FIN de SESSION et SAUVEGARDE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autorise la fermeture du fichier après l'avoir sauvegardé.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5. Le bouton </a:t>
          </a: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Accès sécurisé  Feuille Base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permet l'accès à la feuille Base après  validation du Mot de Passe. Utiliser les boutons présents dans la feuille Base pour la mise à jour si modifications apportées et cliquer sur la flèche verte pour revenir à l'Accueil, ce qui masque à nouveau la Base.</a:t>
          </a:r>
          <a:endParaRPr lang="fr-FR">
            <a:effectLst/>
          </a:endParaRPr>
        </a:p>
      </xdr:txBody>
    </xdr:sp>
    <xdr:clientData/>
  </xdr:twoCellAnchor>
  <xdr:twoCellAnchor>
    <xdr:from>
      <xdr:col>0</xdr:col>
      <xdr:colOff>25400</xdr:colOff>
      <xdr:row>0</xdr:row>
      <xdr:rowOff>38100</xdr:rowOff>
    </xdr:from>
    <xdr:to>
      <xdr:col>1</xdr:col>
      <xdr:colOff>508000</xdr:colOff>
      <xdr:row>7</xdr:row>
      <xdr:rowOff>19050</xdr:rowOff>
    </xdr:to>
    <xdr:sp macro="[0]!sauve" textlink="">
      <xdr:nvSpPr>
        <xdr:cNvPr id="3" name="Organigramme : Disque magnétique 2"/>
        <xdr:cNvSpPr/>
      </xdr:nvSpPr>
      <xdr:spPr>
        <a:xfrm>
          <a:off x="25400" y="38100"/>
          <a:ext cx="1244600" cy="1270000"/>
        </a:xfrm>
        <a:prstGeom prst="flowChartMagneticDisk">
          <a:avLst/>
        </a:prstGeom>
        <a:gradFill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5400000" scaled="0"/>
        </a:gra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FIN de </a:t>
          </a:r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SESSION</a:t>
          </a:r>
        </a:p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et</a:t>
          </a:r>
        </a:p>
        <a:p>
          <a:pPr algn="ctr"/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SAUVEGARDE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82550</xdr:colOff>
          <xdr:row>7</xdr:row>
          <xdr:rowOff>25400</xdr:rowOff>
        </xdr:from>
        <xdr:to>
          <xdr:col>3</xdr:col>
          <xdr:colOff>279400</xdr:colOff>
          <xdr:row>11</xdr:row>
          <xdr:rowOff>165100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ENTRÉE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Nouveau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450850</xdr:colOff>
          <xdr:row>7</xdr:row>
          <xdr:rowOff>38100</xdr:rowOff>
        </xdr:from>
        <xdr:to>
          <xdr:col>6</xdr:col>
          <xdr:colOff>685800</xdr:colOff>
          <xdr:row>11</xdr:row>
          <xdr:rowOff>177800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SORTIE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partielle ou totale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d'un Produit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82550</xdr:colOff>
          <xdr:row>7</xdr:row>
          <xdr:rowOff>63500</xdr:rowOff>
        </xdr:from>
        <xdr:to>
          <xdr:col>10</xdr:col>
          <xdr:colOff>304800</xdr:colOff>
          <xdr:row>12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</a:rPr>
                <a:t>CONSULTATION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177800</xdr:colOff>
          <xdr:row>13</xdr:row>
          <xdr:rowOff>120650</xdr:rowOff>
        </xdr:from>
        <xdr:to>
          <xdr:col>5</xdr:col>
          <xdr:colOff>374650</xdr:colOff>
          <xdr:row>18</xdr:row>
          <xdr:rowOff>76200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MODIFICATION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des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ENTRÉES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615950</xdr:colOff>
          <xdr:row>13</xdr:row>
          <xdr:rowOff>127000</xdr:rowOff>
        </xdr:from>
        <xdr:to>
          <xdr:col>9</xdr:col>
          <xdr:colOff>88900</xdr:colOff>
          <xdr:row>18</xdr:row>
          <xdr:rowOff>82550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MODIFICATION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des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SORTIES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698500</xdr:colOff>
      <xdr:row>0</xdr:row>
      <xdr:rowOff>139700</xdr:rowOff>
    </xdr:from>
    <xdr:to>
      <xdr:col>9</xdr:col>
      <xdr:colOff>234950</xdr:colOff>
      <xdr:row>5</xdr:row>
      <xdr:rowOff>127000</xdr:rowOff>
    </xdr:to>
    <xdr:sp macro="[0]!AccesBase" textlink="">
      <xdr:nvSpPr>
        <xdr:cNvPr id="4" name="Organigramme : Disque magnétique 3"/>
        <xdr:cNvSpPr/>
      </xdr:nvSpPr>
      <xdr:spPr>
        <a:xfrm>
          <a:off x="6032500" y="139700"/>
          <a:ext cx="1060450" cy="908050"/>
        </a:xfrm>
        <a:prstGeom prst="flowChartMagneticDisk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 sécurisé</a:t>
          </a:r>
        </a:p>
        <a:p>
          <a:pPr algn="ctr"/>
          <a:r>
            <a:rPr lang="fr-FR" sz="1100"/>
            <a:t>feuille Base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107950</xdr:colOff>
      <xdr:row>0</xdr:row>
      <xdr:rowOff>57150</xdr:rowOff>
    </xdr:from>
    <xdr:to>
      <xdr:col>7</xdr:col>
      <xdr:colOff>228600</xdr:colOff>
      <xdr:row>3</xdr:row>
      <xdr:rowOff>19050</xdr:rowOff>
    </xdr:to>
    <xdr:sp macro="[0]!CacherBase" textlink="">
      <xdr:nvSpPr>
        <xdr:cNvPr id="2" name="Flèche courbée vers la gauche 1"/>
        <xdr:cNvSpPr/>
      </xdr:nvSpPr>
      <xdr:spPr>
        <a:xfrm>
          <a:off x="8534400" y="57150"/>
          <a:ext cx="882650" cy="514350"/>
        </a:xfrm>
        <a:prstGeom prst="curvedLef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RETOUR </a:t>
          </a:r>
        </a:p>
        <a:p>
          <a:pPr algn="l"/>
          <a:r>
            <a:rPr lang="fr-FR" sz="1100">
              <a:solidFill>
                <a:schemeClr val="tx1"/>
              </a:solidFill>
            </a:rPr>
            <a:t>ACCUEIL</a:t>
          </a:r>
        </a:p>
      </xdr:txBody>
    </xdr:sp>
    <xdr:clientData/>
  </xdr:twoCellAnchor>
  <xdr:twoCellAnchor>
    <xdr:from>
      <xdr:col>5</xdr:col>
      <xdr:colOff>76200</xdr:colOff>
      <xdr:row>4</xdr:row>
      <xdr:rowOff>12700</xdr:rowOff>
    </xdr:from>
    <xdr:to>
      <xdr:col>7</xdr:col>
      <xdr:colOff>736600</xdr:colOff>
      <xdr:row>7</xdr:row>
      <xdr:rowOff>50800</xdr:rowOff>
    </xdr:to>
    <xdr:sp macro="[0]!CopyFormules" textlink="">
      <xdr:nvSpPr>
        <xdr:cNvPr id="3" name="Organigramme : Alternative 2"/>
        <xdr:cNvSpPr/>
      </xdr:nvSpPr>
      <xdr:spPr>
        <a:xfrm>
          <a:off x="7740650" y="749300"/>
          <a:ext cx="2184400" cy="590550"/>
        </a:xfrm>
        <a:prstGeom prst="flowChartAlternateProcess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Ajouter 10 lignes supplémentaires dans feuilles</a:t>
          </a:r>
          <a:r>
            <a:rPr lang="fr-FR" sz="1100" baseline="0"/>
            <a:t> Stock et Récap</a:t>
          </a:r>
          <a:endParaRPr lang="fr-FR" sz="1100"/>
        </a:p>
      </xdr:txBody>
    </xdr:sp>
    <xdr:clientData/>
  </xdr:twoCellAnchor>
  <xdr:twoCellAnchor>
    <xdr:from>
      <xdr:col>5</xdr:col>
      <xdr:colOff>82550</xdr:colOff>
      <xdr:row>7</xdr:row>
      <xdr:rowOff>158750</xdr:rowOff>
    </xdr:from>
    <xdr:to>
      <xdr:col>8</xdr:col>
      <xdr:colOff>0</xdr:colOff>
      <xdr:row>11</xdr:row>
      <xdr:rowOff>139700</xdr:rowOff>
    </xdr:to>
    <xdr:sp macro="[0]!TRI_Base_C" textlink="">
      <xdr:nvSpPr>
        <xdr:cNvPr id="4" name="Organigramme : Alternative 3"/>
        <xdr:cNvSpPr/>
      </xdr:nvSpPr>
      <xdr:spPr>
        <a:xfrm>
          <a:off x="7747000" y="1447800"/>
          <a:ext cx="2203450" cy="717550"/>
        </a:xfrm>
        <a:prstGeom prst="flowChartAlternateProcess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Trier la colonne C par ordre alphabétique si AJOUT nouvelles</a:t>
          </a:r>
          <a:r>
            <a:rPr lang="fr-FR" sz="1100" baseline="0"/>
            <a:t> </a:t>
          </a:r>
          <a:r>
            <a:rPr lang="fr-FR" sz="1100"/>
            <a:t>références Produits</a:t>
          </a:r>
        </a:p>
      </xdr:txBody>
    </xdr:sp>
    <xdr:clientData/>
  </xdr:twoCellAnchor>
  <xdr:twoCellAnchor>
    <xdr:from>
      <xdr:col>5</xdr:col>
      <xdr:colOff>101600</xdr:colOff>
      <xdr:row>12</xdr:row>
      <xdr:rowOff>190500</xdr:rowOff>
    </xdr:from>
    <xdr:to>
      <xdr:col>8</xdr:col>
      <xdr:colOff>12700</xdr:colOff>
      <xdr:row>16</xdr:row>
      <xdr:rowOff>158750</xdr:rowOff>
    </xdr:to>
    <xdr:sp macro="[0]!TRI_Base_D" textlink="">
      <xdr:nvSpPr>
        <xdr:cNvPr id="5" name="Organigramme : Alternative 4"/>
        <xdr:cNvSpPr/>
      </xdr:nvSpPr>
      <xdr:spPr>
        <a:xfrm>
          <a:off x="7766050" y="2400300"/>
          <a:ext cx="2197100" cy="717550"/>
        </a:xfrm>
        <a:prstGeom prst="flowChartAlternateProcess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Trier la colonne D par ordre alphabétique si AJOUT nouveaux Clients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20"/>
  <sheetViews>
    <sheetView tabSelected="1" workbookViewId="0">
      <selection activeCell="L27" sqref="L27"/>
    </sheetView>
  </sheetViews>
  <sheetFormatPr baseColWidth="10" defaultRowHeight="14.5" x14ac:dyDescent="0.35"/>
  <sheetData>
    <row r="1" spans="1:14" x14ac:dyDescent="0.3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4" x14ac:dyDescent="0.3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</row>
    <row r="3" spans="1:14" x14ac:dyDescent="0.3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</row>
    <row r="4" spans="1:14" x14ac:dyDescent="0.3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4" x14ac:dyDescent="0.3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6" spans="1:14" x14ac:dyDescent="0.3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x14ac:dyDescent="0.3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</row>
    <row r="8" spans="1:14" x14ac:dyDescent="0.3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</row>
    <row r="9" spans="1:14" x14ac:dyDescent="0.3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</row>
    <row r="10" spans="1:14" x14ac:dyDescent="0.3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</row>
    <row r="11" spans="1:14" x14ac:dyDescent="0.3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</row>
    <row r="12" spans="1:14" x14ac:dyDescent="0.3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  <row r="13" spans="1:14" x14ac:dyDescent="0.3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</row>
    <row r="14" spans="1:14" x14ac:dyDescent="0.3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</row>
    <row r="15" spans="1:14" x14ac:dyDescent="0.3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</row>
    <row r="16" spans="1:14" x14ac:dyDescent="0.3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</row>
    <row r="17" spans="1:14" x14ac:dyDescent="0.3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</row>
    <row r="18" spans="1:14" x14ac:dyDescent="0.3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</row>
    <row r="19" spans="1:14" x14ac:dyDescent="0.3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  <row r="20" spans="1:14" x14ac:dyDescent="0.3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">
                <anchor moveWithCells="1" sizeWithCells="1">
                  <from>
                    <xdr:col>1</xdr:col>
                    <xdr:colOff>82550</xdr:colOff>
                    <xdr:row>7</xdr:row>
                    <xdr:rowOff>25400</xdr:rowOff>
                  </from>
                  <to>
                    <xdr:col>3</xdr:col>
                    <xdr:colOff>279400</xdr:colOff>
                    <xdr:row>11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O">
                <anchor moveWithCells="1" sizeWithCells="1">
                  <from>
                    <xdr:col>4</xdr:col>
                    <xdr:colOff>450850</xdr:colOff>
                    <xdr:row>7</xdr:row>
                    <xdr:rowOff>38100</xdr:rowOff>
                  </from>
                  <to>
                    <xdr:col>6</xdr:col>
                    <xdr:colOff>685800</xdr:colOff>
                    <xdr:row>11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onsulation">
                <anchor moveWithCells="1" sizeWithCells="1">
                  <from>
                    <xdr:col>8</xdr:col>
                    <xdr:colOff>82550</xdr:colOff>
                    <xdr:row>7</xdr:row>
                    <xdr:rowOff>63500</xdr:rowOff>
                  </from>
                  <to>
                    <xdr:col>10</xdr:col>
                    <xdr:colOff>304800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ModifEntrées">
                <anchor moveWithCells="1" sizeWithCells="1">
                  <from>
                    <xdr:col>3</xdr:col>
                    <xdr:colOff>177800</xdr:colOff>
                    <xdr:row>13</xdr:row>
                    <xdr:rowOff>120650</xdr:rowOff>
                  </from>
                  <to>
                    <xdr:col>5</xdr:col>
                    <xdr:colOff>374650</xdr:colOff>
                    <xdr:row>18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ModifSorties">
                <anchor moveWithCells="1" sizeWithCells="1">
                  <from>
                    <xdr:col>6</xdr:col>
                    <xdr:colOff>615950</xdr:colOff>
                    <xdr:row>13</xdr:row>
                    <xdr:rowOff>127000</xdr:rowOff>
                  </from>
                  <to>
                    <xdr:col>9</xdr:col>
                    <xdr:colOff>88900</xdr:colOff>
                    <xdr:row>18</xdr:row>
                    <xdr:rowOff>82550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52"/>
  <sheetViews>
    <sheetView zoomScale="80" zoomScaleNormal="80" workbookViewId="0">
      <pane ySplit="2" topLeftCell="A3" activePane="bottomLeft" state="frozenSplit"/>
      <selection pane="bottomLeft" activeCell="M1" sqref="M1:M1048576"/>
    </sheetView>
  </sheetViews>
  <sheetFormatPr baseColWidth="10" defaultRowHeight="14.5" x14ac:dyDescent="0.35"/>
  <cols>
    <col min="1" max="1" width="13.453125" style="1" customWidth="1"/>
    <col min="2" max="2" width="20" style="1" customWidth="1"/>
    <col min="3" max="3" width="15.54296875" customWidth="1"/>
    <col min="4" max="4" width="12.26953125" style="17" customWidth="1"/>
    <col min="5" max="6" width="10.90625" style="17"/>
    <col min="7" max="7" width="32.81640625" customWidth="1"/>
    <col min="8" max="8" width="21" customWidth="1"/>
    <col min="9" max="9" width="25.54296875" customWidth="1"/>
    <col min="12" max="12" width="14.1796875" customWidth="1"/>
    <col min="13" max="13" width="10.90625" hidden="1" customWidth="1"/>
  </cols>
  <sheetData>
    <row r="1" spans="1:13" ht="15" thickBot="1" x14ac:dyDescent="0.4">
      <c r="A1" s="84" t="s">
        <v>3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>
        <v>1</v>
      </c>
    </row>
    <row r="2" spans="1:13" ht="15" thickBot="1" x14ac:dyDescent="0.4">
      <c r="A2" s="10" t="s">
        <v>69</v>
      </c>
      <c r="B2" s="10" t="s">
        <v>11</v>
      </c>
      <c r="C2" s="11" t="s">
        <v>12</v>
      </c>
      <c r="D2" s="18" t="s">
        <v>7</v>
      </c>
      <c r="E2" s="18" t="s">
        <v>8</v>
      </c>
      <c r="F2" s="18" t="s">
        <v>0</v>
      </c>
      <c r="G2" s="71" t="s">
        <v>76</v>
      </c>
      <c r="H2" s="71" t="s">
        <v>13</v>
      </c>
      <c r="I2" s="18" t="s">
        <v>78</v>
      </c>
      <c r="J2" s="19" t="s">
        <v>86</v>
      </c>
      <c r="K2" s="19" t="s">
        <v>87</v>
      </c>
      <c r="L2" s="19" t="s">
        <v>88</v>
      </c>
      <c r="M2">
        <f>M1+1</f>
        <v>2</v>
      </c>
    </row>
    <row r="3" spans="1:13" x14ac:dyDescent="0.35">
      <c r="A3" s="53" t="s">
        <v>136</v>
      </c>
      <c r="B3" s="27" t="s">
        <v>89</v>
      </c>
      <c r="C3" s="21" t="s">
        <v>137</v>
      </c>
      <c r="D3" s="28">
        <v>10</v>
      </c>
      <c r="E3" s="28">
        <v>9</v>
      </c>
      <c r="F3" s="28">
        <f>D3-E3</f>
        <v>1</v>
      </c>
      <c r="G3" s="21" t="s">
        <v>129</v>
      </c>
      <c r="H3" s="7" t="s">
        <v>14</v>
      </c>
      <c r="I3" s="7" t="s">
        <v>138</v>
      </c>
      <c r="J3" s="68">
        <v>5</v>
      </c>
      <c r="K3" s="29">
        <f>E3-J3</f>
        <v>4</v>
      </c>
      <c r="L3" s="30" t="s">
        <v>136</v>
      </c>
      <c r="M3">
        <f>Z2+1</f>
        <v>1</v>
      </c>
    </row>
    <row r="4" spans="1:13" x14ac:dyDescent="0.35">
      <c r="A4" s="53"/>
      <c r="B4" s="27"/>
      <c r="C4" s="21"/>
      <c r="D4" s="28"/>
      <c r="E4" s="28"/>
      <c r="F4" s="28"/>
      <c r="G4" s="21"/>
      <c r="H4" s="7"/>
      <c r="I4" s="7"/>
      <c r="J4" s="69"/>
      <c r="K4" s="31"/>
      <c r="L4" s="32"/>
    </row>
    <row r="5" spans="1:13" x14ac:dyDescent="0.35">
      <c r="A5" s="53"/>
      <c r="B5" s="27"/>
      <c r="C5" s="21"/>
      <c r="D5" s="28"/>
      <c r="E5" s="28"/>
      <c r="F5" s="28"/>
      <c r="G5" s="21"/>
      <c r="H5" s="7"/>
      <c r="I5" s="7"/>
      <c r="J5" s="69"/>
      <c r="K5" s="31"/>
      <c r="L5" s="32"/>
    </row>
    <row r="6" spans="1:13" x14ac:dyDescent="0.35">
      <c r="A6" s="53"/>
      <c r="B6" s="55"/>
      <c r="C6" s="7"/>
      <c r="D6" s="56"/>
      <c r="E6" s="56"/>
      <c r="F6" s="56"/>
      <c r="G6" s="7"/>
      <c r="H6" s="7"/>
      <c r="I6" s="7"/>
      <c r="J6" s="69"/>
      <c r="K6" s="31"/>
      <c r="L6" s="32"/>
    </row>
    <row r="7" spans="1:13" x14ac:dyDescent="0.35">
      <c r="A7" s="53"/>
      <c r="B7" s="27"/>
      <c r="C7" s="21"/>
      <c r="D7" s="28"/>
      <c r="E7" s="28"/>
      <c r="F7" s="28"/>
      <c r="G7" s="21"/>
      <c r="H7" s="7"/>
      <c r="I7" s="7"/>
      <c r="J7" s="69"/>
      <c r="K7" s="7"/>
      <c r="L7" s="32"/>
    </row>
    <row r="8" spans="1:13" x14ac:dyDescent="0.35">
      <c r="A8" s="53"/>
      <c r="B8" s="55"/>
      <c r="C8" s="7"/>
      <c r="D8" s="56"/>
      <c r="E8" s="56"/>
      <c r="F8" s="56"/>
      <c r="G8" s="7"/>
      <c r="H8" s="7"/>
      <c r="I8" s="7"/>
      <c r="J8" s="69"/>
      <c r="K8" s="7"/>
      <c r="L8" s="32"/>
    </row>
    <row r="9" spans="1:13" x14ac:dyDescent="0.35">
      <c r="A9" s="53"/>
      <c r="B9" s="27"/>
      <c r="C9" s="21"/>
      <c r="D9" s="28"/>
      <c r="E9" s="28"/>
      <c r="F9" s="28"/>
      <c r="G9" s="21"/>
      <c r="H9" s="7"/>
      <c r="I9" s="7"/>
      <c r="J9" s="69"/>
      <c r="K9" s="7"/>
      <c r="L9" s="32"/>
    </row>
    <row r="10" spans="1:13" x14ac:dyDescent="0.35">
      <c r="A10" s="53"/>
      <c r="B10" s="55"/>
      <c r="C10" s="34"/>
      <c r="D10" s="56"/>
      <c r="E10" s="56"/>
      <c r="F10" s="56"/>
      <c r="G10" s="7"/>
      <c r="H10" s="7"/>
      <c r="I10" s="7"/>
      <c r="J10" s="69"/>
      <c r="K10" s="7"/>
      <c r="L10" s="32"/>
    </row>
    <row r="11" spans="1:13" x14ac:dyDescent="0.35">
      <c r="A11" s="53"/>
      <c r="B11" s="27"/>
      <c r="C11" s="21"/>
      <c r="D11" s="28"/>
      <c r="E11" s="28"/>
      <c r="F11" s="28"/>
      <c r="G11" s="21"/>
      <c r="H11" s="7"/>
      <c r="I11" s="7"/>
      <c r="J11" s="69"/>
      <c r="K11" s="7"/>
      <c r="L11" s="32"/>
    </row>
    <row r="12" spans="1:13" x14ac:dyDescent="0.35">
      <c r="A12" s="53"/>
      <c r="B12" s="27"/>
      <c r="C12" s="21"/>
      <c r="D12" s="28"/>
      <c r="E12" s="28"/>
      <c r="F12" s="28"/>
      <c r="G12" s="21"/>
      <c r="H12" s="7"/>
      <c r="I12" s="7"/>
      <c r="J12" s="69"/>
      <c r="K12" s="7"/>
      <c r="L12" s="32"/>
    </row>
    <row r="13" spans="1:13" x14ac:dyDescent="0.35">
      <c r="A13" s="53"/>
      <c r="B13" s="55"/>
      <c r="C13" s="34"/>
      <c r="D13" s="56"/>
      <c r="E13" s="56"/>
      <c r="F13" s="56"/>
      <c r="G13" s="7"/>
      <c r="H13" s="7"/>
      <c r="I13" s="7"/>
      <c r="J13" s="69"/>
      <c r="K13" s="7"/>
      <c r="L13" s="32"/>
    </row>
    <row r="14" spans="1:13" x14ac:dyDescent="0.35">
      <c r="A14" s="53"/>
      <c r="B14" s="55"/>
      <c r="C14" s="34"/>
      <c r="D14" s="56"/>
      <c r="E14" s="56"/>
      <c r="F14" s="56"/>
      <c r="G14" s="7"/>
      <c r="H14" s="7"/>
      <c r="I14" s="7"/>
      <c r="J14" s="69"/>
      <c r="K14" s="7"/>
      <c r="L14" s="32"/>
    </row>
    <row r="15" spans="1:13" x14ac:dyDescent="0.35">
      <c r="A15" s="53"/>
      <c r="B15" s="27"/>
      <c r="C15" s="21"/>
      <c r="D15" s="28"/>
      <c r="E15" s="28"/>
      <c r="F15" s="28"/>
      <c r="G15" s="21"/>
      <c r="H15" s="7"/>
      <c r="I15" s="7"/>
      <c r="J15" s="69"/>
      <c r="K15" s="7"/>
      <c r="L15" s="32"/>
    </row>
    <row r="16" spans="1:13" x14ac:dyDescent="0.35">
      <c r="A16" s="53"/>
      <c r="B16" s="27"/>
      <c r="C16" s="21"/>
      <c r="D16" s="28"/>
      <c r="E16" s="28"/>
      <c r="F16" s="28"/>
      <c r="G16" s="35"/>
      <c r="H16" s="7"/>
      <c r="I16" s="7"/>
      <c r="J16" s="69"/>
      <c r="K16" s="7"/>
      <c r="L16" s="32"/>
    </row>
    <row r="17" spans="1:12" x14ac:dyDescent="0.35">
      <c r="A17" s="53"/>
      <c r="B17" s="55"/>
      <c r="C17" s="34"/>
      <c r="D17" s="56"/>
      <c r="E17" s="56"/>
      <c r="F17" s="56"/>
      <c r="G17" s="7"/>
      <c r="H17" s="7"/>
      <c r="I17" s="7"/>
      <c r="J17" s="69"/>
      <c r="K17" s="7"/>
      <c r="L17" s="32"/>
    </row>
    <row r="18" spans="1:12" x14ac:dyDescent="0.35">
      <c r="A18" s="53"/>
      <c r="B18" s="27"/>
      <c r="C18" s="21"/>
      <c r="D18" s="28"/>
      <c r="E18" s="28"/>
      <c r="F18" s="28"/>
      <c r="G18" s="21"/>
      <c r="H18" s="7"/>
      <c r="I18" s="7"/>
      <c r="J18" s="69"/>
      <c r="K18" s="7"/>
      <c r="L18" s="32"/>
    </row>
    <row r="19" spans="1:12" x14ac:dyDescent="0.35">
      <c r="A19" s="53"/>
      <c r="B19" s="55"/>
      <c r="C19" s="34"/>
      <c r="D19" s="56"/>
      <c r="E19" s="56"/>
      <c r="F19" s="56"/>
      <c r="G19" s="7"/>
      <c r="H19" s="7"/>
      <c r="I19" s="7"/>
      <c r="J19" s="69"/>
      <c r="K19" s="7"/>
      <c r="L19" s="32"/>
    </row>
    <row r="20" spans="1:12" x14ac:dyDescent="0.35">
      <c r="A20" s="53"/>
      <c r="B20" s="27"/>
      <c r="C20" s="21"/>
      <c r="D20" s="28"/>
      <c r="E20" s="28"/>
      <c r="F20" s="28"/>
      <c r="G20" s="21"/>
      <c r="H20" s="7"/>
      <c r="I20" s="7"/>
      <c r="J20" s="69"/>
      <c r="K20" s="7"/>
      <c r="L20" s="32"/>
    </row>
    <row r="21" spans="1:12" x14ac:dyDescent="0.35">
      <c r="A21" s="53"/>
      <c r="B21" s="27"/>
      <c r="C21" s="21"/>
      <c r="D21" s="28"/>
      <c r="E21" s="28"/>
      <c r="F21" s="28"/>
      <c r="G21" s="21"/>
      <c r="H21" s="7"/>
      <c r="I21" s="7"/>
      <c r="J21" s="69"/>
      <c r="K21" s="7"/>
      <c r="L21" s="32"/>
    </row>
    <row r="22" spans="1:12" x14ac:dyDescent="0.35">
      <c r="A22" s="53"/>
      <c r="B22" s="55"/>
      <c r="C22" s="7"/>
      <c r="D22" s="56"/>
      <c r="E22" s="56"/>
      <c r="F22" s="56"/>
      <c r="G22" s="7"/>
      <c r="H22" s="7"/>
      <c r="I22" s="7"/>
      <c r="J22" s="69"/>
      <c r="K22" s="7"/>
      <c r="L22" s="32"/>
    </row>
    <row r="23" spans="1:12" x14ac:dyDescent="0.35">
      <c r="A23" s="53"/>
      <c r="B23" s="55"/>
      <c r="C23" s="7"/>
      <c r="D23" s="56"/>
      <c r="E23" s="56"/>
      <c r="F23" s="56"/>
      <c r="G23" s="7"/>
      <c r="H23" s="7"/>
      <c r="I23" s="7"/>
      <c r="J23" s="69"/>
      <c r="K23" s="7"/>
      <c r="L23" s="32"/>
    </row>
    <row r="24" spans="1:12" x14ac:dyDescent="0.35">
      <c r="A24" s="53"/>
      <c r="B24" s="55"/>
      <c r="C24" s="7"/>
      <c r="D24" s="56"/>
      <c r="E24" s="56"/>
      <c r="F24" s="56"/>
      <c r="G24" s="7"/>
      <c r="H24" s="7"/>
      <c r="I24" s="7"/>
      <c r="J24" s="69"/>
      <c r="K24" s="7"/>
      <c r="L24" s="32"/>
    </row>
    <row r="25" spans="1:12" x14ac:dyDescent="0.35">
      <c r="A25" s="53"/>
      <c r="B25" s="55"/>
      <c r="C25" s="7"/>
      <c r="D25" s="56"/>
      <c r="E25" s="56"/>
      <c r="F25" s="56"/>
      <c r="G25" s="7"/>
      <c r="H25" s="7"/>
      <c r="I25" s="7"/>
      <c r="J25" s="69"/>
      <c r="K25" s="7"/>
      <c r="L25" s="32"/>
    </row>
    <row r="26" spans="1:12" x14ac:dyDescent="0.35">
      <c r="A26" s="53"/>
      <c r="B26" s="27"/>
      <c r="C26" s="21"/>
      <c r="D26" s="28"/>
      <c r="E26" s="28"/>
      <c r="F26" s="28"/>
      <c r="G26" s="21"/>
      <c r="H26" s="7"/>
      <c r="I26" s="7"/>
      <c r="J26" s="69"/>
      <c r="K26" s="7"/>
      <c r="L26" s="32"/>
    </row>
    <row r="27" spans="1:12" x14ac:dyDescent="0.35">
      <c r="A27" s="53"/>
      <c r="B27" s="27"/>
      <c r="C27" s="21"/>
      <c r="D27" s="28"/>
      <c r="E27" s="28"/>
      <c r="F27" s="28"/>
      <c r="G27" s="21"/>
      <c r="H27" s="7"/>
      <c r="I27" s="7"/>
      <c r="J27" s="69"/>
      <c r="K27" s="7"/>
      <c r="L27" s="32"/>
    </row>
    <row r="28" spans="1:12" x14ac:dyDescent="0.35">
      <c r="A28" s="53"/>
      <c r="B28" s="55"/>
      <c r="C28" s="7"/>
      <c r="D28" s="56"/>
      <c r="E28" s="56"/>
      <c r="F28" s="56"/>
      <c r="G28" s="7"/>
      <c r="H28" s="7"/>
      <c r="I28" s="7"/>
      <c r="J28" s="69"/>
      <c r="K28" s="7"/>
      <c r="L28" s="32"/>
    </row>
    <row r="29" spans="1:12" x14ac:dyDescent="0.35">
      <c r="A29" s="53"/>
      <c r="B29" s="27"/>
      <c r="C29" s="21"/>
      <c r="D29" s="28"/>
      <c r="E29" s="28"/>
      <c r="F29" s="28"/>
      <c r="G29" s="21"/>
      <c r="H29" s="7"/>
      <c r="I29" s="7"/>
      <c r="J29" s="69"/>
      <c r="K29" s="7"/>
      <c r="L29" s="32"/>
    </row>
    <row r="30" spans="1:12" x14ac:dyDescent="0.35">
      <c r="A30" s="53"/>
      <c r="B30" s="55"/>
      <c r="C30" s="7"/>
      <c r="D30" s="56"/>
      <c r="E30" s="56"/>
      <c r="F30" s="56"/>
      <c r="G30" s="7"/>
      <c r="H30" s="7"/>
      <c r="I30" s="7"/>
      <c r="J30" s="69"/>
      <c r="K30" s="7"/>
      <c r="L30" s="32"/>
    </row>
    <row r="31" spans="1:12" x14ac:dyDescent="0.35">
      <c r="A31" s="53"/>
      <c r="B31" s="27"/>
      <c r="C31" s="21"/>
      <c r="D31" s="28"/>
      <c r="E31" s="28"/>
      <c r="F31" s="28"/>
      <c r="G31" s="21"/>
      <c r="H31" s="7"/>
      <c r="I31" s="7"/>
      <c r="J31" s="69"/>
      <c r="K31" s="7"/>
      <c r="L31" s="32"/>
    </row>
    <row r="32" spans="1:12" x14ac:dyDescent="0.35">
      <c r="A32" s="53"/>
      <c r="B32" s="27"/>
      <c r="C32" s="21"/>
      <c r="D32" s="28"/>
      <c r="E32" s="28"/>
      <c r="F32" s="28"/>
      <c r="G32" s="21"/>
      <c r="H32" s="7"/>
      <c r="I32" s="7"/>
      <c r="J32" s="69"/>
      <c r="K32" s="7"/>
      <c r="L32" s="32"/>
    </row>
    <row r="33" spans="1:12" x14ac:dyDescent="0.35">
      <c r="A33" s="53"/>
      <c r="B33" s="27"/>
      <c r="C33" s="21"/>
      <c r="D33" s="28"/>
      <c r="E33" s="28"/>
      <c r="F33" s="28"/>
      <c r="G33" s="21"/>
      <c r="H33" s="7"/>
      <c r="I33" s="7"/>
      <c r="J33" s="69"/>
      <c r="K33" s="31"/>
      <c r="L33" s="32"/>
    </row>
    <row r="34" spans="1:12" x14ac:dyDescent="0.35">
      <c r="A34" s="53"/>
      <c r="B34" s="55"/>
      <c r="C34" s="7"/>
      <c r="D34" s="56"/>
      <c r="E34" s="56"/>
      <c r="F34" s="56"/>
      <c r="G34" s="7"/>
      <c r="H34" s="7"/>
      <c r="I34" s="7"/>
      <c r="J34" s="69"/>
      <c r="K34" s="7"/>
      <c r="L34" s="32"/>
    </row>
    <row r="35" spans="1:12" x14ac:dyDescent="0.35">
      <c r="A35" s="53"/>
      <c r="B35" s="27"/>
      <c r="C35" s="21"/>
      <c r="D35" s="28"/>
      <c r="E35" s="28"/>
      <c r="F35" s="28"/>
      <c r="G35" s="21"/>
      <c r="H35" s="7"/>
      <c r="I35" s="7"/>
      <c r="J35" s="69"/>
      <c r="K35" s="7"/>
      <c r="L35" s="32"/>
    </row>
    <row r="36" spans="1:12" x14ac:dyDescent="0.35">
      <c r="A36" s="53"/>
      <c r="B36" s="55"/>
      <c r="C36" s="7"/>
      <c r="D36" s="56"/>
      <c r="E36" s="56"/>
      <c r="F36" s="56"/>
      <c r="G36" s="7"/>
      <c r="H36" s="7"/>
      <c r="I36" s="7"/>
      <c r="J36" s="69"/>
      <c r="K36" s="7"/>
      <c r="L36" s="32"/>
    </row>
    <row r="37" spans="1:12" x14ac:dyDescent="0.35">
      <c r="A37" s="53"/>
      <c r="B37" s="55"/>
      <c r="C37" s="7"/>
      <c r="D37" s="56"/>
      <c r="E37" s="56"/>
      <c r="F37" s="56"/>
      <c r="G37" s="7"/>
      <c r="H37" s="7"/>
      <c r="I37" s="7"/>
      <c r="J37" s="69"/>
      <c r="K37" s="7"/>
      <c r="L37" s="32"/>
    </row>
    <row r="38" spans="1:12" x14ac:dyDescent="0.35">
      <c r="A38" s="53"/>
      <c r="B38" s="55"/>
      <c r="C38" s="7"/>
      <c r="D38" s="56"/>
      <c r="E38" s="56"/>
      <c r="F38" s="56"/>
      <c r="G38" s="7"/>
      <c r="H38" s="7"/>
      <c r="I38" s="7"/>
      <c r="J38" s="69"/>
      <c r="K38" s="7"/>
      <c r="L38" s="32"/>
    </row>
    <row r="39" spans="1:12" x14ac:dyDescent="0.35">
      <c r="A39" s="53"/>
      <c r="B39" s="27"/>
      <c r="C39" s="21"/>
      <c r="D39" s="28"/>
      <c r="E39" s="28"/>
      <c r="F39" s="28"/>
      <c r="G39" s="21"/>
      <c r="H39" s="7"/>
      <c r="I39" s="7"/>
      <c r="J39" s="69"/>
      <c r="K39" s="7"/>
      <c r="L39" s="32"/>
    </row>
    <row r="40" spans="1:12" x14ac:dyDescent="0.35">
      <c r="A40" s="53"/>
      <c r="B40" s="55"/>
      <c r="C40" s="34"/>
      <c r="D40" s="56"/>
      <c r="E40" s="56"/>
      <c r="F40" s="56"/>
      <c r="G40" s="7"/>
      <c r="H40" s="7"/>
      <c r="I40" s="7"/>
      <c r="J40" s="69"/>
      <c r="K40" s="7"/>
      <c r="L40" s="32"/>
    </row>
    <row r="41" spans="1:12" x14ac:dyDescent="0.35">
      <c r="A41" s="53"/>
      <c r="B41" s="27"/>
      <c r="C41" s="21"/>
      <c r="D41" s="28"/>
      <c r="E41" s="28"/>
      <c r="F41" s="28"/>
      <c r="G41" s="21"/>
      <c r="H41" s="7"/>
      <c r="I41" s="7"/>
      <c r="J41" s="69"/>
      <c r="K41" s="7"/>
      <c r="L41" s="32"/>
    </row>
    <row r="42" spans="1:12" x14ac:dyDescent="0.35">
      <c r="A42" s="53"/>
      <c r="B42" s="27"/>
      <c r="C42" s="21"/>
      <c r="D42" s="28"/>
      <c r="E42" s="28"/>
      <c r="F42" s="28"/>
      <c r="G42" s="21"/>
      <c r="H42" s="7"/>
      <c r="I42" s="7"/>
      <c r="J42" s="69"/>
      <c r="K42" s="7"/>
      <c r="L42" s="32"/>
    </row>
    <row r="43" spans="1:12" x14ac:dyDescent="0.35">
      <c r="A43" s="53"/>
      <c r="B43" s="55"/>
      <c r="C43" s="34"/>
      <c r="D43" s="56"/>
      <c r="E43" s="56"/>
      <c r="F43" s="56"/>
      <c r="G43" s="7"/>
      <c r="H43" s="7"/>
      <c r="I43" s="7"/>
      <c r="J43" s="69"/>
      <c r="K43" s="7"/>
      <c r="L43" s="32"/>
    </row>
    <row r="44" spans="1:12" x14ac:dyDescent="0.35">
      <c r="A44" s="53"/>
      <c r="B44" s="55"/>
      <c r="C44" s="7"/>
      <c r="D44" s="56"/>
      <c r="E44" s="56"/>
      <c r="F44" s="56"/>
      <c r="G44" s="7"/>
      <c r="H44" s="7"/>
      <c r="I44" s="7"/>
      <c r="J44" s="69"/>
      <c r="K44" s="7"/>
      <c r="L44" s="32"/>
    </row>
    <row r="45" spans="1:12" x14ac:dyDescent="0.35">
      <c r="A45" s="53"/>
      <c r="B45" s="27"/>
      <c r="C45" s="21"/>
      <c r="D45" s="28"/>
      <c r="E45" s="28"/>
      <c r="F45" s="28"/>
      <c r="G45" s="21"/>
      <c r="H45" s="7"/>
      <c r="I45" s="7"/>
      <c r="J45" s="69"/>
      <c r="K45" s="7"/>
      <c r="L45" s="32"/>
    </row>
    <row r="46" spans="1:12" x14ac:dyDescent="0.35">
      <c r="A46" s="53"/>
      <c r="B46" s="55"/>
      <c r="C46" s="34"/>
      <c r="D46" s="56"/>
      <c r="E46" s="56"/>
      <c r="F46" s="56"/>
      <c r="G46" s="7"/>
      <c r="H46" s="7"/>
      <c r="I46" s="7"/>
      <c r="J46" s="69"/>
      <c r="K46" s="7"/>
      <c r="L46" s="32"/>
    </row>
    <row r="47" spans="1:12" x14ac:dyDescent="0.35">
      <c r="A47" s="53"/>
      <c r="B47" s="27"/>
      <c r="C47" s="21"/>
      <c r="D47" s="28"/>
      <c r="E47" s="28"/>
      <c r="F47" s="28"/>
      <c r="G47" s="21"/>
      <c r="H47" s="7"/>
      <c r="I47" s="7"/>
      <c r="J47" s="69"/>
      <c r="K47" s="7"/>
      <c r="L47" s="32"/>
    </row>
    <row r="48" spans="1:12" x14ac:dyDescent="0.35">
      <c r="A48" s="53"/>
      <c r="B48" s="27"/>
      <c r="C48" s="21"/>
      <c r="D48" s="28"/>
      <c r="E48" s="28"/>
      <c r="F48" s="28"/>
      <c r="G48" s="21"/>
      <c r="H48" s="7"/>
      <c r="I48" s="7"/>
      <c r="J48" s="69"/>
      <c r="K48" s="7"/>
      <c r="L48" s="32"/>
    </row>
    <row r="49" spans="1:12" x14ac:dyDescent="0.35">
      <c r="A49" s="53"/>
      <c r="B49" s="61"/>
      <c r="C49" s="61"/>
      <c r="D49" s="49"/>
      <c r="E49" s="49"/>
      <c r="F49" s="49"/>
      <c r="G49" s="45"/>
      <c r="H49" s="45"/>
      <c r="I49" s="45"/>
      <c r="J49" s="69"/>
      <c r="K49" s="7"/>
      <c r="L49" s="32"/>
    </row>
    <row r="50" spans="1:12" x14ac:dyDescent="0.35">
      <c r="A50" s="53"/>
      <c r="B50" s="55"/>
      <c r="C50" s="34"/>
      <c r="D50" s="56"/>
      <c r="E50" s="56"/>
      <c r="F50" s="56"/>
      <c r="G50" s="7"/>
      <c r="H50" s="7"/>
      <c r="I50" s="7"/>
      <c r="J50" s="69"/>
      <c r="K50" s="7"/>
      <c r="L50" s="32"/>
    </row>
    <row r="51" spans="1:12" x14ac:dyDescent="0.35">
      <c r="A51" s="53"/>
      <c r="B51" s="27"/>
      <c r="C51" s="21"/>
      <c r="D51" s="28"/>
      <c r="E51" s="28"/>
      <c r="F51" s="28"/>
      <c r="G51" s="21"/>
      <c r="H51" s="7"/>
      <c r="I51" s="7"/>
      <c r="J51" s="69"/>
      <c r="K51" s="7"/>
      <c r="L51" s="32"/>
    </row>
    <row r="52" spans="1:12" x14ac:dyDescent="0.35">
      <c r="A52" s="53"/>
      <c r="B52" s="62"/>
      <c r="C52" s="63"/>
      <c r="D52" s="56"/>
      <c r="E52" s="56"/>
      <c r="F52" s="56"/>
      <c r="G52" s="60"/>
      <c r="H52" s="7"/>
      <c r="I52" s="7"/>
      <c r="J52" s="69"/>
      <c r="K52" s="7"/>
      <c r="L52" s="32"/>
    </row>
    <row r="53" spans="1:12" x14ac:dyDescent="0.35">
      <c r="A53" s="53"/>
      <c r="B53" s="55"/>
      <c r="C53" s="34"/>
      <c r="D53" s="56"/>
      <c r="E53" s="56"/>
      <c r="F53" s="56"/>
      <c r="G53" s="7"/>
      <c r="H53" s="7"/>
      <c r="I53" s="7"/>
      <c r="J53" s="69"/>
      <c r="K53" s="7"/>
      <c r="L53" s="32"/>
    </row>
    <row r="54" spans="1:12" x14ac:dyDescent="0.35">
      <c r="A54" s="53"/>
      <c r="B54" s="62"/>
      <c r="C54" s="60"/>
      <c r="D54" s="56"/>
      <c r="E54" s="56"/>
      <c r="F54" s="56"/>
      <c r="G54" s="60"/>
      <c r="H54" s="7"/>
      <c r="I54" s="7"/>
      <c r="J54" s="69"/>
      <c r="K54" s="7"/>
      <c r="L54" s="32"/>
    </row>
    <row r="55" spans="1:12" x14ac:dyDescent="0.35">
      <c r="A55" s="53"/>
      <c r="B55" s="61"/>
      <c r="C55" s="61"/>
      <c r="D55" s="49"/>
      <c r="E55" s="49"/>
      <c r="F55" s="49"/>
      <c r="G55" s="45"/>
      <c r="H55" s="45"/>
      <c r="I55" s="45"/>
      <c r="J55" s="69"/>
      <c r="K55" s="7"/>
      <c r="L55" s="32"/>
    </row>
    <row r="56" spans="1:12" x14ac:dyDescent="0.35">
      <c r="A56" s="53"/>
      <c r="B56" s="55"/>
      <c r="C56" s="34"/>
      <c r="D56" s="56"/>
      <c r="E56" s="56"/>
      <c r="F56" s="56"/>
      <c r="G56" s="7"/>
      <c r="H56" s="7"/>
      <c r="I56" s="7"/>
      <c r="J56" s="69"/>
      <c r="K56" s="7"/>
      <c r="L56" s="32"/>
    </row>
    <row r="57" spans="1:12" x14ac:dyDescent="0.35">
      <c r="A57" s="53"/>
      <c r="B57" s="62"/>
      <c r="C57" s="60"/>
      <c r="D57" s="56"/>
      <c r="E57" s="56"/>
      <c r="F57" s="56"/>
      <c r="G57" s="60"/>
      <c r="H57" s="7"/>
      <c r="I57" s="7"/>
      <c r="J57" s="69"/>
      <c r="K57" s="7"/>
      <c r="L57" s="32"/>
    </row>
    <row r="58" spans="1:12" x14ac:dyDescent="0.35">
      <c r="A58" s="53"/>
      <c r="B58" s="64"/>
      <c r="C58" s="44"/>
      <c r="D58" s="48"/>
      <c r="E58" s="48"/>
      <c r="F58" s="48"/>
      <c r="G58" s="44"/>
      <c r="H58" s="44"/>
      <c r="I58" s="44"/>
      <c r="J58" s="69"/>
      <c r="K58" s="7"/>
      <c r="L58" s="32"/>
    </row>
    <row r="59" spans="1:12" x14ac:dyDescent="0.35">
      <c r="A59" s="53"/>
      <c r="B59" s="64"/>
      <c r="C59" s="44"/>
      <c r="D59" s="48"/>
      <c r="E59" s="48"/>
      <c r="F59" s="48"/>
      <c r="G59" s="44"/>
      <c r="H59" s="44"/>
      <c r="I59" s="44"/>
      <c r="J59" s="69"/>
      <c r="K59" s="7"/>
      <c r="L59" s="32"/>
    </row>
    <row r="60" spans="1:12" x14ac:dyDescent="0.35">
      <c r="A60" s="53"/>
      <c r="B60" s="62"/>
      <c r="C60" s="60"/>
      <c r="D60" s="56"/>
      <c r="E60" s="56"/>
      <c r="F60" s="56"/>
      <c r="G60" s="60"/>
      <c r="H60" s="7"/>
      <c r="I60" s="7"/>
      <c r="J60" s="69"/>
      <c r="K60" s="7"/>
      <c r="L60" s="32"/>
    </row>
    <row r="61" spans="1:12" x14ac:dyDescent="0.35">
      <c r="A61" s="53"/>
      <c r="B61" s="55"/>
      <c r="C61" s="7"/>
      <c r="D61" s="56"/>
      <c r="E61" s="56"/>
      <c r="F61" s="56"/>
      <c r="G61" s="7"/>
      <c r="H61" s="7"/>
      <c r="I61" s="7"/>
      <c r="J61" s="69"/>
      <c r="K61" s="7"/>
      <c r="L61" s="32"/>
    </row>
    <row r="62" spans="1:12" x14ac:dyDescent="0.35">
      <c r="A62" s="65"/>
      <c r="B62" s="64"/>
      <c r="C62" s="44"/>
      <c r="D62" s="48"/>
      <c r="E62" s="48"/>
      <c r="F62" s="48"/>
      <c r="G62" s="44"/>
      <c r="H62" s="44"/>
      <c r="I62" s="44"/>
      <c r="J62" s="69"/>
      <c r="K62" s="7"/>
      <c r="L62" s="32"/>
    </row>
    <row r="63" spans="1:12" x14ac:dyDescent="0.35">
      <c r="A63" s="53"/>
      <c r="B63" s="55"/>
      <c r="C63" s="34"/>
      <c r="D63" s="56"/>
      <c r="E63" s="56"/>
      <c r="F63" s="56"/>
      <c r="G63" s="7"/>
      <c r="H63" s="7"/>
      <c r="I63" s="7"/>
      <c r="J63" s="69"/>
      <c r="K63" s="7"/>
      <c r="L63" s="32"/>
    </row>
    <row r="64" spans="1:12" x14ac:dyDescent="0.35">
      <c r="A64" s="53"/>
      <c r="B64" s="62"/>
      <c r="C64" s="60"/>
      <c r="D64" s="56"/>
      <c r="E64" s="56"/>
      <c r="F64" s="56"/>
      <c r="G64" s="60"/>
      <c r="H64" s="7"/>
      <c r="I64" s="7"/>
      <c r="J64" s="69"/>
      <c r="K64" s="7"/>
      <c r="L64" s="32"/>
    </row>
    <row r="65" spans="1:12" x14ac:dyDescent="0.35">
      <c r="A65" s="53"/>
      <c r="B65" s="55"/>
      <c r="C65" s="7"/>
      <c r="D65" s="56"/>
      <c r="E65" s="56"/>
      <c r="F65" s="56"/>
      <c r="G65" s="7"/>
      <c r="H65" s="7"/>
      <c r="I65" s="7"/>
      <c r="J65" s="69"/>
      <c r="K65" s="7"/>
      <c r="L65" s="32"/>
    </row>
    <row r="66" spans="1:12" x14ac:dyDescent="0.35">
      <c r="A66" s="53"/>
      <c r="B66" s="62"/>
      <c r="C66" s="60"/>
      <c r="D66" s="56"/>
      <c r="E66" s="56"/>
      <c r="F66" s="56"/>
      <c r="G66" s="60"/>
      <c r="H66" s="7"/>
      <c r="I66" s="7"/>
      <c r="J66" s="69"/>
      <c r="K66" s="7"/>
      <c r="L66" s="32"/>
    </row>
    <row r="67" spans="1:12" x14ac:dyDescent="0.35">
      <c r="A67" s="53"/>
      <c r="B67" s="62"/>
      <c r="C67" s="34"/>
      <c r="D67" s="56"/>
      <c r="E67" s="56"/>
      <c r="F67" s="56"/>
      <c r="G67" s="7"/>
      <c r="H67" s="7"/>
      <c r="I67" s="7"/>
      <c r="J67" s="69"/>
      <c r="K67" s="7"/>
      <c r="L67" s="32"/>
    </row>
    <row r="68" spans="1:12" x14ac:dyDescent="0.35">
      <c r="A68" s="53"/>
      <c r="B68" s="55"/>
      <c r="C68" s="7"/>
      <c r="D68" s="56"/>
      <c r="E68" s="56"/>
      <c r="F68" s="56"/>
      <c r="G68" s="7"/>
      <c r="H68" s="7"/>
      <c r="I68" s="7"/>
      <c r="J68" s="69"/>
      <c r="K68" s="7"/>
      <c r="L68" s="32"/>
    </row>
    <row r="69" spans="1:12" x14ac:dyDescent="0.35">
      <c r="A69" s="53"/>
      <c r="B69" s="62"/>
      <c r="C69" s="60"/>
      <c r="D69" s="56"/>
      <c r="E69" s="56"/>
      <c r="F69" s="56"/>
      <c r="G69" s="60"/>
      <c r="H69" s="7"/>
      <c r="I69" s="7"/>
      <c r="J69" s="69"/>
      <c r="K69" s="7"/>
      <c r="L69" s="32"/>
    </row>
    <row r="70" spans="1:12" x14ac:dyDescent="0.35">
      <c r="A70" s="53"/>
      <c r="B70" s="62"/>
      <c r="C70" s="60"/>
      <c r="D70" s="56"/>
      <c r="E70" s="56"/>
      <c r="F70" s="56"/>
      <c r="G70" s="60"/>
      <c r="H70" s="7"/>
      <c r="I70" s="7"/>
      <c r="J70" s="69"/>
      <c r="K70" s="7"/>
      <c r="L70" s="32"/>
    </row>
    <row r="71" spans="1:12" x14ac:dyDescent="0.35">
      <c r="A71" s="53"/>
      <c r="B71" s="62"/>
      <c r="C71" s="60"/>
      <c r="D71" s="56"/>
      <c r="E71" s="56"/>
      <c r="F71" s="56"/>
      <c r="G71" s="60"/>
      <c r="H71" s="7"/>
      <c r="I71" s="7"/>
      <c r="J71" s="69"/>
      <c r="K71" s="7"/>
      <c r="L71" s="32"/>
    </row>
    <row r="72" spans="1:12" x14ac:dyDescent="0.35">
      <c r="A72" s="53"/>
      <c r="B72" s="55"/>
      <c r="C72" s="34"/>
      <c r="D72" s="56"/>
      <c r="E72" s="56"/>
      <c r="F72" s="56"/>
      <c r="G72" s="7"/>
      <c r="H72" s="7"/>
      <c r="I72" s="7"/>
      <c r="J72" s="69"/>
      <c r="K72" s="7"/>
      <c r="L72" s="32"/>
    </row>
    <row r="73" spans="1:12" x14ac:dyDescent="0.35">
      <c r="A73" s="53"/>
      <c r="B73" s="62"/>
      <c r="C73" s="60"/>
      <c r="D73" s="56"/>
      <c r="E73" s="56"/>
      <c r="F73" s="56"/>
      <c r="G73" s="60"/>
      <c r="H73" s="7"/>
      <c r="I73" s="7"/>
      <c r="J73" s="69"/>
      <c r="K73" s="7"/>
      <c r="L73" s="32"/>
    </row>
    <row r="74" spans="1:12" x14ac:dyDescent="0.35">
      <c r="A74" s="53"/>
      <c r="B74" s="55"/>
      <c r="C74" s="34"/>
      <c r="D74" s="56"/>
      <c r="E74" s="56"/>
      <c r="F74" s="56"/>
      <c r="G74" s="7"/>
      <c r="H74" s="7"/>
      <c r="I74" s="7"/>
      <c r="J74" s="69"/>
      <c r="K74" s="7"/>
      <c r="L74" s="32"/>
    </row>
    <row r="75" spans="1:12" x14ac:dyDescent="0.35">
      <c r="A75" s="65"/>
      <c r="B75" s="55"/>
      <c r="C75" s="44"/>
      <c r="D75" s="48"/>
      <c r="E75" s="48"/>
      <c r="F75" s="48"/>
      <c r="G75" s="44"/>
      <c r="H75" s="44"/>
      <c r="I75" s="44"/>
      <c r="J75" s="69"/>
      <c r="K75" s="7"/>
      <c r="L75" s="32"/>
    </row>
    <row r="76" spans="1:12" x14ac:dyDescent="0.35">
      <c r="A76" s="53"/>
      <c r="B76" s="55"/>
      <c r="C76" s="7"/>
      <c r="D76" s="56"/>
      <c r="E76" s="56"/>
      <c r="F76" s="56"/>
      <c r="G76" s="7"/>
      <c r="H76" s="7"/>
      <c r="I76" s="7"/>
      <c r="J76" s="69"/>
      <c r="K76" s="7"/>
      <c r="L76" s="32"/>
    </row>
    <row r="77" spans="1:12" x14ac:dyDescent="0.35">
      <c r="A77" s="53"/>
      <c r="B77" s="62"/>
      <c r="C77" s="60"/>
      <c r="D77" s="56"/>
      <c r="E77" s="56"/>
      <c r="F77" s="56"/>
      <c r="G77" s="60"/>
      <c r="H77" s="7"/>
      <c r="I77" s="7"/>
      <c r="J77" s="69"/>
      <c r="K77" s="7"/>
      <c r="L77" s="32"/>
    </row>
    <row r="78" spans="1:12" x14ac:dyDescent="0.35">
      <c r="A78" s="53"/>
      <c r="B78" s="55"/>
      <c r="C78" s="34"/>
      <c r="D78" s="56"/>
      <c r="E78" s="56"/>
      <c r="F78" s="56"/>
      <c r="G78" s="7"/>
      <c r="H78" s="7"/>
      <c r="I78" s="7"/>
      <c r="J78" s="69"/>
      <c r="K78" s="7"/>
      <c r="L78" s="32"/>
    </row>
    <row r="79" spans="1:12" x14ac:dyDescent="0.35">
      <c r="A79" s="53"/>
      <c r="B79" s="62"/>
      <c r="C79" s="60"/>
      <c r="D79" s="56"/>
      <c r="E79" s="56"/>
      <c r="F79" s="56"/>
      <c r="G79" s="60"/>
      <c r="H79" s="7"/>
      <c r="I79" s="7"/>
      <c r="J79" s="69"/>
      <c r="K79" s="7"/>
      <c r="L79" s="32"/>
    </row>
    <row r="80" spans="1:12" x14ac:dyDescent="0.35">
      <c r="A80" s="53"/>
      <c r="B80" s="62"/>
      <c r="C80" s="60"/>
      <c r="D80" s="56"/>
      <c r="E80" s="56"/>
      <c r="F80" s="56"/>
      <c r="G80" s="60"/>
      <c r="H80" s="7"/>
      <c r="I80" s="7"/>
      <c r="J80" s="69"/>
      <c r="K80" s="7"/>
      <c r="L80" s="32"/>
    </row>
    <row r="81" spans="1:12" x14ac:dyDescent="0.35">
      <c r="A81" s="53"/>
      <c r="B81" s="62"/>
      <c r="C81" s="60"/>
      <c r="D81" s="56"/>
      <c r="E81" s="56"/>
      <c r="F81" s="56"/>
      <c r="G81" s="60"/>
      <c r="H81" s="7"/>
      <c r="I81" s="7"/>
      <c r="J81" s="69"/>
      <c r="K81" s="7"/>
      <c r="L81" s="32"/>
    </row>
    <row r="82" spans="1:12" x14ac:dyDescent="0.35">
      <c r="A82" s="53"/>
      <c r="B82" s="55"/>
      <c r="C82" s="34"/>
      <c r="D82" s="56"/>
      <c r="E82" s="56"/>
      <c r="F82" s="56"/>
      <c r="G82" s="7"/>
      <c r="H82" s="7"/>
      <c r="I82" s="7"/>
      <c r="J82" s="69"/>
      <c r="K82" s="7"/>
      <c r="L82" s="32"/>
    </row>
    <row r="83" spans="1:12" x14ac:dyDescent="0.35">
      <c r="A83" s="53"/>
      <c r="B83" s="64"/>
      <c r="C83" s="44"/>
      <c r="D83" s="48"/>
      <c r="E83" s="48"/>
      <c r="F83" s="48"/>
      <c r="G83" s="44"/>
      <c r="H83" s="44"/>
      <c r="I83" s="44"/>
      <c r="J83" s="69"/>
      <c r="K83" s="7"/>
      <c r="L83" s="32"/>
    </row>
    <row r="84" spans="1:12" x14ac:dyDescent="0.35">
      <c r="A84" s="53"/>
      <c r="B84" s="62"/>
      <c r="C84" s="60"/>
      <c r="D84" s="56"/>
      <c r="E84" s="56"/>
      <c r="F84" s="56"/>
      <c r="G84" s="60"/>
      <c r="H84" s="7"/>
      <c r="I84" s="7"/>
      <c r="J84" s="69"/>
      <c r="K84" s="7"/>
      <c r="L84" s="32"/>
    </row>
    <row r="85" spans="1:12" x14ac:dyDescent="0.35">
      <c r="A85" s="53"/>
      <c r="B85" s="62"/>
      <c r="C85" s="44"/>
      <c r="D85" s="48"/>
      <c r="E85" s="48"/>
      <c r="F85" s="48"/>
      <c r="G85" s="44"/>
      <c r="H85" s="44"/>
      <c r="I85" s="44"/>
      <c r="J85" s="69"/>
      <c r="K85" s="7"/>
      <c r="L85" s="32"/>
    </row>
    <row r="86" spans="1:12" x14ac:dyDescent="0.35">
      <c r="A86" s="53"/>
      <c r="B86" s="62"/>
      <c r="C86" s="34"/>
      <c r="D86" s="28"/>
      <c r="E86" s="56"/>
      <c r="F86" s="56"/>
      <c r="G86" s="7"/>
      <c r="H86" s="7"/>
      <c r="I86" s="7"/>
      <c r="J86" s="69"/>
      <c r="K86" s="7"/>
      <c r="L86" s="32"/>
    </row>
    <row r="87" spans="1:12" x14ac:dyDescent="0.35">
      <c r="A87" s="53"/>
      <c r="B87" s="62"/>
      <c r="C87" s="60"/>
      <c r="D87" s="56"/>
      <c r="E87" s="56"/>
      <c r="F87" s="56"/>
      <c r="G87" s="60"/>
      <c r="H87" s="7"/>
      <c r="I87" s="7"/>
      <c r="J87" s="69"/>
      <c r="K87" s="7"/>
      <c r="L87" s="32"/>
    </row>
    <row r="88" spans="1:12" x14ac:dyDescent="0.35">
      <c r="A88" s="53"/>
      <c r="B88" s="62"/>
      <c r="C88" s="34"/>
      <c r="D88" s="56"/>
      <c r="E88" s="56"/>
      <c r="F88" s="56"/>
      <c r="G88" s="7"/>
      <c r="H88" s="7"/>
      <c r="I88" s="7"/>
      <c r="J88" s="69"/>
      <c r="K88" s="7"/>
      <c r="L88" s="32"/>
    </row>
    <row r="89" spans="1:12" x14ac:dyDescent="0.35">
      <c r="A89" s="53"/>
      <c r="B89" s="62"/>
      <c r="C89" s="44"/>
      <c r="D89" s="48"/>
      <c r="E89" s="48"/>
      <c r="F89" s="48"/>
      <c r="G89" s="44"/>
      <c r="H89" s="44"/>
      <c r="I89" s="44"/>
      <c r="J89" s="69"/>
      <c r="K89" s="7"/>
      <c r="L89" s="32"/>
    </row>
    <row r="90" spans="1:12" x14ac:dyDescent="0.35">
      <c r="A90" s="53"/>
      <c r="B90" s="62"/>
      <c r="C90" s="34"/>
      <c r="D90" s="56"/>
      <c r="E90" s="56"/>
      <c r="F90" s="56"/>
      <c r="G90" s="7"/>
      <c r="H90" s="7"/>
      <c r="I90" s="7"/>
      <c r="J90" s="69"/>
      <c r="K90" s="7"/>
      <c r="L90" s="32"/>
    </row>
    <row r="91" spans="1:12" x14ac:dyDescent="0.35">
      <c r="A91" s="53"/>
      <c r="B91" s="55"/>
      <c r="C91" s="7"/>
      <c r="D91" s="56"/>
      <c r="E91" s="56"/>
      <c r="F91" s="56"/>
      <c r="G91" s="7"/>
      <c r="H91" s="7"/>
      <c r="I91" s="7"/>
      <c r="J91" s="69"/>
      <c r="K91" s="7"/>
      <c r="L91" s="32"/>
    </row>
    <row r="92" spans="1:12" x14ac:dyDescent="0.35">
      <c r="A92" s="53"/>
      <c r="B92" s="62"/>
      <c r="C92" s="60"/>
      <c r="D92" s="56"/>
      <c r="E92" s="56"/>
      <c r="F92" s="56"/>
      <c r="G92" s="60"/>
      <c r="H92" s="7"/>
      <c r="I92" s="7"/>
      <c r="J92" s="69"/>
      <c r="K92" s="7"/>
      <c r="L92" s="32"/>
    </row>
    <row r="93" spans="1:12" x14ac:dyDescent="0.35">
      <c r="A93" s="53"/>
      <c r="B93" s="55"/>
      <c r="C93" s="7"/>
      <c r="D93" s="56"/>
      <c r="E93" s="56"/>
      <c r="F93" s="56"/>
      <c r="G93" s="7"/>
      <c r="H93" s="7"/>
      <c r="I93" s="7"/>
      <c r="J93" s="69"/>
      <c r="K93" s="7"/>
      <c r="L93" s="32"/>
    </row>
    <row r="94" spans="1:12" x14ac:dyDescent="0.35">
      <c r="A94" s="65"/>
      <c r="B94" s="64"/>
      <c r="C94" s="44"/>
      <c r="D94" s="48"/>
      <c r="E94" s="48"/>
      <c r="F94" s="48"/>
      <c r="G94" s="44"/>
      <c r="H94" s="44"/>
      <c r="I94" s="44"/>
      <c r="J94" s="69"/>
      <c r="K94" s="7"/>
      <c r="L94" s="32"/>
    </row>
    <row r="95" spans="1:12" x14ac:dyDescent="0.35">
      <c r="A95" s="53"/>
      <c r="B95" s="62"/>
      <c r="C95" s="60"/>
      <c r="D95" s="56"/>
      <c r="E95" s="56"/>
      <c r="F95" s="56"/>
      <c r="G95" s="60"/>
      <c r="H95" s="7"/>
      <c r="I95" s="7"/>
      <c r="J95" s="69"/>
      <c r="K95" s="7"/>
      <c r="L95" s="32"/>
    </row>
    <row r="96" spans="1:12" x14ac:dyDescent="0.35">
      <c r="A96" s="53"/>
      <c r="B96" s="55"/>
      <c r="C96" s="34"/>
      <c r="D96" s="56"/>
      <c r="E96" s="56"/>
      <c r="F96" s="56"/>
      <c r="G96" s="7"/>
      <c r="H96" s="7"/>
      <c r="I96" s="7"/>
      <c r="J96" s="69"/>
      <c r="K96" s="7"/>
      <c r="L96" s="32"/>
    </row>
    <row r="97" spans="1:12" x14ac:dyDescent="0.35">
      <c r="A97" s="53"/>
      <c r="B97" s="62"/>
      <c r="C97" s="60"/>
      <c r="D97" s="56"/>
      <c r="E97" s="56"/>
      <c r="F97" s="56"/>
      <c r="G97" s="60"/>
      <c r="H97" s="7"/>
      <c r="I97" s="7"/>
      <c r="J97" s="69"/>
      <c r="K97" s="7"/>
      <c r="L97" s="32"/>
    </row>
    <row r="98" spans="1:12" x14ac:dyDescent="0.35">
      <c r="A98" s="53"/>
      <c r="B98" s="55"/>
      <c r="C98" s="7"/>
      <c r="D98" s="56"/>
      <c r="E98" s="56"/>
      <c r="F98" s="56"/>
      <c r="G98" s="7"/>
      <c r="H98" s="7"/>
      <c r="I98" s="7"/>
      <c r="J98" s="69"/>
      <c r="K98" s="7"/>
      <c r="L98" s="32"/>
    </row>
    <row r="99" spans="1:12" x14ac:dyDescent="0.35">
      <c r="A99" s="53"/>
      <c r="B99" s="62"/>
      <c r="C99" s="60"/>
      <c r="D99" s="56"/>
      <c r="E99" s="56"/>
      <c r="F99" s="56"/>
      <c r="G99" s="60"/>
      <c r="H99" s="7"/>
      <c r="I99" s="7"/>
      <c r="J99" s="69"/>
      <c r="K99" s="7"/>
      <c r="L99" s="32"/>
    </row>
    <row r="100" spans="1:12" x14ac:dyDescent="0.35">
      <c r="A100" s="53"/>
      <c r="B100" s="55"/>
      <c r="C100" s="34"/>
      <c r="D100" s="56"/>
      <c r="E100" s="34"/>
      <c r="F100" s="56"/>
      <c r="G100" s="7"/>
      <c r="H100" s="7"/>
      <c r="I100" s="7"/>
      <c r="J100" s="69"/>
      <c r="K100" s="7"/>
      <c r="L100" s="32"/>
    </row>
    <row r="101" spans="1:12" x14ac:dyDescent="0.35">
      <c r="A101" s="53"/>
      <c r="B101" s="62"/>
      <c r="C101" s="60"/>
      <c r="D101" s="56"/>
      <c r="E101" s="56"/>
      <c r="F101" s="56"/>
      <c r="G101" s="60"/>
      <c r="H101" s="7"/>
      <c r="I101" s="7"/>
      <c r="J101" s="69"/>
      <c r="K101" s="7"/>
      <c r="L101" s="32"/>
    </row>
    <row r="102" spans="1:12" x14ac:dyDescent="0.35">
      <c r="A102" s="53"/>
      <c r="B102" s="62"/>
      <c r="C102" s="60"/>
      <c r="D102" s="56"/>
      <c r="E102" s="56"/>
      <c r="F102" s="56"/>
      <c r="G102" s="60"/>
      <c r="H102" s="7"/>
      <c r="I102" s="7"/>
      <c r="J102" s="69"/>
      <c r="K102" s="7"/>
      <c r="L102" s="32"/>
    </row>
    <row r="103" spans="1:12" x14ac:dyDescent="0.35">
      <c r="A103" s="53"/>
      <c r="B103" s="64"/>
      <c r="C103" s="44"/>
      <c r="D103" s="48"/>
      <c r="E103" s="48"/>
      <c r="F103" s="48"/>
      <c r="G103" s="44"/>
      <c r="H103" s="44"/>
      <c r="I103" s="44"/>
      <c r="J103" s="69"/>
      <c r="K103" s="7"/>
      <c r="L103" s="32"/>
    </row>
    <row r="104" spans="1:12" x14ac:dyDescent="0.35">
      <c r="A104" s="53"/>
      <c r="B104" s="55"/>
      <c r="C104" s="7"/>
      <c r="D104" s="56"/>
      <c r="E104" s="56"/>
      <c r="F104" s="56"/>
      <c r="G104" s="7"/>
      <c r="H104" s="7"/>
      <c r="I104" s="7"/>
      <c r="J104" s="69"/>
      <c r="K104" s="7"/>
      <c r="L104" s="32"/>
    </row>
    <row r="105" spans="1:12" x14ac:dyDescent="0.35">
      <c r="A105" s="53"/>
      <c r="B105" s="62"/>
      <c r="C105" s="60"/>
      <c r="D105" s="56"/>
      <c r="E105" s="56"/>
      <c r="F105" s="56"/>
      <c r="G105" s="60"/>
      <c r="H105" s="7"/>
      <c r="I105" s="7"/>
      <c r="J105" s="69"/>
      <c r="K105" s="7"/>
      <c r="L105" s="32"/>
    </row>
    <row r="106" spans="1:12" x14ac:dyDescent="0.35">
      <c r="A106" s="53"/>
      <c r="B106" s="55"/>
      <c r="C106" s="7"/>
      <c r="D106" s="56"/>
      <c r="E106" s="56"/>
      <c r="F106" s="56"/>
      <c r="G106" s="7"/>
      <c r="H106" s="7"/>
      <c r="I106" s="7"/>
      <c r="J106" s="69"/>
      <c r="K106" s="7"/>
      <c r="L106" s="32"/>
    </row>
    <row r="107" spans="1:12" x14ac:dyDescent="0.35">
      <c r="A107" s="53"/>
      <c r="B107" s="64"/>
      <c r="C107" s="44"/>
      <c r="D107" s="48"/>
      <c r="E107" s="48"/>
      <c r="F107" s="48"/>
      <c r="G107" s="44"/>
      <c r="H107" s="44"/>
      <c r="I107" s="44"/>
      <c r="J107" s="69"/>
      <c r="K107" s="7"/>
      <c r="L107" s="32"/>
    </row>
    <row r="108" spans="1:12" x14ac:dyDescent="0.35">
      <c r="A108" s="53"/>
      <c r="B108" s="62"/>
      <c r="C108" s="60"/>
      <c r="D108" s="56"/>
      <c r="E108" s="56"/>
      <c r="F108" s="56"/>
      <c r="G108" s="60"/>
      <c r="H108" s="7"/>
      <c r="I108" s="7"/>
      <c r="J108" s="69"/>
      <c r="K108" s="7"/>
      <c r="L108" s="32"/>
    </row>
    <row r="109" spans="1:12" x14ac:dyDescent="0.35">
      <c r="A109" s="53"/>
      <c r="B109" s="55"/>
      <c r="C109" s="7"/>
      <c r="D109" s="56"/>
      <c r="E109" s="56"/>
      <c r="F109" s="56"/>
      <c r="G109" s="7"/>
      <c r="H109" s="7"/>
      <c r="I109" s="7"/>
      <c r="J109" s="69"/>
      <c r="K109" s="7"/>
      <c r="L109" s="32"/>
    </row>
    <row r="110" spans="1:12" x14ac:dyDescent="0.35">
      <c r="A110" s="53"/>
      <c r="B110" s="62"/>
      <c r="C110" s="60"/>
      <c r="D110" s="56"/>
      <c r="E110" s="56"/>
      <c r="F110" s="56"/>
      <c r="G110" s="60"/>
      <c r="H110" s="7"/>
      <c r="I110" s="7"/>
      <c r="J110" s="69"/>
      <c r="K110" s="7"/>
      <c r="L110" s="32"/>
    </row>
    <row r="111" spans="1:12" x14ac:dyDescent="0.35">
      <c r="A111" s="53"/>
      <c r="B111" s="55"/>
      <c r="C111" s="7"/>
      <c r="D111" s="56"/>
      <c r="E111" s="56"/>
      <c r="F111" s="56"/>
      <c r="G111" s="7"/>
      <c r="H111" s="7"/>
      <c r="I111" s="7"/>
      <c r="J111" s="69"/>
      <c r="K111" s="7"/>
      <c r="L111" s="32"/>
    </row>
    <row r="112" spans="1:12" x14ac:dyDescent="0.35">
      <c r="A112" s="53"/>
      <c r="B112" s="55"/>
      <c r="C112" s="7"/>
      <c r="D112" s="56"/>
      <c r="E112" s="56"/>
      <c r="F112" s="56"/>
      <c r="G112" s="7"/>
      <c r="H112" s="7"/>
      <c r="I112" s="7"/>
      <c r="J112" s="69"/>
      <c r="K112" s="7"/>
      <c r="L112" s="32"/>
    </row>
    <row r="113" spans="1:12" x14ac:dyDescent="0.35">
      <c r="A113" s="53"/>
      <c r="B113" s="55"/>
      <c r="C113" s="7"/>
      <c r="D113" s="56"/>
      <c r="E113" s="56"/>
      <c r="F113" s="56"/>
      <c r="G113" s="7"/>
      <c r="H113" s="7"/>
      <c r="I113" s="7"/>
      <c r="J113" s="69"/>
      <c r="K113" s="7"/>
      <c r="L113" s="32"/>
    </row>
    <row r="114" spans="1:12" x14ac:dyDescent="0.35">
      <c r="A114" s="53"/>
      <c r="B114" s="55"/>
      <c r="C114" s="7"/>
      <c r="D114" s="56"/>
      <c r="E114" s="56"/>
      <c r="F114" s="56"/>
      <c r="G114" s="7"/>
      <c r="H114" s="7"/>
      <c r="I114" s="7"/>
      <c r="J114" s="69"/>
      <c r="K114" s="7"/>
      <c r="L114" s="32"/>
    </row>
    <row r="115" spans="1:12" x14ac:dyDescent="0.35">
      <c r="A115" s="53"/>
      <c r="B115" s="55"/>
      <c r="C115" s="34"/>
      <c r="D115" s="56"/>
      <c r="E115" s="56"/>
      <c r="F115" s="56"/>
      <c r="G115" s="7"/>
      <c r="H115" s="7"/>
      <c r="I115" s="7"/>
      <c r="J115" s="69"/>
      <c r="K115" s="7"/>
      <c r="L115" s="32"/>
    </row>
    <row r="116" spans="1:12" x14ac:dyDescent="0.35">
      <c r="A116" s="53"/>
      <c r="B116" s="55"/>
      <c r="C116" s="7"/>
      <c r="D116" s="56"/>
      <c r="E116" s="56"/>
      <c r="F116" s="56"/>
      <c r="G116" s="7"/>
      <c r="H116" s="7"/>
      <c r="I116" s="7"/>
      <c r="J116" s="69"/>
      <c r="K116" s="7"/>
      <c r="L116" s="32"/>
    </row>
    <row r="117" spans="1:12" x14ac:dyDescent="0.35">
      <c r="A117" s="53"/>
      <c r="B117" s="62"/>
      <c r="C117" s="60"/>
      <c r="D117" s="56"/>
      <c r="E117" s="56"/>
      <c r="F117" s="56"/>
      <c r="G117" s="60"/>
      <c r="H117" s="7"/>
      <c r="I117" s="7"/>
      <c r="J117" s="69"/>
      <c r="K117" s="7"/>
      <c r="L117" s="32"/>
    </row>
    <row r="118" spans="1:12" x14ac:dyDescent="0.35">
      <c r="A118" s="53"/>
      <c r="B118" s="55"/>
      <c r="C118" s="7"/>
      <c r="D118" s="56"/>
      <c r="E118" s="56"/>
      <c r="F118" s="56"/>
      <c r="G118" s="7"/>
      <c r="H118" s="7"/>
      <c r="I118" s="7"/>
      <c r="J118" s="69"/>
      <c r="K118" s="7"/>
      <c r="L118" s="32"/>
    </row>
    <row r="119" spans="1:12" x14ac:dyDescent="0.35">
      <c r="A119" s="53"/>
      <c r="B119" s="62"/>
      <c r="C119" s="60"/>
      <c r="D119" s="56"/>
      <c r="E119" s="56"/>
      <c r="F119" s="56"/>
      <c r="G119" s="60"/>
      <c r="H119" s="7"/>
      <c r="I119" s="7"/>
      <c r="J119" s="69"/>
      <c r="K119" s="7"/>
      <c r="L119" s="32"/>
    </row>
    <row r="120" spans="1:12" x14ac:dyDescent="0.35">
      <c r="A120" s="53"/>
      <c r="B120" s="62"/>
      <c r="C120" s="60"/>
      <c r="D120" s="56"/>
      <c r="E120" s="56"/>
      <c r="F120" s="56"/>
      <c r="G120" s="60"/>
      <c r="H120" s="7"/>
      <c r="I120" s="7"/>
      <c r="J120" s="69"/>
      <c r="K120" s="7"/>
      <c r="L120" s="32"/>
    </row>
    <row r="121" spans="1:12" x14ac:dyDescent="0.35">
      <c r="A121" s="53"/>
      <c r="B121" s="62"/>
      <c r="C121" s="60"/>
      <c r="D121" s="56"/>
      <c r="E121" s="56"/>
      <c r="F121" s="56"/>
      <c r="G121" s="60"/>
      <c r="H121" s="7"/>
      <c r="I121" s="7"/>
      <c r="J121" s="69"/>
      <c r="K121" s="7"/>
      <c r="L121" s="32"/>
    </row>
    <row r="122" spans="1:12" x14ac:dyDescent="0.35">
      <c r="A122" s="53"/>
      <c r="B122" s="55"/>
      <c r="C122" s="7"/>
      <c r="D122" s="56"/>
      <c r="E122" s="56"/>
      <c r="F122" s="56"/>
      <c r="G122" s="7"/>
      <c r="H122" s="7"/>
      <c r="I122" s="7"/>
      <c r="J122" s="69"/>
      <c r="K122" s="7"/>
      <c r="L122" s="32"/>
    </row>
    <row r="123" spans="1:12" x14ac:dyDescent="0.35">
      <c r="A123" s="53"/>
      <c r="B123" s="62"/>
      <c r="C123" s="60"/>
      <c r="D123" s="56"/>
      <c r="E123" s="56"/>
      <c r="F123" s="56"/>
      <c r="G123" s="60"/>
      <c r="H123" s="7"/>
      <c r="I123" s="7"/>
      <c r="J123" s="69"/>
      <c r="K123" s="7"/>
      <c r="L123" s="32"/>
    </row>
    <row r="124" spans="1:12" x14ac:dyDescent="0.35">
      <c r="A124" s="53"/>
      <c r="B124" s="62"/>
      <c r="C124" s="60"/>
      <c r="D124" s="56"/>
      <c r="E124" s="56"/>
      <c r="F124" s="56"/>
      <c r="G124" s="60"/>
      <c r="H124" s="7"/>
      <c r="I124" s="7"/>
      <c r="J124" s="69"/>
      <c r="K124" s="7"/>
      <c r="L124" s="32"/>
    </row>
    <row r="125" spans="1:12" x14ac:dyDescent="0.35">
      <c r="A125" s="53"/>
      <c r="B125" s="62"/>
      <c r="C125" s="34"/>
      <c r="D125" s="56"/>
      <c r="E125" s="34"/>
      <c r="F125" s="56"/>
      <c r="G125" s="7"/>
      <c r="H125" s="7"/>
      <c r="I125" s="7"/>
      <c r="J125" s="69"/>
      <c r="K125" s="7"/>
      <c r="L125" s="32"/>
    </row>
    <row r="126" spans="1:12" x14ac:dyDescent="0.35">
      <c r="A126" s="53"/>
      <c r="B126" s="62"/>
      <c r="C126" s="60"/>
      <c r="D126" s="56"/>
      <c r="E126" s="56"/>
      <c r="F126" s="56"/>
      <c r="G126" s="60"/>
      <c r="H126" s="7"/>
      <c r="I126" s="7"/>
      <c r="J126" s="69"/>
      <c r="K126" s="7"/>
      <c r="L126" s="32"/>
    </row>
    <row r="127" spans="1:12" x14ac:dyDescent="0.35">
      <c r="A127" s="53"/>
      <c r="B127" s="55"/>
      <c r="C127" s="34"/>
      <c r="D127" s="56"/>
      <c r="E127" s="56"/>
      <c r="F127" s="56"/>
      <c r="G127" s="7"/>
      <c r="H127" s="7"/>
      <c r="I127" s="7"/>
      <c r="J127" s="69"/>
      <c r="K127" s="7"/>
      <c r="L127" s="32"/>
    </row>
    <row r="128" spans="1:12" x14ac:dyDescent="0.35">
      <c r="A128" s="53"/>
      <c r="B128" s="62"/>
      <c r="C128" s="60"/>
      <c r="D128" s="56"/>
      <c r="E128" s="56"/>
      <c r="F128" s="56"/>
      <c r="G128" s="60"/>
      <c r="H128" s="7"/>
      <c r="I128" s="7"/>
      <c r="J128" s="69"/>
      <c r="K128" s="7"/>
      <c r="L128" s="32"/>
    </row>
    <row r="129" spans="1:12" x14ac:dyDescent="0.35">
      <c r="A129" s="53"/>
      <c r="B129" s="62"/>
      <c r="C129" s="34"/>
      <c r="D129" s="56"/>
      <c r="E129" s="34"/>
      <c r="F129" s="56"/>
      <c r="G129" s="7"/>
      <c r="H129" s="7"/>
      <c r="I129" s="7"/>
      <c r="J129" s="69"/>
      <c r="K129" s="7"/>
      <c r="L129" s="32"/>
    </row>
    <row r="130" spans="1:12" x14ac:dyDescent="0.35">
      <c r="A130" s="53"/>
      <c r="B130" s="62"/>
      <c r="C130" s="60"/>
      <c r="D130" s="56"/>
      <c r="E130" s="56"/>
      <c r="F130" s="56"/>
      <c r="G130" s="60"/>
      <c r="H130" s="7"/>
      <c r="I130" s="7"/>
      <c r="J130" s="69"/>
      <c r="K130" s="7"/>
      <c r="L130" s="32"/>
    </row>
    <row r="131" spans="1:12" x14ac:dyDescent="0.35">
      <c r="A131" s="53"/>
      <c r="B131" s="55"/>
      <c r="C131" s="7"/>
      <c r="D131" s="56"/>
      <c r="E131" s="56"/>
      <c r="F131" s="56"/>
      <c r="G131" s="7"/>
      <c r="H131" s="7"/>
      <c r="I131" s="7"/>
      <c r="J131" s="69"/>
      <c r="K131" s="7"/>
      <c r="L131" s="32"/>
    </row>
    <row r="132" spans="1:12" x14ac:dyDescent="0.35">
      <c r="A132" s="53"/>
      <c r="B132" s="62"/>
      <c r="C132" s="60"/>
      <c r="D132" s="56"/>
      <c r="E132" s="56"/>
      <c r="F132" s="56"/>
      <c r="G132" s="60"/>
      <c r="H132" s="7"/>
      <c r="I132" s="7"/>
      <c r="J132" s="69"/>
      <c r="K132" s="7"/>
      <c r="L132" s="32"/>
    </row>
    <row r="133" spans="1:12" x14ac:dyDescent="0.35">
      <c r="A133" s="53"/>
      <c r="B133" s="55"/>
      <c r="C133" s="34"/>
      <c r="D133" s="56"/>
      <c r="E133" s="56"/>
      <c r="F133" s="56"/>
      <c r="G133" s="7"/>
      <c r="H133" s="7"/>
      <c r="I133" s="7"/>
      <c r="J133" s="69"/>
      <c r="K133" s="7"/>
      <c r="L133" s="32"/>
    </row>
    <row r="134" spans="1:12" x14ac:dyDescent="0.35">
      <c r="A134" s="53"/>
      <c r="B134" s="55"/>
      <c r="C134" s="7"/>
      <c r="D134" s="56"/>
      <c r="E134" s="56"/>
      <c r="F134" s="56"/>
      <c r="G134" s="7"/>
      <c r="H134" s="7"/>
      <c r="I134" s="7"/>
      <c r="J134" s="69"/>
      <c r="K134" s="7"/>
      <c r="L134" s="32"/>
    </row>
    <row r="135" spans="1:12" x14ac:dyDescent="0.35">
      <c r="A135" s="53"/>
      <c r="B135" s="62"/>
      <c r="C135" s="60"/>
      <c r="D135" s="56"/>
      <c r="E135" s="56"/>
      <c r="F135" s="56"/>
      <c r="G135" s="60"/>
      <c r="H135" s="7"/>
      <c r="I135" s="7"/>
      <c r="J135" s="69"/>
      <c r="K135" s="7"/>
      <c r="L135" s="32"/>
    </row>
    <row r="136" spans="1:12" x14ac:dyDescent="0.35">
      <c r="A136" s="53"/>
      <c r="B136" s="55"/>
      <c r="C136" s="34"/>
      <c r="D136" s="56"/>
      <c r="E136" s="56"/>
      <c r="F136" s="56"/>
      <c r="G136" s="7"/>
      <c r="H136" s="7"/>
      <c r="I136" s="7"/>
      <c r="J136" s="69"/>
      <c r="K136" s="7"/>
      <c r="L136" s="32"/>
    </row>
    <row r="137" spans="1:12" x14ac:dyDescent="0.35">
      <c r="A137" s="53"/>
      <c r="B137" s="62"/>
      <c r="C137" s="60"/>
      <c r="D137" s="56"/>
      <c r="E137" s="56"/>
      <c r="F137" s="56"/>
      <c r="G137" s="60"/>
      <c r="H137" s="7"/>
      <c r="I137" s="7"/>
      <c r="J137" s="69"/>
      <c r="K137" s="7"/>
      <c r="L137" s="32"/>
    </row>
    <row r="138" spans="1:12" x14ac:dyDescent="0.35">
      <c r="A138" s="53"/>
      <c r="B138" s="62"/>
      <c r="C138" s="60"/>
      <c r="D138" s="56"/>
      <c r="E138" s="56"/>
      <c r="F138" s="56"/>
      <c r="G138" s="60"/>
      <c r="H138" s="7"/>
      <c r="I138" s="7"/>
      <c r="J138" s="69"/>
      <c r="K138" s="7"/>
      <c r="L138" s="32"/>
    </row>
    <row r="139" spans="1:12" x14ac:dyDescent="0.35">
      <c r="A139" s="53"/>
      <c r="B139" s="62"/>
      <c r="C139" s="60"/>
      <c r="D139" s="56"/>
      <c r="E139" s="56"/>
      <c r="F139" s="56"/>
      <c r="G139" s="60"/>
      <c r="H139" s="7"/>
      <c r="I139" s="7"/>
      <c r="J139" s="69"/>
      <c r="K139" s="7"/>
      <c r="L139" s="32"/>
    </row>
    <row r="140" spans="1:12" x14ac:dyDescent="0.35">
      <c r="A140" s="53"/>
      <c r="B140" s="55"/>
      <c r="C140" s="34"/>
      <c r="D140" s="56"/>
      <c r="E140" s="56"/>
      <c r="F140" s="56"/>
      <c r="G140" s="7"/>
      <c r="H140" s="7"/>
      <c r="I140" s="7"/>
      <c r="J140" s="69"/>
      <c r="K140" s="7"/>
      <c r="L140" s="32"/>
    </row>
    <row r="141" spans="1:12" x14ac:dyDescent="0.35">
      <c r="A141" s="53"/>
      <c r="B141" s="55"/>
      <c r="C141" s="34"/>
      <c r="D141" s="56"/>
      <c r="E141" s="56"/>
      <c r="F141" s="56"/>
      <c r="G141" s="7"/>
      <c r="H141" s="7"/>
      <c r="I141" s="7"/>
      <c r="J141" s="69"/>
      <c r="K141" s="7"/>
      <c r="L141" s="32"/>
    </row>
    <row r="142" spans="1:12" x14ac:dyDescent="0.35">
      <c r="A142" s="53"/>
      <c r="B142" s="55"/>
      <c r="C142" s="34"/>
      <c r="D142" s="56"/>
      <c r="E142" s="56"/>
      <c r="F142" s="56"/>
      <c r="G142" s="7"/>
      <c r="H142" s="7"/>
      <c r="I142" s="7"/>
      <c r="J142" s="69"/>
      <c r="K142" s="7"/>
      <c r="L142" s="32"/>
    </row>
    <row r="143" spans="1:12" x14ac:dyDescent="0.35">
      <c r="A143" s="53"/>
      <c r="B143" s="55"/>
      <c r="C143" s="7"/>
      <c r="D143" s="28"/>
      <c r="E143" s="56"/>
      <c r="F143" s="56"/>
      <c r="G143" s="7"/>
      <c r="H143" s="7"/>
      <c r="I143" s="7"/>
      <c r="J143" s="69"/>
      <c r="K143" s="7"/>
      <c r="L143" s="32"/>
    </row>
    <row r="144" spans="1:12" x14ac:dyDescent="0.35">
      <c r="A144" s="53"/>
      <c r="B144" s="62"/>
      <c r="C144" s="60"/>
      <c r="D144" s="56"/>
      <c r="E144" s="56"/>
      <c r="F144" s="56"/>
      <c r="G144" s="60"/>
      <c r="H144" s="7"/>
      <c r="I144" s="7"/>
      <c r="J144" s="69"/>
      <c r="K144" s="7"/>
      <c r="L144" s="32"/>
    </row>
    <row r="145" spans="1:12" x14ac:dyDescent="0.35">
      <c r="A145" s="53"/>
      <c r="B145" s="55"/>
      <c r="C145" s="7"/>
      <c r="D145" s="56"/>
      <c r="E145" s="56"/>
      <c r="F145" s="56"/>
      <c r="G145" s="7"/>
      <c r="H145" s="7"/>
      <c r="I145" s="7"/>
      <c r="J145" s="69"/>
      <c r="K145" s="7"/>
      <c r="L145" s="32"/>
    </row>
    <row r="146" spans="1:12" x14ac:dyDescent="0.35">
      <c r="A146" s="53"/>
      <c r="B146" s="62"/>
      <c r="C146" s="60"/>
      <c r="D146" s="56"/>
      <c r="E146" s="56"/>
      <c r="F146" s="56"/>
      <c r="G146" s="60"/>
      <c r="H146" s="7"/>
      <c r="I146" s="7"/>
      <c r="J146" s="69"/>
      <c r="K146" s="7"/>
      <c r="L146" s="32"/>
    </row>
    <row r="147" spans="1:12" x14ac:dyDescent="0.35">
      <c r="A147" s="53"/>
      <c r="B147" s="55"/>
      <c r="C147" s="7"/>
      <c r="D147" s="56"/>
      <c r="E147" s="56"/>
      <c r="F147" s="56"/>
      <c r="G147" s="7"/>
      <c r="H147" s="7"/>
      <c r="I147" s="7"/>
      <c r="J147" s="69"/>
      <c r="K147" s="7"/>
      <c r="L147" s="32"/>
    </row>
    <row r="148" spans="1:12" x14ac:dyDescent="0.35">
      <c r="A148" s="53"/>
      <c r="B148" s="55"/>
      <c r="C148" s="7"/>
      <c r="D148" s="56"/>
      <c r="E148" s="56"/>
      <c r="F148" s="56"/>
      <c r="G148" s="7"/>
      <c r="H148" s="7"/>
      <c r="I148" s="7"/>
      <c r="J148" s="69"/>
      <c r="K148" s="7"/>
      <c r="L148" s="32"/>
    </row>
    <row r="149" spans="1:12" x14ac:dyDescent="0.35">
      <c r="A149" s="53"/>
      <c r="B149" s="55"/>
      <c r="C149" s="7"/>
      <c r="D149" s="56"/>
      <c r="E149" s="56"/>
      <c r="F149" s="56"/>
      <c r="G149" s="7"/>
      <c r="H149" s="7"/>
      <c r="I149" s="7"/>
      <c r="J149" s="69"/>
      <c r="K149" s="7"/>
      <c r="L149" s="32"/>
    </row>
    <row r="150" spans="1:12" x14ac:dyDescent="0.35">
      <c r="A150" s="53"/>
      <c r="B150" s="55"/>
      <c r="C150" s="7"/>
      <c r="D150" s="56"/>
      <c r="E150" s="56"/>
      <c r="F150" s="56"/>
      <c r="G150" s="7"/>
      <c r="H150" s="7"/>
      <c r="I150" s="7"/>
      <c r="J150" s="69"/>
      <c r="K150" s="7"/>
      <c r="L150" s="32"/>
    </row>
    <row r="151" spans="1:12" x14ac:dyDescent="0.35">
      <c r="A151" s="53"/>
      <c r="B151" s="55"/>
      <c r="C151" s="7"/>
      <c r="D151" s="56"/>
      <c r="E151" s="56"/>
      <c r="F151" s="56"/>
      <c r="G151" s="7"/>
      <c r="H151" s="7"/>
      <c r="I151" s="7"/>
      <c r="J151" s="69"/>
      <c r="K151" s="7"/>
      <c r="L151" s="32"/>
    </row>
    <row r="152" spans="1:12" x14ac:dyDescent="0.35">
      <c r="A152" s="53"/>
      <c r="B152" s="55"/>
      <c r="C152" s="7"/>
      <c r="D152" s="56"/>
      <c r="E152" s="56"/>
      <c r="F152" s="56"/>
      <c r="G152" s="7"/>
      <c r="H152" s="7"/>
      <c r="I152" s="7"/>
      <c r="J152" s="69"/>
      <c r="K152" s="7"/>
      <c r="L152" s="32"/>
    </row>
    <row r="153" spans="1:12" x14ac:dyDescent="0.35">
      <c r="A153" s="53"/>
      <c r="B153" s="55"/>
      <c r="C153" s="7"/>
      <c r="D153" s="56"/>
      <c r="E153" s="56"/>
      <c r="F153" s="56"/>
      <c r="G153" s="7"/>
      <c r="H153" s="7"/>
      <c r="I153" s="7"/>
      <c r="J153" s="69"/>
      <c r="K153" s="7"/>
      <c r="L153" s="32"/>
    </row>
    <row r="154" spans="1:12" x14ac:dyDescent="0.35">
      <c r="A154" s="53"/>
      <c r="B154" s="55"/>
      <c r="C154" s="7"/>
      <c r="D154" s="56"/>
      <c r="E154" s="56"/>
      <c r="F154" s="56"/>
      <c r="G154" s="7"/>
      <c r="H154" s="7"/>
      <c r="I154" s="7"/>
      <c r="J154" s="69"/>
      <c r="K154" s="7"/>
      <c r="L154" s="32"/>
    </row>
    <row r="155" spans="1:12" x14ac:dyDescent="0.35">
      <c r="A155" s="53"/>
      <c r="B155" s="55"/>
      <c r="C155" s="7"/>
      <c r="D155" s="56"/>
      <c r="E155" s="56"/>
      <c r="F155" s="56"/>
      <c r="G155" s="7"/>
      <c r="H155" s="7"/>
      <c r="I155" s="7"/>
      <c r="J155" s="69"/>
      <c r="K155" s="7"/>
      <c r="L155" s="32"/>
    </row>
    <row r="156" spans="1:12" x14ac:dyDescent="0.35">
      <c r="A156" s="53"/>
      <c r="B156" s="55"/>
      <c r="C156" s="7"/>
      <c r="D156" s="56"/>
      <c r="E156" s="56"/>
      <c r="F156" s="56"/>
      <c r="G156" s="7"/>
      <c r="H156" s="7"/>
      <c r="I156" s="7"/>
      <c r="J156" s="69"/>
      <c r="K156" s="7"/>
      <c r="L156" s="32"/>
    </row>
    <row r="157" spans="1:12" x14ac:dyDescent="0.35">
      <c r="A157" s="53"/>
      <c r="B157" s="62"/>
      <c r="C157" s="60"/>
      <c r="D157" s="56"/>
      <c r="E157" s="56"/>
      <c r="F157" s="56"/>
      <c r="G157" s="60"/>
      <c r="H157" s="7"/>
      <c r="I157" s="7"/>
      <c r="J157" s="69"/>
      <c r="K157" s="7"/>
      <c r="L157" s="32"/>
    </row>
    <row r="158" spans="1:12" x14ac:dyDescent="0.35">
      <c r="A158" s="53"/>
      <c r="B158" s="55"/>
      <c r="C158" s="7"/>
      <c r="D158" s="56"/>
      <c r="E158" s="56"/>
      <c r="F158" s="56"/>
      <c r="G158" s="7"/>
      <c r="H158" s="7"/>
      <c r="I158" s="7"/>
      <c r="J158" s="69"/>
      <c r="K158" s="7"/>
      <c r="L158" s="32"/>
    </row>
    <row r="159" spans="1:12" x14ac:dyDescent="0.35">
      <c r="A159" s="53"/>
      <c r="B159" s="62"/>
      <c r="C159" s="60"/>
      <c r="D159" s="56"/>
      <c r="E159" s="56"/>
      <c r="F159" s="56"/>
      <c r="G159" s="60"/>
      <c r="H159" s="7"/>
      <c r="I159" s="7"/>
      <c r="J159" s="69"/>
      <c r="K159" s="7"/>
      <c r="L159" s="32"/>
    </row>
    <row r="160" spans="1:12" x14ac:dyDescent="0.35">
      <c r="A160" s="53"/>
      <c r="B160" s="62"/>
      <c r="C160" s="60"/>
      <c r="D160" s="56"/>
      <c r="E160" s="56"/>
      <c r="F160" s="56"/>
      <c r="G160" s="60"/>
      <c r="H160" s="7"/>
      <c r="I160" s="7"/>
      <c r="J160" s="69"/>
      <c r="K160" s="7"/>
      <c r="L160" s="32"/>
    </row>
    <row r="161" spans="1:12" x14ac:dyDescent="0.35">
      <c r="A161" s="53"/>
      <c r="B161" s="55"/>
      <c r="C161" s="34"/>
      <c r="D161" s="56"/>
      <c r="E161" s="56"/>
      <c r="F161" s="56"/>
      <c r="G161" s="7"/>
      <c r="H161" s="7"/>
      <c r="I161" s="7"/>
      <c r="J161" s="69"/>
      <c r="K161" s="7"/>
      <c r="L161" s="32"/>
    </row>
    <row r="162" spans="1:12" x14ac:dyDescent="0.35">
      <c r="A162" s="55"/>
      <c r="B162" s="55"/>
      <c r="C162" s="57"/>
      <c r="D162" s="56"/>
      <c r="E162" s="56"/>
      <c r="F162" s="56"/>
      <c r="G162" s="7"/>
      <c r="H162" s="7"/>
      <c r="I162" s="7"/>
      <c r="J162" s="69"/>
      <c r="K162" s="7"/>
      <c r="L162" s="32"/>
    </row>
    <row r="163" spans="1:12" x14ac:dyDescent="0.35">
      <c r="A163" s="53"/>
      <c r="B163" s="62"/>
      <c r="C163" s="60"/>
      <c r="D163" s="56"/>
      <c r="E163" s="56"/>
      <c r="F163" s="56"/>
      <c r="G163" s="60"/>
      <c r="H163" s="7"/>
      <c r="I163" s="7"/>
      <c r="J163" s="69"/>
      <c r="K163" s="7"/>
      <c r="L163" s="32"/>
    </row>
    <row r="164" spans="1:12" x14ac:dyDescent="0.35">
      <c r="A164" s="53"/>
      <c r="B164" s="55"/>
      <c r="C164" s="7"/>
      <c r="D164" s="56"/>
      <c r="E164" s="56"/>
      <c r="F164" s="56"/>
      <c r="G164" s="7"/>
      <c r="H164" s="7"/>
      <c r="I164" s="7"/>
      <c r="J164" s="69"/>
      <c r="K164" s="7"/>
      <c r="L164" s="32"/>
    </row>
    <row r="165" spans="1:12" x14ac:dyDescent="0.35">
      <c r="A165" s="53"/>
      <c r="B165" s="55"/>
      <c r="C165" s="7"/>
      <c r="D165" s="28"/>
      <c r="E165" s="56"/>
      <c r="F165" s="56"/>
      <c r="G165" s="7"/>
      <c r="H165" s="7"/>
      <c r="I165" s="7"/>
      <c r="J165" s="69"/>
      <c r="K165" s="7"/>
      <c r="L165" s="32"/>
    </row>
    <row r="166" spans="1:12" x14ac:dyDescent="0.35">
      <c r="A166" s="53"/>
      <c r="B166" s="62"/>
      <c r="C166" s="60"/>
      <c r="D166" s="56"/>
      <c r="E166" s="56"/>
      <c r="F166" s="56"/>
      <c r="G166" s="60"/>
      <c r="H166" s="7"/>
      <c r="I166" s="7"/>
      <c r="J166" s="69"/>
      <c r="K166" s="7"/>
      <c r="L166" s="32"/>
    </row>
    <row r="167" spans="1:12" x14ac:dyDescent="0.35">
      <c r="A167" s="53"/>
      <c r="B167" s="55"/>
      <c r="C167" s="7"/>
      <c r="D167" s="56"/>
      <c r="E167" s="56"/>
      <c r="F167" s="56"/>
      <c r="G167" s="7"/>
      <c r="H167" s="7"/>
      <c r="I167" s="7"/>
      <c r="J167" s="69"/>
      <c r="K167" s="7"/>
      <c r="L167" s="32"/>
    </row>
    <row r="168" spans="1:12" x14ac:dyDescent="0.35">
      <c r="A168" s="53"/>
      <c r="B168" s="55"/>
      <c r="C168" s="7"/>
      <c r="D168" s="28"/>
      <c r="E168" s="56"/>
      <c r="F168" s="56"/>
      <c r="G168" s="7"/>
      <c r="H168" s="7"/>
      <c r="I168" s="7"/>
      <c r="J168" s="69"/>
      <c r="K168" s="7"/>
      <c r="L168" s="32"/>
    </row>
    <row r="169" spans="1:12" x14ac:dyDescent="0.35">
      <c r="A169" s="53"/>
      <c r="B169" s="62"/>
      <c r="C169" s="60"/>
      <c r="D169" s="56"/>
      <c r="E169" s="56"/>
      <c r="F169" s="56"/>
      <c r="G169" s="60"/>
      <c r="H169" s="7"/>
      <c r="I169" s="7"/>
      <c r="J169" s="69"/>
      <c r="K169" s="7"/>
      <c r="L169" s="32"/>
    </row>
    <row r="170" spans="1:12" x14ac:dyDescent="0.35">
      <c r="A170" s="53"/>
      <c r="B170" s="55"/>
      <c r="C170" s="34"/>
      <c r="D170" s="56"/>
      <c r="E170" s="56"/>
      <c r="F170" s="56"/>
      <c r="G170" s="7"/>
      <c r="H170" s="7"/>
      <c r="I170" s="7"/>
      <c r="J170" s="69"/>
      <c r="K170" s="7"/>
      <c r="L170" s="32"/>
    </row>
    <row r="171" spans="1:12" x14ac:dyDescent="0.35">
      <c r="A171" s="55"/>
      <c r="B171" s="55"/>
      <c r="C171" s="57"/>
      <c r="D171" s="56"/>
      <c r="E171" s="56"/>
      <c r="F171" s="56"/>
      <c r="G171" s="7"/>
      <c r="H171" s="7"/>
      <c r="I171" s="7"/>
      <c r="J171" s="69"/>
      <c r="K171" s="7"/>
      <c r="L171" s="32"/>
    </row>
    <row r="172" spans="1:12" x14ac:dyDescent="0.35">
      <c r="A172" s="53"/>
      <c r="B172" s="55"/>
      <c r="C172" s="7"/>
      <c r="D172" s="56"/>
      <c r="E172" s="56"/>
      <c r="F172" s="56"/>
      <c r="G172" s="7"/>
      <c r="H172" s="7"/>
      <c r="I172" s="7"/>
      <c r="J172" s="69"/>
      <c r="K172" s="7"/>
      <c r="L172" s="32"/>
    </row>
    <row r="173" spans="1:12" x14ac:dyDescent="0.35">
      <c r="A173" s="53"/>
      <c r="B173" s="62"/>
      <c r="C173" s="60"/>
      <c r="D173" s="56"/>
      <c r="E173" s="56"/>
      <c r="F173" s="56"/>
      <c r="G173" s="60"/>
      <c r="H173" s="7"/>
      <c r="I173" s="7"/>
      <c r="J173" s="69"/>
      <c r="K173" s="7"/>
      <c r="L173" s="32"/>
    </row>
    <row r="174" spans="1:12" x14ac:dyDescent="0.35">
      <c r="A174" s="53"/>
      <c r="B174" s="55"/>
      <c r="C174" s="7"/>
      <c r="D174" s="56"/>
      <c r="E174" s="56"/>
      <c r="F174" s="56"/>
      <c r="G174" s="7"/>
      <c r="H174" s="7"/>
      <c r="I174" s="7"/>
      <c r="J174" s="69"/>
      <c r="K174" s="7"/>
      <c r="L174" s="32"/>
    </row>
    <row r="175" spans="1:12" x14ac:dyDescent="0.35">
      <c r="A175" s="53"/>
      <c r="B175" s="62"/>
      <c r="C175" s="60"/>
      <c r="D175" s="56"/>
      <c r="E175" s="56"/>
      <c r="F175" s="56"/>
      <c r="G175" s="60"/>
      <c r="H175" s="7"/>
      <c r="I175" s="7"/>
      <c r="J175" s="69"/>
      <c r="K175" s="7"/>
      <c r="L175" s="32"/>
    </row>
    <row r="176" spans="1:12" x14ac:dyDescent="0.35">
      <c r="A176" s="53"/>
      <c r="B176" s="55"/>
      <c r="C176" s="34"/>
      <c r="D176" s="56"/>
      <c r="E176" s="56"/>
      <c r="F176" s="56"/>
      <c r="G176" s="7"/>
      <c r="H176" s="7"/>
      <c r="I176" s="7"/>
      <c r="J176" s="69"/>
      <c r="K176" s="7"/>
      <c r="L176" s="32"/>
    </row>
    <row r="177" spans="1:12" x14ac:dyDescent="0.35">
      <c r="A177" s="53"/>
      <c r="B177" s="55"/>
      <c r="C177" s="34"/>
      <c r="D177" s="56"/>
      <c r="E177" s="56"/>
      <c r="F177" s="56"/>
      <c r="G177" s="7"/>
      <c r="H177" s="7"/>
      <c r="I177" s="7"/>
      <c r="J177" s="69"/>
      <c r="K177" s="7"/>
      <c r="L177" s="32"/>
    </row>
    <row r="178" spans="1:12" x14ac:dyDescent="0.35">
      <c r="A178" s="53"/>
      <c r="B178" s="62"/>
      <c r="C178" s="60"/>
      <c r="D178" s="56"/>
      <c r="E178" s="56"/>
      <c r="F178" s="56"/>
      <c r="G178" s="60"/>
      <c r="H178" s="7"/>
      <c r="I178" s="7"/>
      <c r="J178" s="69"/>
      <c r="K178" s="7"/>
      <c r="L178" s="32"/>
    </row>
    <row r="179" spans="1:12" x14ac:dyDescent="0.35">
      <c r="A179" s="53"/>
      <c r="B179" s="55"/>
      <c r="C179" s="34"/>
      <c r="D179" s="56"/>
      <c r="E179" s="56"/>
      <c r="F179" s="56"/>
      <c r="G179" s="7"/>
      <c r="H179" s="7"/>
      <c r="I179" s="7"/>
      <c r="J179" s="69"/>
      <c r="K179" s="7"/>
      <c r="L179" s="32"/>
    </row>
    <row r="180" spans="1:12" x14ac:dyDescent="0.35">
      <c r="A180" s="53"/>
      <c r="B180" s="55"/>
      <c r="C180" s="34"/>
      <c r="D180" s="56"/>
      <c r="E180" s="56"/>
      <c r="F180" s="56"/>
      <c r="G180" s="7"/>
      <c r="H180" s="7"/>
      <c r="I180" s="7"/>
      <c r="J180" s="69"/>
      <c r="K180" s="7"/>
      <c r="L180" s="32"/>
    </row>
    <row r="181" spans="1:12" x14ac:dyDescent="0.35">
      <c r="A181" s="53"/>
      <c r="B181" s="62"/>
      <c r="C181" s="60"/>
      <c r="D181" s="56"/>
      <c r="E181" s="56"/>
      <c r="F181" s="56"/>
      <c r="G181" s="60"/>
      <c r="H181" s="7"/>
      <c r="I181" s="7"/>
      <c r="J181" s="69"/>
      <c r="K181" s="7"/>
      <c r="L181" s="32"/>
    </row>
    <row r="182" spans="1:12" x14ac:dyDescent="0.35">
      <c r="A182" s="53"/>
      <c r="B182" s="62"/>
      <c r="C182" s="60"/>
      <c r="D182" s="56"/>
      <c r="E182" s="56"/>
      <c r="F182" s="56"/>
      <c r="G182" s="60"/>
      <c r="H182" s="7"/>
      <c r="I182" s="7"/>
      <c r="J182" s="69"/>
      <c r="K182" s="7"/>
      <c r="L182" s="32"/>
    </row>
    <row r="183" spans="1:12" x14ac:dyDescent="0.35">
      <c r="A183" s="53"/>
      <c r="B183" s="55"/>
      <c r="C183" s="7"/>
      <c r="D183" s="56"/>
      <c r="E183" s="56"/>
      <c r="F183" s="56"/>
      <c r="G183" s="7"/>
      <c r="H183" s="7"/>
      <c r="I183" s="7"/>
      <c r="J183" s="69"/>
      <c r="K183" s="7"/>
      <c r="L183" s="32"/>
    </row>
    <row r="184" spans="1:12" x14ac:dyDescent="0.35">
      <c r="A184" s="53"/>
      <c r="B184" s="55"/>
      <c r="C184" s="7"/>
      <c r="D184" s="56"/>
      <c r="E184" s="56"/>
      <c r="F184" s="56"/>
      <c r="G184" s="7"/>
      <c r="H184" s="7"/>
      <c r="I184" s="7"/>
      <c r="J184" s="69"/>
      <c r="K184" s="7"/>
      <c r="L184" s="32"/>
    </row>
    <row r="185" spans="1:12" x14ac:dyDescent="0.35">
      <c r="A185" s="53"/>
      <c r="B185" s="62"/>
      <c r="C185" s="60"/>
      <c r="D185" s="56"/>
      <c r="E185" s="56"/>
      <c r="F185" s="56"/>
      <c r="G185" s="60"/>
      <c r="H185" s="7"/>
      <c r="I185" s="7"/>
      <c r="J185" s="69"/>
      <c r="K185" s="7"/>
      <c r="L185" s="32"/>
    </row>
    <row r="186" spans="1:12" x14ac:dyDescent="0.35">
      <c r="A186" s="53"/>
      <c r="B186" s="55"/>
      <c r="C186" s="7"/>
      <c r="D186" s="56"/>
      <c r="E186" s="56"/>
      <c r="F186" s="56"/>
      <c r="G186" s="7"/>
      <c r="H186" s="7"/>
      <c r="I186" s="7"/>
      <c r="J186" s="69"/>
      <c r="K186" s="7"/>
      <c r="L186" s="32"/>
    </row>
    <row r="187" spans="1:12" x14ac:dyDescent="0.35">
      <c r="A187" s="53"/>
      <c r="B187" s="55"/>
      <c r="C187" s="7"/>
      <c r="D187" s="56"/>
      <c r="E187" s="56"/>
      <c r="F187" s="56"/>
      <c r="G187" s="7"/>
      <c r="H187" s="7"/>
      <c r="I187" s="7"/>
      <c r="J187" s="69"/>
      <c r="K187" s="7"/>
      <c r="L187" s="32"/>
    </row>
    <row r="188" spans="1:12" x14ac:dyDescent="0.35">
      <c r="A188" s="53"/>
      <c r="B188" s="62"/>
      <c r="C188" s="60"/>
      <c r="D188" s="56"/>
      <c r="E188" s="56"/>
      <c r="F188" s="56"/>
      <c r="G188" s="60"/>
      <c r="H188" s="7"/>
      <c r="I188" s="7"/>
      <c r="J188" s="69"/>
      <c r="K188" s="7"/>
      <c r="L188" s="32"/>
    </row>
    <row r="189" spans="1:12" x14ac:dyDescent="0.35">
      <c r="A189" s="53"/>
      <c r="B189" s="62"/>
      <c r="C189" s="60"/>
      <c r="D189" s="56"/>
      <c r="E189" s="56"/>
      <c r="F189" s="56"/>
      <c r="G189" s="60"/>
      <c r="H189" s="7"/>
      <c r="I189" s="7"/>
      <c r="J189" s="69"/>
      <c r="K189" s="7"/>
      <c r="L189" s="32"/>
    </row>
    <row r="190" spans="1:12" x14ac:dyDescent="0.35">
      <c r="A190" s="53"/>
      <c r="B190" s="62"/>
      <c r="C190" s="60"/>
      <c r="D190" s="56"/>
      <c r="E190" s="56"/>
      <c r="F190" s="56"/>
      <c r="G190" s="60"/>
      <c r="H190" s="7"/>
      <c r="I190" s="7"/>
      <c r="J190" s="69"/>
      <c r="K190" s="7"/>
      <c r="L190" s="32"/>
    </row>
    <row r="191" spans="1:12" x14ac:dyDescent="0.35">
      <c r="A191" s="53"/>
      <c r="B191" s="62"/>
      <c r="C191" s="60"/>
      <c r="D191" s="56"/>
      <c r="E191" s="56"/>
      <c r="F191" s="56"/>
      <c r="G191" s="60"/>
      <c r="H191" s="7"/>
      <c r="I191" s="7"/>
      <c r="J191" s="69"/>
      <c r="K191" s="7"/>
      <c r="L191" s="32"/>
    </row>
    <row r="192" spans="1:12" x14ac:dyDescent="0.35">
      <c r="A192" s="53"/>
      <c r="B192" s="62"/>
      <c r="C192" s="60"/>
      <c r="D192" s="56"/>
      <c r="E192" s="56"/>
      <c r="F192" s="56"/>
      <c r="G192" s="60"/>
      <c r="H192" s="7"/>
      <c r="I192" s="7"/>
      <c r="J192" s="69"/>
      <c r="K192" s="7"/>
      <c r="L192" s="32"/>
    </row>
    <row r="193" spans="1:12" x14ac:dyDescent="0.35">
      <c r="A193" s="53"/>
      <c r="B193" s="62"/>
      <c r="C193" s="60"/>
      <c r="D193" s="56"/>
      <c r="E193" s="56"/>
      <c r="F193" s="56"/>
      <c r="G193" s="60"/>
      <c r="H193" s="7"/>
      <c r="I193" s="7"/>
      <c r="J193" s="69"/>
      <c r="K193" s="7"/>
      <c r="L193" s="32"/>
    </row>
    <row r="194" spans="1:12" x14ac:dyDescent="0.35">
      <c r="A194" s="53"/>
      <c r="B194" s="62"/>
      <c r="C194" s="60"/>
      <c r="D194" s="56"/>
      <c r="E194" s="56"/>
      <c r="F194" s="56"/>
      <c r="G194" s="60"/>
      <c r="H194" s="7"/>
      <c r="I194" s="7"/>
      <c r="J194" s="69"/>
      <c r="K194" s="7"/>
      <c r="L194" s="32"/>
    </row>
    <row r="195" spans="1:12" x14ac:dyDescent="0.35">
      <c r="A195" s="53"/>
      <c r="B195" s="33"/>
      <c r="C195" s="34"/>
      <c r="D195" s="28"/>
      <c r="E195" s="28"/>
      <c r="F195" s="28"/>
      <c r="G195" s="34"/>
      <c r="H195" s="7"/>
      <c r="I195" s="7"/>
      <c r="J195" s="69"/>
      <c r="K195" s="7"/>
      <c r="L195" s="32"/>
    </row>
    <row r="196" spans="1:12" x14ac:dyDescent="0.35">
      <c r="A196" s="53"/>
      <c r="B196" s="33"/>
      <c r="C196" s="34"/>
      <c r="D196" s="28"/>
      <c r="E196" s="28"/>
      <c r="F196" s="28"/>
      <c r="G196" s="34"/>
      <c r="H196" s="7"/>
      <c r="I196" s="7"/>
      <c r="J196" s="69"/>
      <c r="K196" s="7"/>
      <c r="L196" s="32"/>
    </row>
    <row r="197" spans="1:12" x14ac:dyDescent="0.35">
      <c r="A197" s="53"/>
      <c r="B197" s="33"/>
      <c r="C197" s="34"/>
      <c r="D197" s="28"/>
      <c r="E197" s="28"/>
      <c r="F197" s="28"/>
      <c r="G197" s="34"/>
      <c r="H197" s="7"/>
      <c r="I197" s="7"/>
      <c r="J197" s="69"/>
      <c r="K197" s="7"/>
      <c r="L197" s="32"/>
    </row>
    <row r="198" spans="1:12" x14ac:dyDescent="0.35">
      <c r="A198" s="53"/>
      <c r="B198" s="62"/>
      <c r="C198" s="60"/>
      <c r="D198" s="56"/>
      <c r="E198" s="56"/>
      <c r="F198" s="56"/>
      <c r="G198" s="60"/>
      <c r="H198" s="7"/>
      <c r="I198" s="7"/>
      <c r="J198" s="69"/>
      <c r="K198" s="7"/>
      <c r="L198" s="32"/>
    </row>
    <row r="199" spans="1:12" x14ac:dyDescent="0.35">
      <c r="A199" s="53"/>
      <c r="B199" s="33"/>
      <c r="C199" s="34"/>
      <c r="D199" s="28"/>
      <c r="E199" s="28"/>
      <c r="F199" s="28"/>
      <c r="G199" s="34"/>
      <c r="H199" s="7"/>
      <c r="I199" s="7"/>
      <c r="J199" s="69"/>
      <c r="K199" s="7"/>
      <c r="L199" s="32"/>
    </row>
    <row r="200" spans="1:12" x14ac:dyDescent="0.35">
      <c r="A200" s="53"/>
      <c r="B200" s="33"/>
      <c r="C200" s="34"/>
      <c r="D200" s="28"/>
      <c r="E200" s="28"/>
      <c r="F200" s="28"/>
      <c r="G200" s="34"/>
      <c r="H200" s="7"/>
      <c r="I200" s="7"/>
      <c r="J200" s="69"/>
      <c r="K200" s="7"/>
      <c r="L200" s="32"/>
    </row>
    <row r="201" spans="1:12" x14ac:dyDescent="0.35">
      <c r="A201" s="53"/>
      <c r="B201" s="33"/>
      <c r="C201" s="34"/>
      <c r="D201" s="28"/>
      <c r="E201" s="28"/>
      <c r="F201" s="28"/>
      <c r="G201" s="34"/>
      <c r="H201" s="7"/>
      <c r="I201" s="7"/>
      <c r="J201" s="69"/>
      <c r="K201" s="7"/>
      <c r="L201" s="32"/>
    </row>
    <row r="202" spans="1:12" x14ac:dyDescent="0.35">
      <c r="A202" s="53"/>
      <c r="B202" s="62"/>
      <c r="C202" s="60"/>
      <c r="D202" s="56"/>
      <c r="E202" s="56"/>
      <c r="F202" s="56"/>
      <c r="G202" s="60"/>
      <c r="H202" s="7"/>
      <c r="I202" s="7"/>
      <c r="J202" s="69"/>
      <c r="K202" s="7"/>
      <c r="L202" s="32"/>
    </row>
    <row r="203" spans="1:12" x14ac:dyDescent="0.35">
      <c r="A203" s="53"/>
      <c r="B203" s="55"/>
      <c r="C203" s="7"/>
      <c r="D203" s="56"/>
      <c r="E203" s="56"/>
      <c r="F203" s="56"/>
      <c r="G203" s="7"/>
      <c r="H203" s="7"/>
      <c r="I203" s="7"/>
      <c r="J203" s="69"/>
      <c r="K203" s="7"/>
      <c r="L203" s="32"/>
    </row>
    <row r="204" spans="1:12" x14ac:dyDescent="0.35">
      <c r="A204" s="53"/>
      <c r="B204" s="55"/>
      <c r="C204" s="7"/>
      <c r="D204" s="56"/>
      <c r="E204" s="56"/>
      <c r="F204" s="56"/>
      <c r="G204" s="7"/>
      <c r="H204" s="7"/>
      <c r="I204" s="7"/>
      <c r="J204" s="69"/>
      <c r="K204" s="7"/>
      <c r="L204" s="32"/>
    </row>
    <row r="205" spans="1:12" x14ac:dyDescent="0.35">
      <c r="A205" s="53"/>
      <c r="B205" s="55"/>
      <c r="C205" s="7"/>
      <c r="D205" s="28"/>
      <c r="E205" s="56"/>
      <c r="F205" s="56"/>
      <c r="G205" s="7"/>
      <c r="H205" s="7"/>
      <c r="I205" s="7"/>
      <c r="J205" s="69"/>
      <c r="K205" s="7"/>
      <c r="L205" s="32"/>
    </row>
    <row r="206" spans="1:12" x14ac:dyDescent="0.35">
      <c r="A206" s="53"/>
      <c r="B206" s="62"/>
      <c r="C206" s="60"/>
      <c r="D206" s="56"/>
      <c r="E206" s="56"/>
      <c r="F206" s="56"/>
      <c r="G206" s="60"/>
      <c r="H206" s="7"/>
      <c r="I206" s="7"/>
      <c r="J206" s="69"/>
      <c r="K206" s="7"/>
      <c r="L206" s="32"/>
    </row>
    <row r="207" spans="1:12" x14ac:dyDescent="0.35">
      <c r="A207" s="53"/>
      <c r="B207" s="55"/>
      <c r="C207" s="7"/>
      <c r="D207" s="56"/>
      <c r="E207" s="56"/>
      <c r="F207" s="56"/>
      <c r="G207" s="7"/>
      <c r="H207" s="7"/>
      <c r="I207" s="7"/>
      <c r="J207" s="69"/>
      <c r="K207" s="7"/>
      <c r="L207" s="32"/>
    </row>
    <row r="208" spans="1:12" x14ac:dyDescent="0.35">
      <c r="A208" s="53"/>
      <c r="B208" s="55"/>
      <c r="C208" s="7"/>
      <c r="D208" s="56"/>
      <c r="E208" s="56"/>
      <c r="F208" s="56"/>
      <c r="G208" s="7"/>
      <c r="H208" s="7"/>
      <c r="I208" s="7"/>
      <c r="J208" s="69"/>
      <c r="K208" s="7"/>
      <c r="L208" s="32"/>
    </row>
    <row r="209" spans="1:12" x14ac:dyDescent="0.35">
      <c r="A209" s="53"/>
      <c r="B209" s="55"/>
      <c r="C209" s="7"/>
      <c r="D209" s="28"/>
      <c r="E209" s="56"/>
      <c r="F209" s="56"/>
      <c r="G209" s="7"/>
      <c r="H209" s="7"/>
      <c r="I209" s="7"/>
      <c r="J209" s="69"/>
      <c r="K209" s="7"/>
      <c r="L209" s="32"/>
    </row>
    <row r="210" spans="1:12" x14ac:dyDescent="0.35">
      <c r="A210" s="53"/>
      <c r="B210" s="55"/>
      <c r="C210" s="7"/>
      <c r="D210" s="56"/>
      <c r="E210" s="56"/>
      <c r="F210" s="56"/>
      <c r="G210" s="7"/>
      <c r="H210" s="7"/>
      <c r="I210" s="7"/>
      <c r="J210" s="69"/>
      <c r="K210" s="7"/>
      <c r="L210" s="32"/>
    </row>
    <row r="211" spans="1:12" x14ac:dyDescent="0.35">
      <c r="A211" s="53"/>
      <c r="B211" s="62"/>
      <c r="C211" s="60"/>
      <c r="D211" s="56"/>
      <c r="E211" s="56"/>
      <c r="F211" s="56"/>
      <c r="G211" s="60"/>
      <c r="H211" s="7"/>
      <c r="I211" s="7"/>
      <c r="J211" s="69"/>
      <c r="K211" s="7"/>
      <c r="L211" s="32"/>
    </row>
    <row r="212" spans="1:12" x14ac:dyDescent="0.35">
      <c r="A212" s="53"/>
      <c r="B212" s="62"/>
      <c r="C212" s="60"/>
      <c r="D212" s="56"/>
      <c r="E212" s="56"/>
      <c r="F212" s="56"/>
      <c r="G212" s="60"/>
      <c r="H212" s="7"/>
      <c r="I212" s="7"/>
      <c r="J212" s="69"/>
      <c r="K212" s="7"/>
      <c r="L212" s="32"/>
    </row>
    <row r="213" spans="1:12" x14ac:dyDescent="0.35">
      <c r="A213" s="53"/>
      <c r="B213" s="55"/>
      <c r="C213" s="7"/>
      <c r="D213" s="56"/>
      <c r="E213" s="56"/>
      <c r="F213" s="56"/>
      <c r="G213" s="7"/>
      <c r="H213" s="7"/>
      <c r="I213" s="7"/>
      <c r="J213" s="69"/>
      <c r="K213" s="7"/>
      <c r="L213" s="32"/>
    </row>
    <row r="214" spans="1:12" x14ac:dyDescent="0.35">
      <c r="A214" s="53"/>
      <c r="B214" s="62"/>
      <c r="C214" s="60"/>
      <c r="D214" s="56"/>
      <c r="E214" s="56"/>
      <c r="F214" s="56"/>
      <c r="G214" s="60"/>
      <c r="H214" s="7"/>
      <c r="I214" s="7"/>
      <c r="J214" s="69"/>
      <c r="K214" s="7"/>
      <c r="L214" s="32"/>
    </row>
    <row r="215" spans="1:12" x14ac:dyDescent="0.35">
      <c r="A215" s="53"/>
      <c r="B215" s="62"/>
      <c r="C215" s="60"/>
      <c r="D215" s="56"/>
      <c r="E215" s="56"/>
      <c r="F215" s="56"/>
      <c r="G215" s="60"/>
      <c r="H215" s="7"/>
      <c r="I215" s="7"/>
      <c r="J215" s="69"/>
      <c r="K215" s="7"/>
      <c r="L215" s="32"/>
    </row>
    <row r="216" spans="1:12" x14ac:dyDescent="0.35">
      <c r="A216" s="53"/>
      <c r="B216" s="55"/>
      <c r="C216" s="7"/>
      <c r="D216" s="56"/>
      <c r="E216" s="56"/>
      <c r="F216" s="56"/>
      <c r="G216" s="7"/>
      <c r="H216" s="7"/>
      <c r="I216" s="7"/>
      <c r="J216" s="69"/>
      <c r="K216" s="7"/>
      <c r="L216" s="32"/>
    </row>
    <row r="217" spans="1:12" x14ac:dyDescent="0.35">
      <c r="A217" s="53"/>
      <c r="B217" s="62"/>
      <c r="C217" s="60"/>
      <c r="D217" s="56"/>
      <c r="E217" s="56"/>
      <c r="F217" s="56"/>
      <c r="G217" s="60"/>
      <c r="H217" s="7"/>
      <c r="I217" s="7"/>
      <c r="J217" s="69"/>
      <c r="K217" s="7"/>
      <c r="L217" s="32"/>
    </row>
    <row r="218" spans="1:12" x14ac:dyDescent="0.35">
      <c r="A218" s="53"/>
      <c r="B218" s="55"/>
      <c r="C218" s="7"/>
      <c r="D218" s="56"/>
      <c r="E218" s="56"/>
      <c r="F218" s="56"/>
      <c r="G218" s="7"/>
      <c r="H218" s="7"/>
      <c r="I218" s="7"/>
      <c r="J218" s="69"/>
      <c r="K218" s="7"/>
      <c r="L218" s="32"/>
    </row>
    <row r="219" spans="1:12" x14ac:dyDescent="0.35">
      <c r="A219" s="53"/>
      <c r="B219" s="55"/>
      <c r="C219" s="7"/>
      <c r="D219" s="56"/>
      <c r="E219" s="56"/>
      <c r="F219" s="56"/>
      <c r="G219" s="7"/>
      <c r="H219" s="7"/>
      <c r="I219" s="7"/>
      <c r="J219" s="69"/>
      <c r="K219" s="7"/>
      <c r="L219" s="32"/>
    </row>
    <row r="220" spans="1:12" x14ac:dyDescent="0.35">
      <c r="A220" s="53"/>
      <c r="B220" s="62"/>
      <c r="C220" s="60"/>
      <c r="D220" s="56"/>
      <c r="E220" s="56"/>
      <c r="F220" s="56"/>
      <c r="G220" s="60"/>
      <c r="H220" s="7"/>
      <c r="I220" s="7"/>
      <c r="J220" s="69"/>
      <c r="K220" s="7"/>
      <c r="L220" s="32"/>
    </row>
    <row r="221" spans="1:12" x14ac:dyDescent="0.35">
      <c r="A221" s="53"/>
      <c r="B221" s="62"/>
      <c r="C221" s="60"/>
      <c r="D221" s="56"/>
      <c r="E221" s="56"/>
      <c r="F221" s="56"/>
      <c r="G221" s="60"/>
      <c r="H221" s="7"/>
      <c r="I221" s="7"/>
      <c r="J221" s="69"/>
      <c r="K221" s="7"/>
      <c r="L221" s="32"/>
    </row>
    <row r="222" spans="1:12" x14ac:dyDescent="0.35">
      <c r="A222" s="53"/>
      <c r="B222" s="62"/>
      <c r="C222" s="60"/>
      <c r="D222" s="56"/>
      <c r="E222" s="56"/>
      <c r="F222" s="56"/>
      <c r="G222" s="60"/>
      <c r="H222" s="7"/>
      <c r="I222" s="7"/>
      <c r="J222" s="69"/>
      <c r="K222" s="7"/>
      <c r="L222" s="32"/>
    </row>
    <row r="223" spans="1:12" x14ac:dyDescent="0.35">
      <c r="A223" s="53"/>
      <c r="B223" s="62"/>
      <c r="C223" s="60"/>
      <c r="D223" s="56"/>
      <c r="E223" s="56"/>
      <c r="F223" s="56"/>
      <c r="G223" s="60"/>
      <c r="H223" s="7"/>
      <c r="I223" s="7"/>
      <c r="J223" s="69"/>
      <c r="K223" s="7"/>
      <c r="L223" s="32"/>
    </row>
    <row r="224" spans="1:12" x14ac:dyDescent="0.35">
      <c r="A224" s="53"/>
      <c r="B224" s="55"/>
      <c r="C224" s="7"/>
      <c r="D224" s="56"/>
      <c r="E224" s="56"/>
      <c r="F224" s="56"/>
      <c r="G224" s="7"/>
      <c r="H224" s="7"/>
      <c r="I224" s="7"/>
      <c r="J224" s="69"/>
      <c r="K224" s="7"/>
      <c r="L224" s="32"/>
    </row>
    <row r="225" spans="1:12" x14ac:dyDescent="0.35">
      <c r="A225" s="53"/>
      <c r="B225" s="62"/>
      <c r="C225" s="60"/>
      <c r="D225" s="56"/>
      <c r="E225" s="56"/>
      <c r="F225" s="56"/>
      <c r="G225" s="60"/>
      <c r="H225" s="7"/>
      <c r="I225" s="7"/>
      <c r="J225" s="69"/>
      <c r="K225" s="7"/>
      <c r="L225" s="32"/>
    </row>
    <row r="226" spans="1:12" x14ac:dyDescent="0.35">
      <c r="A226" s="53"/>
      <c r="B226" s="55"/>
      <c r="C226" s="7"/>
      <c r="D226" s="56"/>
      <c r="E226" s="56"/>
      <c r="F226" s="56"/>
      <c r="G226" s="7"/>
      <c r="H226" s="7"/>
      <c r="I226" s="7"/>
      <c r="J226" s="69"/>
      <c r="K226" s="7"/>
      <c r="L226" s="32"/>
    </row>
    <row r="227" spans="1:12" x14ac:dyDescent="0.35">
      <c r="A227" s="53"/>
      <c r="B227" s="55"/>
      <c r="C227" s="7"/>
      <c r="D227" s="56"/>
      <c r="E227" s="56"/>
      <c r="F227" s="56"/>
      <c r="G227" s="7"/>
      <c r="H227" s="7"/>
      <c r="I227" s="7"/>
      <c r="J227" s="69"/>
      <c r="K227" s="7"/>
      <c r="L227" s="32"/>
    </row>
    <row r="228" spans="1:12" x14ac:dyDescent="0.35">
      <c r="A228" s="53"/>
      <c r="B228" s="64"/>
      <c r="C228" s="44"/>
      <c r="D228" s="48"/>
      <c r="E228" s="48"/>
      <c r="F228" s="48"/>
      <c r="G228" s="44"/>
      <c r="H228" s="44"/>
      <c r="I228" s="44"/>
      <c r="J228" s="69"/>
      <c r="K228" s="7"/>
      <c r="L228" s="32"/>
    </row>
    <row r="229" spans="1:12" x14ac:dyDescent="0.35">
      <c r="A229" s="53"/>
      <c r="B229" s="64"/>
      <c r="C229" s="44"/>
      <c r="D229" s="48"/>
      <c r="E229" s="48"/>
      <c r="F229" s="48"/>
      <c r="G229" s="44"/>
      <c r="H229" s="44"/>
      <c r="I229" s="44"/>
      <c r="J229" s="69"/>
      <c r="K229" s="7"/>
      <c r="L229" s="32"/>
    </row>
    <row r="230" spans="1:12" x14ac:dyDescent="0.35">
      <c r="A230" s="53"/>
      <c r="B230" s="55"/>
      <c r="C230" s="7"/>
      <c r="D230" s="56"/>
      <c r="E230" s="56"/>
      <c r="F230" s="56"/>
      <c r="G230" s="7"/>
      <c r="H230" s="7"/>
      <c r="I230" s="7"/>
      <c r="J230" s="69"/>
      <c r="K230" s="7"/>
      <c r="L230" s="32"/>
    </row>
    <row r="231" spans="1:12" x14ac:dyDescent="0.35">
      <c r="A231" s="53"/>
      <c r="B231" s="62"/>
      <c r="C231" s="60"/>
      <c r="D231" s="56"/>
      <c r="E231" s="56"/>
      <c r="F231" s="56"/>
      <c r="G231" s="60"/>
      <c r="H231" s="7"/>
      <c r="I231" s="7"/>
      <c r="J231" s="69"/>
      <c r="K231" s="7"/>
      <c r="L231" s="32"/>
    </row>
    <row r="232" spans="1:12" x14ac:dyDescent="0.35">
      <c r="A232" s="53"/>
      <c r="B232" s="55"/>
      <c r="C232" s="7"/>
      <c r="D232" s="56"/>
      <c r="E232" s="56"/>
      <c r="F232" s="56"/>
      <c r="G232" s="7"/>
      <c r="H232" s="7"/>
      <c r="I232" s="7"/>
      <c r="J232" s="69"/>
      <c r="K232" s="7"/>
      <c r="L232" s="32"/>
    </row>
    <row r="233" spans="1:12" x14ac:dyDescent="0.35">
      <c r="A233" s="53"/>
      <c r="B233" s="55"/>
      <c r="C233" s="7"/>
      <c r="D233" s="56"/>
      <c r="E233" s="56"/>
      <c r="F233" s="56"/>
      <c r="G233" s="7"/>
      <c r="H233" s="7"/>
      <c r="I233" s="7"/>
      <c r="J233" s="69"/>
      <c r="K233" s="7"/>
      <c r="L233" s="32"/>
    </row>
    <row r="234" spans="1:12" x14ac:dyDescent="0.35">
      <c r="A234" s="55"/>
      <c r="B234" s="55"/>
      <c r="C234" s="7"/>
      <c r="D234" s="56"/>
      <c r="E234" s="56"/>
      <c r="F234" s="56"/>
      <c r="G234" s="7"/>
      <c r="H234" s="7"/>
      <c r="I234" s="7"/>
      <c r="J234" s="69"/>
      <c r="K234" s="7"/>
      <c r="L234" s="32"/>
    </row>
    <row r="235" spans="1:12" x14ac:dyDescent="0.35">
      <c r="A235" s="53"/>
      <c r="B235" s="61"/>
      <c r="C235" s="34"/>
      <c r="D235" s="56"/>
      <c r="E235" s="56"/>
      <c r="F235" s="56"/>
      <c r="G235" s="7"/>
      <c r="H235" s="7"/>
      <c r="I235" s="7"/>
      <c r="J235" s="69"/>
      <c r="K235" s="7"/>
      <c r="L235" s="32"/>
    </row>
    <row r="236" spans="1:12" x14ac:dyDescent="0.35">
      <c r="A236" s="53"/>
      <c r="B236" s="55"/>
      <c r="C236" s="7"/>
      <c r="D236" s="56"/>
      <c r="E236" s="56"/>
      <c r="F236" s="56"/>
      <c r="G236" s="7"/>
      <c r="H236" s="7"/>
      <c r="I236" s="7"/>
      <c r="J236" s="69"/>
      <c r="K236" s="7"/>
      <c r="L236" s="32"/>
    </row>
    <row r="237" spans="1:12" x14ac:dyDescent="0.35">
      <c r="A237" s="53"/>
      <c r="B237" s="62"/>
      <c r="C237" s="60"/>
      <c r="D237" s="56"/>
      <c r="E237" s="56"/>
      <c r="F237" s="56"/>
      <c r="G237" s="60"/>
      <c r="H237" s="7"/>
      <c r="I237" s="7"/>
      <c r="J237" s="69"/>
      <c r="K237" s="7"/>
      <c r="L237" s="32"/>
    </row>
    <row r="238" spans="1:12" x14ac:dyDescent="0.35">
      <c r="A238" s="53"/>
      <c r="B238" s="55"/>
      <c r="C238" s="7"/>
      <c r="D238" s="56"/>
      <c r="E238" s="56"/>
      <c r="F238" s="56"/>
      <c r="G238" s="7"/>
      <c r="H238" s="7"/>
      <c r="I238" s="7"/>
      <c r="J238" s="69"/>
      <c r="K238" s="7"/>
      <c r="L238" s="32"/>
    </row>
    <row r="239" spans="1:12" x14ac:dyDescent="0.35">
      <c r="A239" s="53"/>
      <c r="B239" s="55"/>
      <c r="C239" s="7"/>
      <c r="D239" s="56"/>
      <c r="E239" s="56"/>
      <c r="F239" s="56"/>
      <c r="G239" s="7"/>
      <c r="H239" s="7"/>
      <c r="I239" s="7"/>
      <c r="J239" s="69"/>
      <c r="K239" s="7"/>
      <c r="L239" s="32"/>
    </row>
    <row r="240" spans="1:12" x14ac:dyDescent="0.35">
      <c r="A240" s="53"/>
      <c r="B240" s="62"/>
      <c r="C240" s="60"/>
      <c r="D240" s="56"/>
      <c r="E240" s="56"/>
      <c r="F240" s="56"/>
      <c r="G240" s="60"/>
      <c r="H240" s="7"/>
      <c r="I240" s="7"/>
      <c r="J240" s="69"/>
      <c r="K240" s="7"/>
      <c r="L240" s="32"/>
    </row>
    <row r="241" spans="1:12" x14ac:dyDescent="0.35">
      <c r="A241" s="53"/>
      <c r="B241" s="55"/>
      <c r="C241" s="7"/>
      <c r="D241" s="56"/>
      <c r="E241" s="56"/>
      <c r="F241" s="56"/>
      <c r="G241" s="7"/>
      <c r="H241" s="7"/>
      <c r="I241" s="7"/>
      <c r="J241" s="69"/>
      <c r="K241" s="7"/>
      <c r="L241" s="32"/>
    </row>
    <row r="242" spans="1:12" x14ac:dyDescent="0.35">
      <c r="A242" s="53"/>
      <c r="B242" s="55"/>
      <c r="C242" s="7"/>
      <c r="D242" s="56"/>
      <c r="E242" s="56"/>
      <c r="F242" s="56"/>
      <c r="G242" s="7"/>
      <c r="H242" s="7"/>
      <c r="I242" s="7"/>
      <c r="J242" s="69"/>
      <c r="K242" s="7"/>
      <c r="L242" s="32"/>
    </row>
    <row r="243" spans="1:12" x14ac:dyDescent="0.35">
      <c r="A243" s="53"/>
      <c r="B243" s="62"/>
      <c r="C243" s="60"/>
      <c r="D243" s="56"/>
      <c r="E243" s="56"/>
      <c r="F243" s="56"/>
      <c r="G243" s="60"/>
      <c r="H243" s="7"/>
      <c r="I243" s="7"/>
      <c r="J243" s="69"/>
      <c r="K243" s="7"/>
      <c r="L243" s="32"/>
    </row>
    <row r="244" spans="1:12" x14ac:dyDescent="0.35">
      <c r="A244" s="53"/>
      <c r="B244" s="55"/>
      <c r="C244" s="7"/>
      <c r="D244" s="56"/>
      <c r="E244" s="56"/>
      <c r="F244" s="56"/>
      <c r="G244" s="7"/>
      <c r="H244" s="7"/>
      <c r="I244" s="7"/>
      <c r="J244" s="69"/>
      <c r="K244" s="7"/>
      <c r="L244" s="32"/>
    </row>
    <row r="245" spans="1:12" x14ac:dyDescent="0.35">
      <c r="A245" s="53"/>
      <c r="B245" s="61"/>
      <c r="C245" s="34"/>
      <c r="D245" s="56"/>
      <c r="E245" s="56"/>
      <c r="F245" s="56"/>
      <c r="G245" s="7"/>
      <c r="H245" s="7"/>
      <c r="I245" s="7"/>
      <c r="J245" s="69"/>
      <c r="K245" s="7"/>
      <c r="L245" s="32"/>
    </row>
    <row r="246" spans="1:12" x14ac:dyDescent="0.35">
      <c r="A246" s="53"/>
      <c r="B246" s="62"/>
      <c r="C246" s="60"/>
      <c r="D246" s="56"/>
      <c r="E246" s="56"/>
      <c r="F246" s="56"/>
      <c r="G246" s="60"/>
      <c r="H246" s="7"/>
      <c r="I246" s="7"/>
      <c r="J246" s="69"/>
      <c r="K246" s="7"/>
      <c r="L246" s="32"/>
    </row>
    <row r="247" spans="1:12" x14ac:dyDescent="0.35">
      <c r="A247" s="53"/>
      <c r="B247" s="55"/>
      <c r="C247" s="7"/>
      <c r="D247" s="56"/>
      <c r="E247" s="56"/>
      <c r="F247" s="56"/>
      <c r="G247" s="7"/>
      <c r="H247" s="7"/>
      <c r="I247" s="7"/>
      <c r="J247" s="69"/>
      <c r="K247" s="7"/>
      <c r="L247" s="32"/>
    </row>
    <row r="248" spans="1:12" x14ac:dyDescent="0.35">
      <c r="A248" s="53"/>
      <c r="B248" s="55"/>
      <c r="C248" s="7"/>
      <c r="D248" s="56"/>
      <c r="E248" s="56"/>
      <c r="F248" s="56"/>
      <c r="G248" s="7"/>
      <c r="H248" s="7"/>
      <c r="I248" s="7"/>
      <c r="J248" s="69"/>
      <c r="K248" s="7"/>
      <c r="L248" s="32"/>
    </row>
    <row r="249" spans="1:12" x14ac:dyDescent="0.35">
      <c r="A249" s="53"/>
      <c r="B249" s="62"/>
      <c r="C249" s="60"/>
      <c r="D249" s="56"/>
      <c r="E249" s="56"/>
      <c r="F249" s="56"/>
      <c r="G249" s="60"/>
      <c r="H249" s="7"/>
      <c r="I249" s="7"/>
      <c r="J249" s="69"/>
      <c r="K249" s="7"/>
      <c r="L249" s="32"/>
    </row>
    <row r="250" spans="1:12" x14ac:dyDescent="0.35">
      <c r="A250" s="53"/>
      <c r="B250" s="55"/>
      <c r="C250" s="34"/>
      <c r="D250" s="56"/>
      <c r="E250" s="56"/>
      <c r="F250" s="56"/>
      <c r="G250" s="7"/>
      <c r="H250" s="7"/>
      <c r="I250" s="7"/>
      <c r="J250" s="69"/>
      <c r="K250" s="7"/>
      <c r="L250" s="32"/>
    </row>
    <row r="251" spans="1:12" x14ac:dyDescent="0.35">
      <c r="A251" s="53"/>
      <c r="B251" s="62"/>
      <c r="C251" s="60"/>
      <c r="D251" s="56"/>
      <c r="E251" s="56"/>
      <c r="F251" s="56"/>
      <c r="G251" s="60"/>
      <c r="H251" s="7"/>
      <c r="I251" s="7"/>
      <c r="J251" s="69"/>
      <c r="K251" s="7"/>
      <c r="L251" s="32"/>
    </row>
    <row r="252" spans="1:12" x14ac:dyDescent="0.35">
      <c r="A252" s="53"/>
      <c r="B252" s="61"/>
      <c r="C252" s="45"/>
      <c r="D252" s="49"/>
      <c r="E252" s="49"/>
      <c r="F252" s="49"/>
      <c r="G252" s="45"/>
      <c r="H252" s="45"/>
      <c r="I252" s="45"/>
      <c r="J252" s="69"/>
      <c r="K252" s="7"/>
      <c r="L252" s="32"/>
    </row>
    <row r="253" spans="1:12" x14ac:dyDescent="0.35">
      <c r="A253" s="53"/>
      <c r="B253" s="55"/>
      <c r="C253" s="7"/>
      <c r="D253" s="56"/>
      <c r="E253" s="56"/>
      <c r="F253" s="56"/>
      <c r="G253" s="7"/>
      <c r="H253" s="7"/>
      <c r="I253" s="7"/>
      <c r="J253" s="69"/>
      <c r="K253" s="7"/>
      <c r="L253" s="32"/>
    </row>
    <row r="254" spans="1:12" x14ac:dyDescent="0.35">
      <c r="A254" s="53"/>
      <c r="B254" s="62"/>
      <c r="C254" s="60"/>
      <c r="D254" s="56"/>
      <c r="E254" s="56"/>
      <c r="F254" s="56"/>
      <c r="G254" s="60"/>
      <c r="H254" s="7"/>
      <c r="I254" s="7"/>
      <c r="J254" s="69"/>
      <c r="K254" s="7"/>
      <c r="L254" s="32"/>
    </row>
    <row r="255" spans="1:12" x14ac:dyDescent="0.35">
      <c r="A255" s="53"/>
      <c r="B255" s="62"/>
      <c r="C255" s="60"/>
      <c r="D255" s="56"/>
      <c r="E255" s="56"/>
      <c r="F255" s="56"/>
      <c r="G255" s="60"/>
      <c r="H255" s="7"/>
      <c r="I255" s="7"/>
      <c r="J255" s="69"/>
      <c r="K255" s="7"/>
      <c r="L255" s="32"/>
    </row>
    <row r="256" spans="1:12" x14ac:dyDescent="0.35">
      <c r="A256" s="53"/>
      <c r="B256" s="61"/>
      <c r="C256" s="45"/>
      <c r="D256" s="49"/>
      <c r="E256" s="49"/>
      <c r="F256" s="49"/>
      <c r="G256" s="45"/>
      <c r="H256" s="45"/>
      <c r="I256" s="45"/>
      <c r="J256" s="69"/>
      <c r="K256" s="7"/>
      <c r="L256" s="32"/>
    </row>
    <row r="257" spans="1:12" x14ac:dyDescent="0.35">
      <c r="A257" s="53"/>
      <c r="B257" s="55"/>
      <c r="C257" s="7"/>
      <c r="D257" s="56"/>
      <c r="E257" s="56"/>
      <c r="F257" s="56"/>
      <c r="G257" s="7"/>
      <c r="H257" s="7"/>
      <c r="I257" s="7"/>
      <c r="J257" s="69"/>
      <c r="K257" s="7"/>
      <c r="L257" s="32"/>
    </row>
    <row r="258" spans="1:12" x14ac:dyDescent="0.35">
      <c r="A258" s="53"/>
      <c r="B258" s="55"/>
      <c r="C258" s="34"/>
      <c r="D258" s="56"/>
      <c r="E258" s="56"/>
      <c r="F258" s="56"/>
      <c r="G258" s="7"/>
      <c r="H258" s="7"/>
      <c r="I258" s="7"/>
      <c r="J258" s="69"/>
      <c r="K258" s="7"/>
      <c r="L258" s="32"/>
    </row>
    <row r="259" spans="1:12" x14ac:dyDescent="0.35">
      <c r="A259" s="53"/>
      <c r="B259" s="55"/>
      <c r="C259" s="34"/>
      <c r="D259" s="56"/>
      <c r="E259" s="56"/>
      <c r="F259" s="56"/>
      <c r="G259" s="7"/>
      <c r="H259" s="7"/>
      <c r="I259" s="7"/>
      <c r="J259" s="69"/>
      <c r="K259" s="7"/>
      <c r="L259" s="32"/>
    </row>
    <row r="260" spans="1:12" x14ac:dyDescent="0.35">
      <c r="A260" s="53"/>
      <c r="B260" s="55"/>
      <c r="C260" s="7"/>
      <c r="D260" s="56"/>
      <c r="E260" s="56"/>
      <c r="F260" s="56"/>
      <c r="G260" s="7"/>
      <c r="H260" s="7"/>
      <c r="I260" s="7"/>
      <c r="J260" s="69"/>
      <c r="K260" s="7"/>
      <c r="L260" s="32"/>
    </row>
    <row r="261" spans="1:12" x14ac:dyDescent="0.35">
      <c r="A261" s="53"/>
      <c r="B261" s="62"/>
      <c r="C261" s="60"/>
      <c r="D261" s="56"/>
      <c r="E261" s="56"/>
      <c r="F261" s="56"/>
      <c r="G261" s="60"/>
      <c r="H261" s="7"/>
      <c r="I261" s="7"/>
      <c r="J261" s="69"/>
      <c r="K261" s="7"/>
      <c r="L261" s="32"/>
    </row>
    <row r="262" spans="1:12" x14ac:dyDescent="0.35">
      <c r="A262" s="53"/>
      <c r="B262" s="55"/>
      <c r="C262" s="34"/>
      <c r="D262" s="56"/>
      <c r="E262" s="56"/>
      <c r="F262" s="56"/>
      <c r="G262" s="7"/>
      <c r="H262" s="7"/>
      <c r="I262" s="7"/>
      <c r="J262" s="69"/>
      <c r="K262" s="7"/>
      <c r="L262" s="32"/>
    </row>
    <row r="263" spans="1:12" x14ac:dyDescent="0.35">
      <c r="A263" s="53"/>
      <c r="B263" s="55"/>
      <c r="C263" s="7"/>
      <c r="D263" s="56"/>
      <c r="E263" s="56"/>
      <c r="F263" s="56"/>
      <c r="G263" s="7"/>
      <c r="H263" s="7"/>
      <c r="I263" s="7"/>
      <c r="J263" s="69"/>
      <c r="K263" s="7"/>
      <c r="L263" s="32"/>
    </row>
    <row r="264" spans="1:12" x14ac:dyDescent="0.35">
      <c r="A264" s="53"/>
      <c r="B264" s="62"/>
      <c r="C264" s="60"/>
      <c r="D264" s="56"/>
      <c r="E264" s="56"/>
      <c r="F264" s="56"/>
      <c r="G264" s="60"/>
      <c r="H264" s="7"/>
      <c r="I264" s="7"/>
      <c r="J264" s="69"/>
      <c r="K264" s="7"/>
      <c r="L264" s="32"/>
    </row>
    <row r="265" spans="1:12" x14ac:dyDescent="0.35">
      <c r="A265" s="53"/>
      <c r="B265" s="55"/>
      <c r="C265" s="7"/>
      <c r="D265" s="56"/>
      <c r="E265" s="56"/>
      <c r="F265" s="56"/>
      <c r="G265" s="7"/>
      <c r="H265" s="7"/>
      <c r="I265" s="7"/>
      <c r="J265" s="69"/>
      <c r="K265" s="7"/>
      <c r="L265" s="32"/>
    </row>
    <row r="266" spans="1:12" x14ac:dyDescent="0.35">
      <c r="A266" s="53"/>
      <c r="B266" s="55"/>
      <c r="C266" s="7"/>
      <c r="D266" s="56"/>
      <c r="E266" s="56"/>
      <c r="F266" s="56"/>
      <c r="G266" s="7"/>
      <c r="H266" s="7"/>
      <c r="I266" s="7"/>
      <c r="J266" s="69"/>
      <c r="K266" s="7"/>
      <c r="L266" s="32"/>
    </row>
    <row r="267" spans="1:12" x14ac:dyDescent="0.35">
      <c r="A267" s="53"/>
      <c r="B267" s="62"/>
      <c r="C267" s="60"/>
      <c r="D267" s="56"/>
      <c r="E267" s="56"/>
      <c r="F267" s="56"/>
      <c r="G267" s="60"/>
      <c r="H267" s="7"/>
      <c r="I267" s="7"/>
      <c r="J267" s="69"/>
      <c r="K267" s="7"/>
      <c r="L267" s="32"/>
    </row>
    <row r="268" spans="1:12" x14ac:dyDescent="0.35">
      <c r="A268" s="53"/>
      <c r="B268" s="55"/>
      <c r="C268" s="7"/>
      <c r="D268" s="56"/>
      <c r="E268" s="56"/>
      <c r="F268" s="56"/>
      <c r="G268" s="7"/>
      <c r="H268" s="7"/>
      <c r="I268" s="7"/>
      <c r="J268" s="69"/>
      <c r="K268" s="7"/>
      <c r="L268" s="32"/>
    </row>
    <row r="269" spans="1:12" x14ac:dyDescent="0.35">
      <c r="A269" s="53"/>
      <c r="B269" s="55"/>
      <c r="C269" s="7"/>
      <c r="D269" s="56"/>
      <c r="E269" s="56"/>
      <c r="F269" s="56"/>
      <c r="G269" s="7"/>
      <c r="H269" s="7"/>
      <c r="I269" s="7"/>
      <c r="J269" s="69"/>
      <c r="K269" s="7"/>
      <c r="L269" s="32"/>
    </row>
    <row r="270" spans="1:12" x14ac:dyDescent="0.35">
      <c r="A270" s="53"/>
      <c r="B270" s="55"/>
      <c r="C270" s="7"/>
      <c r="D270" s="56"/>
      <c r="E270" s="56"/>
      <c r="F270" s="56"/>
      <c r="G270" s="7"/>
      <c r="H270" s="7"/>
      <c r="I270" s="7"/>
      <c r="J270" s="69"/>
      <c r="K270" s="7"/>
      <c r="L270" s="32"/>
    </row>
    <row r="271" spans="1:12" x14ac:dyDescent="0.35">
      <c r="A271" s="53"/>
      <c r="B271" s="55"/>
      <c r="C271" s="7"/>
      <c r="D271" s="56"/>
      <c r="E271" s="56"/>
      <c r="F271" s="56"/>
      <c r="G271" s="7"/>
      <c r="H271" s="7"/>
      <c r="I271" s="7"/>
      <c r="J271" s="69"/>
      <c r="K271" s="7"/>
      <c r="L271" s="32"/>
    </row>
    <row r="272" spans="1:12" x14ac:dyDescent="0.35">
      <c r="A272" s="53"/>
      <c r="B272" s="62"/>
      <c r="C272" s="60"/>
      <c r="D272" s="56"/>
      <c r="E272" s="56"/>
      <c r="F272" s="56"/>
      <c r="G272" s="60"/>
      <c r="H272" s="7"/>
      <c r="I272" s="7"/>
      <c r="J272" s="69"/>
      <c r="K272" s="7"/>
      <c r="L272" s="32"/>
    </row>
    <row r="273" spans="1:12" x14ac:dyDescent="0.35">
      <c r="A273" s="53"/>
      <c r="B273" s="64"/>
      <c r="C273" s="7"/>
      <c r="D273" s="56"/>
      <c r="E273" s="56"/>
      <c r="F273" s="56"/>
      <c r="G273" s="7"/>
      <c r="H273" s="7"/>
      <c r="I273" s="7"/>
      <c r="J273" s="69"/>
      <c r="K273" s="7"/>
      <c r="L273" s="32"/>
    </row>
    <row r="274" spans="1:12" x14ac:dyDescent="0.35">
      <c r="A274" s="53"/>
      <c r="B274" s="62"/>
      <c r="C274" s="60"/>
      <c r="D274" s="56"/>
      <c r="E274" s="56"/>
      <c r="F274" s="56"/>
      <c r="G274" s="60"/>
      <c r="H274" s="7"/>
      <c r="I274" s="7"/>
      <c r="J274" s="69"/>
      <c r="K274" s="7"/>
      <c r="L274" s="32"/>
    </row>
    <row r="275" spans="1:12" x14ac:dyDescent="0.35">
      <c r="A275" s="53"/>
      <c r="B275" s="61"/>
      <c r="C275" s="45"/>
      <c r="D275" s="49"/>
      <c r="E275" s="49"/>
      <c r="F275" s="49"/>
      <c r="G275" s="45"/>
      <c r="H275" s="45"/>
      <c r="I275" s="45"/>
      <c r="J275" s="69"/>
      <c r="K275" s="7"/>
      <c r="L275" s="32"/>
    </row>
    <row r="276" spans="1:12" x14ac:dyDescent="0.35">
      <c r="A276" s="53"/>
      <c r="B276" s="66"/>
      <c r="C276" s="7"/>
      <c r="D276" s="56"/>
      <c r="E276" s="56"/>
      <c r="F276" s="56"/>
      <c r="G276" s="7"/>
      <c r="H276" s="7"/>
      <c r="I276" s="7"/>
      <c r="J276" s="69"/>
      <c r="K276" s="7"/>
      <c r="L276" s="32"/>
    </row>
    <row r="277" spans="1:12" x14ac:dyDescent="0.35">
      <c r="A277" s="53"/>
      <c r="B277" s="62"/>
      <c r="C277" s="60"/>
      <c r="D277" s="56"/>
      <c r="E277" s="56"/>
      <c r="F277" s="56"/>
      <c r="G277" s="60"/>
      <c r="H277" s="7"/>
      <c r="I277" s="7"/>
      <c r="J277" s="69"/>
      <c r="K277" s="7"/>
      <c r="L277" s="32"/>
    </row>
    <row r="278" spans="1:12" x14ac:dyDescent="0.35">
      <c r="A278" s="53"/>
      <c r="B278" s="61"/>
      <c r="C278" s="45"/>
      <c r="D278" s="49"/>
      <c r="E278" s="49"/>
      <c r="F278" s="49"/>
      <c r="G278" s="45"/>
      <c r="H278" s="45"/>
      <c r="I278" s="45"/>
      <c r="J278" s="69"/>
      <c r="K278" s="7"/>
      <c r="L278" s="32"/>
    </row>
    <row r="279" spans="1:12" x14ac:dyDescent="0.35">
      <c r="A279" s="53"/>
      <c r="B279" s="55"/>
      <c r="C279" s="34"/>
      <c r="D279" s="56"/>
      <c r="E279" s="56"/>
      <c r="F279" s="56"/>
      <c r="G279" s="7"/>
      <c r="H279" s="7"/>
      <c r="I279" s="7"/>
      <c r="J279" s="69"/>
      <c r="K279" s="7"/>
      <c r="L279" s="32"/>
    </row>
    <row r="280" spans="1:12" x14ac:dyDescent="0.35">
      <c r="A280" s="55"/>
      <c r="B280" s="55"/>
      <c r="C280" s="7"/>
      <c r="D280" s="56"/>
      <c r="E280" s="56"/>
      <c r="F280" s="56"/>
      <c r="G280" s="7"/>
      <c r="H280" s="7"/>
      <c r="I280" s="57"/>
      <c r="J280" s="69"/>
      <c r="K280" s="7"/>
      <c r="L280" s="32"/>
    </row>
    <row r="281" spans="1:12" x14ac:dyDescent="0.35">
      <c r="A281" s="53"/>
      <c r="B281" s="62"/>
      <c r="C281" s="60"/>
      <c r="D281" s="56"/>
      <c r="E281" s="56"/>
      <c r="F281" s="56"/>
      <c r="G281" s="60"/>
      <c r="H281" s="7"/>
      <c r="I281" s="7"/>
      <c r="J281" s="69"/>
      <c r="K281" s="7"/>
      <c r="L281" s="32"/>
    </row>
    <row r="282" spans="1:12" x14ac:dyDescent="0.35">
      <c r="A282" s="53"/>
      <c r="B282" s="61"/>
      <c r="C282" s="45"/>
      <c r="D282" s="49"/>
      <c r="E282" s="49"/>
      <c r="F282" s="49"/>
      <c r="G282" s="45"/>
      <c r="H282" s="45"/>
      <c r="I282" s="45"/>
      <c r="J282" s="69"/>
      <c r="K282" s="7"/>
      <c r="L282" s="32"/>
    </row>
    <row r="283" spans="1:12" x14ac:dyDescent="0.35">
      <c r="A283" s="53"/>
      <c r="B283" s="61"/>
      <c r="C283" s="45"/>
      <c r="D283" s="49"/>
      <c r="E283" s="49"/>
      <c r="F283" s="49"/>
      <c r="G283" s="45"/>
      <c r="H283" s="45"/>
      <c r="I283" s="45"/>
      <c r="J283" s="69"/>
      <c r="K283" s="7"/>
      <c r="L283" s="32"/>
    </row>
    <row r="284" spans="1:12" x14ac:dyDescent="0.35">
      <c r="A284" s="53"/>
      <c r="B284" s="55"/>
      <c r="C284" s="34"/>
      <c r="D284" s="56"/>
      <c r="E284" s="56"/>
      <c r="F284" s="56"/>
      <c r="G284" s="7"/>
      <c r="H284" s="7"/>
      <c r="I284" s="7"/>
      <c r="J284" s="69"/>
      <c r="K284" s="7"/>
      <c r="L284" s="32"/>
    </row>
    <row r="285" spans="1:12" x14ac:dyDescent="0.35">
      <c r="A285" s="53"/>
      <c r="B285" s="55"/>
      <c r="C285" s="7"/>
      <c r="D285" s="28"/>
      <c r="E285" s="56"/>
      <c r="F285" s="56"/>
      <c r="G285" s="7"/>
      <c r="H285" s="7"/>
      <c r="I285" s="7"/>
      <c r="J285" s="69"/>
      <c r="K285" s="7"/>
      <c r="L285" s="32"/>
    </row>
    <row r="286" spans="1:12" x14ac:dyDescent="0.35">
      <c r="A286" s="53"/>
      <c r="B286" s="62"/>
      <c r="C286" s="60"/>
      <c r="D286" s="56"/>
      <c r="E286" s="56"/>
      <c r="F286" s="56"/>
      <c r="G286" s="60"/>
      <c r="H286" s="7"/>
      <c r="I286" s="7"/>
      <c r="J286" s="69"/>
      <c r="K286" s="7"/>
      <c r="L286" s="32"/>
    </row>
    <row r="287" spans="1:12" x14ac:dyDescent="0.35">
      <c r="A287" s="53"/>
      <c r="B287" s="55"/>
      <c r="C287" s="7"/>
      <c r="D287" s="56"/>
      <c r="E287" s="56"/>
      <c r="F287" s="56"/>
      <c r="G287" s="7"/>
      <c r="H287" s="7"/>
      <c r="I287" s="7"/>
      <c r="J287" s="69"/>
      <c r="K287" s="7"/>
      <c r="L287" s="32"/>
    </row>
    <row r="288" spans="1:12" x14ac:dyDescent="0.35">
      <c r="A288" s="53"/>
      <c r="B288" s="62"/>
      <c r="C288" s="60"/>
      <c r="D288" s="56"/>
      <c r="E288" s="56"/>
      <c r="F288" s="56"/>
      <c r="G288" s="60"/>
      <c r="H288" s="7"/>
      <c r="I288" s="7"/>
      <c r="J288" s="69"/>
      <c r="K288" s="7"/>
      <c r="L288" s="32"/>
    </row>
    <row r="289" spans="1:12" x14ac:dyDescent="0.35">
      <c r="A289" s="53"/>
      <c r="B289" s="55"/>
      <c r="C289" s="7"/>
      <c r="D289" s="56"/>
      <c r="E289" s="56"/>
      <c r="F289" s="56"/>
      <c r="G289" s="7"/>
      <c r="H289" s="7"/>
      <c r="I289" s="7"/>
      <c r="J289" s="69"/>
      <c r="K289" s="7"/>
      <c r="L289" s="32"/>
    </row>
    <row r="290" spans="1:12" x14ac:dyDescent="0.35">
      <c r="A290" s="53"/>
      <c r="B290" s="62"/>
      <c r="C290" s="60"/>
      <c r="D290" s="56"/>
      <c r="E290" s="56"/>
      <c r="F290" s="56"/>
      <c r="G290" s="60"/>
      <c r="H290" s="7"/>
      <c r="I290" s="7"/>
      <c r="J290" s="69"/>
      <c r="K290" s="7"/>
      <c r="L290" s="32"/>
    </row>
    <row r="291" spans="1:12" x14ac:dyDescent="0.35">
      <c r="A291" s="53"/>
      <c r="B291" s="67"/>
      <c r="C291" s="7"/>
      <c r="D291" s="56"/>
      <c r="E291" s="56"/>
      <c r="F291" s="56"/>
      <c r="G291" s="7"/>
      <c r="H291" s="7"/>
      <c r="I291" s="7"/>
      <c r="J291" s="69"/>
      <c r="K291" s="7"/>
      <c r="L291" s="32"/>
    </row>
    <row r="292" spans="1:12" x14ac:dyDescent="0.35">
      <c r="A292" s="53"/>
      <c r="B292" s="66"/>
      <c r="C292" s="60"/>
      <c r="D292" s="56"/>
      <c r="E292" s="56"/>
      <c r="F292" s="56"/>
      <c r="G292" s="60"/>
      <c r="H292" s="7"/>
      <c r="I292" s="7"/>
      <c r="J292" s="69"/>
      <c r="K292" s="7"/>
      <c r="L292" s="32"/>
    </row>
    <row r="293" spans="1:12" x14ac:dyDescent="0.35">
      <c r="A293" s="53"/>
      <c r="B293" s="66"/>
      <c r="C293" s="7"/>
      <c r="D293" s="56"/>
      <c r="E293" s="56"/>
      <c r="F293" s="56"/>
      <c r="G293" s="7"/>
      <c r="H293" s="7"/>
      <c r="I293" s="7"/>
      <c r="J293" s="69"/>
      <c r="K293" s="7"/>
      <c r="L293" s="32"/>
    </row>
    <row r="294" spans="1:12" x14ac:dyDescent="0.35">
      <c r="A294" s="53"/>
      <c r="B294" s="67"/>
      <c r="C294" s="7"/>
      <c r="D294" s="56"/>
      <c r="E294" s="56"/>
      <c r="F294" s="56"/>
      <c r="G294" s="7"/>
      <c r="H294" s="7"/>
      <c r="I294" s="7"/>
      <c r="J294" s="69"/>
      <c r="K294" s="7"/>
      <c r="L294" s="32"/>
    </row>
    <row r="295" spans="1:12" x14ac:dyDescent="0.35">
      <c r="A295" s="53"/>
      <c r="B295" s="66"/>
      <c r="C295" s="7"/>
      <c r="D295" s="56"/>
      <c r="E295" s="56"/>
      <c r="F295" s="56"/>
      <c r="G295" s="7"/>
      <c r="H295" s="7"/>
      <c r="I295" s="7"/>
      <c r="J295" s="69"/>
      <c r="K295" s="7"/>
      <c r="L295" s="32"/>
    </row>
    <row r="296" spans="1:12" x14ac:dyDescent="0.35">
      <c r="A296" s="53"/>
      <c r="B296" s="55"/>
      <c r="C296" s="7"/>
      <c r="D296" s="56"/>
      <c r="E296" s="56"/>
      <c r="F296" s="56"/>
      <c r="G296" s="7"/>
      <c r="H296" s="7"/>
      <c r="I296" s="7"/>
      <c r="J296" s="69"/>
      <c r="K296" s="7"/>
      <c r="L296" s="32"/>
    </row>
    <row r="297" spans="1:12" x14ac:dyDescent="0.35">
      <c r="A297" s="53"/>
      <c r="B297" s="62"/>
      <c r="C297" s="60"/>
      <c r="D297" s="56"/>
      <c r="E297" s="56"/>
      <c r="F297" s="56"/>
      <c r="G297" s="60"/>
      <c r="H297" s="7"/>
      <c r="I297" s="7"/>
      <c r="J297" s="69"/>
      <c r="K297" s="7"/>
      <c r="L297" s="32"/>
    </row>
    <row r="298" spans="1:12" x14ac:dyDescent="0.35">
      <c r="A298" s="53"/>
      <c r="B298" s="62"/>
      <c r="C298" s="60"/>
      <c r="D298" s="56"/>
      <c r="E298" s="56"/>
      <c r="F298" s="56"/>
      <c r="G298" s="60"/>
      <c r="H298" s="7"/>
      <c r="I298" s="7"/>
      <c r="J298" s="69"/>
      <c r="K298" s="7"/>
      <c r="L298" s="32"/>
    </row>
    <row r="299" spans="1:12" x14ac:dyDescent="0.35">
      <c r="A299" s="53"/>
      <c r="B299" s="62"/>
      <c r="C299" s="60"/>
      <c r="D299" s="56"/>
      <c r="E299" s="56"/>
      <c r="F299" s="56"/>
      <c r="G299" s="60"/>
      <c r="H299" s="7"/>
      <c r="I299" s="7"/>
      <c r="J299" s="69"/>
      <c r="K299" s="7"/>
      <c r="L299" s="32"/>
    </row>
    <row r="300" spans="1:12" x14ac:dyDescent="0.35">
      <c r="A300" s="53"/>
      <c r="B300" s="55"/>
      <c r="C300" s="7"/>
      <c r="D300" s="56"/>
      <c r="E300" s="56"/>
      <c r="F300" s="56"/>
      <c r="G300" s="7"/>
      <c r="H300" s="7"/>
      <c r="I300" s="7"/>
      <c r="J300" s="69"/>
      <c r="K300" s="7"/>
      <c r="L300" s="32"/>
    </row>
    <row r="301" spans="1:12" x14ac:dyDescent="0.35">
      <c r="A301" s="53"/>
      <c r="B301" s="62"/>
      <c r="C301" s="60"/>
      <c r="D301" s="56"/>
      <c r="E301" s="56"/>
      <c r="F301" s="56"/>
      <c r="G301" s="60"/>
      <c r="H301" s="7"/>
      <c r="I301" s="7"/>
      <c r="J301" s="69"/>
      <c r="K301" s="7"/>
      <c r="L301" s="32"/>
    </row>
    <row r="302" spans="1:12" x14ac:dyDescent="0.35">
      <c r="A302" s="53"/>
      <c r="B302" s="55"/>
      <c r="C302" s="7"/>
      <c r="D302" s="56"/>
      <c r="E302" s="56"/>
      <c r="F302" s="56"/>
      <c r="G302" s="7"/>
      <c r="H302" s="7"/>
      <c r="I302" s="7"/>
      <c r="J302" s="69"/>
      <c r="K302" s="7"/>
      <c r="L302" s="32"/>
    </row>
    <row r="303" spans="1:12" x14ac:dyDescent="0.35">
      <c r="A303" s="53"/>
      <c r="B303" s="62"/>
      <c r="C303" s="60"/>
      <c r="D303" s="56"/>
      <c r="E303" s="56"/>
      <c r="F303" s="56"/>
      <c r="G303" s="60"/>
      <c r="H303" s="7"/>
      <c r="I303" s="7"/>
      <c r="J303" s="69"/>
      <c r="K303" s="7"/>
      <c r="L303" s="32"/>
    </row>
    <row r="304" spans="1:12" x14ac:dyDescent="0.35">
      <c r="A304" s="53"/>
      <c r="B304" s="55"/>
      <c r="C304" s="7"/>
      <c r="D304" s="56"/>
      <c r="E304" s="56"/>
      <c r="F304" s="56"/>
      <c r="G304" s="7"/>
      <c r="H304" s="7"/>
      <c r="I304" s="7"/>
      <c r="J304" s="69"/>
      <c r="K304" s="7"/>
      <c r="L304" s="32"/>
    </row>
    <row r="305" spans="1:12" x14ac:dyDescent="0.35">
      <c r="A305" s="53"/>
      <c r="B305" s="62"/>
      <c r="C305" s="60"/>
      <c r="D305" s="56"/>
      <c r="E305" s="56"/>
      <c r="F305" s="56"/>
      <c r="G305" s="60"/>
      <c r="H305" s="7"/>
      <c r="I305" s="7"/>
      <c r="J305" s="69"/>
      <c r="K305" s="7"/>
      <c r="L305" s="32"/>
    </row>
    <row r="306" spans="1:12" x14ac:dyDescent="0.35">
      <c r="A306" s="53"/>
      <c r="B306" s="55"/>
      <c r="C306" s="7"/>
      <c r="D306" s="56"/>
      <c r="E306" s="56"/>
      <c r="F306" s="56"/>
      <c r="G306" s="7"/>
      <c r="H306" s="7"/>
      <c r="I306" s="7"/>
      <c r="J306" s="69"/>
      <c r="K306" s="7"/>
      <c r="L306" s="32"/>
    </row>
    <row r="307" spans="1:12" x14ac:dyDescent="0.35">
      <c r="A307" s="53"/>
      <c r="B307" s="62"/>
      <c r="C307" s="60"/>
      <c r="D307" s="56"/>
      <c r="E307" s="56"/>
      <c r="F307" s="56"/>
      <c r="G307" s="60"/>
      <c r="H307" s="7"/>
      <c r="I307" s="7"/>
      <c r="J307" s="69"/>
      <c r="K307" s="7"/>
      <c r="L307" s="32"/>
    </row>
    <row r="308" spans="1:12" x14ac:dyDescent="0.35">
      <c r="A308" s="53"/>
      <c r="B308" s="55"/>
      <c r="C308" s="7"/>
      <c r="D308" s="56"/>
      <c r="E308" s="56"/>
      <c r="F308" s="56"/>
      <c r="G308" s="7"/>
      <c r="H308" s="7"/>
      <c r="I308" s="7"/>
      <c r="J308" s="69"/>
      <c r="K308" s="7"/>
      <c r="L308" s="32"/>
    </row>
    <row r="309" spans="1:12" x14ac:dyDescent="0.35">
      <c r="A309" s="55"/>
      <c r="B309" s="55"/>
      <c r="C309" s="7"/>
      <c r="D309" s="56"/>
      <c r="E309" s="56"/>
      <c r="F309" s="56"/>
      <c r="G309" s="7"/>
      <c r="H309" s="7"/>
      <c r="I309" s="7"/>
      <c r="J309" s="69"/>
      <c r="K309" s="7"/>
      <c r="L309" s="32"/>
    </row>
    <row r="310" spans="1:12" x14ac:dyDescent="0.35">
      <c r="A310" s="53"/>
      <c r="B310" s="62"/>
      <c r="C310" s="60"/>
      <c r="D310" s="56"/>
      <c r="E310" s="56"/>
      <c r="F310" s="56"/>
      <c r="G310" s="60"/>
      <c r="H310" s="7"/>
      <c r="I310" s="7"/>
      <c r="J310" s="69"/>
      <c r="K310" s="7"/>
      <c r="L310" s="32"/>
    </row>
    <row r="311" spans="1:12" x14ac:dyDescent="0.35">
      <c r="A311" s="53"/>
      <c r="B311" s="62"/>
      <c r="C311" s="60"/>
      <c r="D311" s="56"/>
      <c r="E311" s="56"/>
      <c r="F311" s="56"/>
      <c r="G311" s="60"/>
      <c r="H311" s="7"/>
      <c r="I311" s="7"/>
      <c r="J311" s="69"/>
      <c r="K311" s="7"/>
      <c r="L311" s="32"/>
    </row>
    <row r="312" spans="1:12" x14ac:dyDescent="0.35">
      <c r="A312" s="53"/>
      <c r="B312" s="55"/>
      <c r="C312" s="7"/>
      <c r="D312" s="56"/>
      <c r="E312" s="56"/>
      <c r="F312" s="56"/>
      <c r="G312" s="7"/>
      <c r="H312" s="7"/>
      <c r="I312" s="7"/>
      <c r="J312" s="69"/>
      <c r="K312" s="7"/>
      <c r="L312" s="32"/>
    </row>
    <row r="313" spans="1:12" x14ac:dyDescent="0.35">
      <c r="A313" s="53"/>
      <c r="B313" s="62"/>
      <c r="C313" s="60"/>
      <c r="D313" s="56"/>
      <c r="E313" s="56"/>
      <c r="F313" s="56"/>
      <c r="G313" s="60"/>
      <c r="H313" s="7"/>
      <c r="I313" s="7"/>
      <c r="J313" s="69"/>
      <c r="K313" s="7"/>
      <c r="L313" s="32"/>
    </row>
    <row r="314" spans="1:12" x14ac:dyDescent="0.35">
      <c r="A314" s="53"/>
      <c r="B314" s="55"/>
      <c r="C314" s="7"/>
      <c r="D314" s="56"/>
      <c r="E314" s="56"/>
      <c r="F314" s="56"/>
      <c r="G314" s="7"/>
      <c r="H314" s="7"/>
      <c r="I314" s="7"/>
      <c r="J314" s="69"/>
      <c r="K314" s="7"/>
      <c r="L314" s="32"/>
    </row>
    <row r="315" spans="1:12" x14ac:dyDescent="0.35">
      <c r="A315" s="53"/>
      <c r="B315" s="62"/>
      <c r="C315" s="60"/>
      <c r="D315" s="56"/>
      <c r="E315" s="56"/>
      <c r="F315" s="56"/>
      <c r="G315" s="60"/>
      <c r="H315" s="7"/>
      <c r="I315" s="7"/>
      <c r="J315" s="69"/>
      <c r="K315" s="7"/>
      <c r="L315" s="32"/>
    </row>
    <row r="316" spans="1:12" x14ac:dyDescent="0.35">
      <c r="A316" s="53"/>
      <c r="B316" s="55"/>
      <c r="C316" s="7"/>
      <c r="D316" s="56"/>
      <c r="E316" s="56"/>
      <c r="F316" s="56"/>
      <c r="G316" s="7"/>
      <c r="H316" s="7"/>
      <c r="I316" s="7"/>
      <c r="J316" s="69"/>
      <c r="K316" s="7"/>
      <c r="L316" s="32"/>
    </row>
    <row r="317" spans="1:12" x14ac:dyDescent="0.35">
      <c r="A317" s="53"/>
      <c r="B317" s="55"/>
      <c r="C317" s="7"/>
      <c r="D317" s="56"/>
      <c r="E317" s="56"/>
      <c r="F317" s="56"/>
      <c r="G317" s="7"/>
      <c r="H317" s="7"/>
      <c r="I317" s="7"/>
      <c r="J317" s="69"/>
      <c r="K317" s="7"/>
      <c r="L317" s="32"/>
    </row>
    <row r="318" spans="1:12" x14ac:dyDescent="0.35">
      <c r="A318" s="53"/>
      <c r="B318" s="62"/>
      <c r="C318" s="60"/>
      <c r="D318" s="56"/>
      <c r="E318" s="56"/>
      <c r="F318" s="56"/>
      <c r="G318" s="60"/>
      <c r="H318" s="7"/>
      <c r="I318" s="7"/>
      <c r="J318" s="69"/>
      <c r="K318" s="7"/>
      <c r="L318" s="32"/>
    </row>
    <row r="319" spans="1:12" x14ac:dyDescent="0.35">
      <c r="A319" s="53"/>
      <c r="B319" s="55"/>
      <c r="C319" s="7"/>
      <c r="D319" s="56"/>
      <c r="E319" s="56"/>
      <c r="F319" s="56"/>
      <c r="G319" s="7"/>
      <c r="H319" s="7"/>
      <c r="I319" s="7"/>
      <c r="J319" s="69"/>
      <c r="K319" s="7"/>
      <c r="L319" s="32"/>
    </row>
    <row r="320" spans="1:12" x14ac:dyDescent="0.35">
      <c r="A320" s="53"/>
      <c r="B320" s="55"/>
      <c r="C320" s="34"/>
      <c r="D320" s="56"/>
      <c r="E320" s="56"/>
      <c r="F320" s="56"/>
      <c r="G320" s="7"/>
      <c r="H320" s="7"/>
      <c r="I320" s="7"/>
      <c r="J320" s="69"/>
      <c r="K320" s="7"/>
      <c r="L320" s="32"/>
    </row>
    <row r="321" spans="1:12" x14ac:dyDescent="0.35">
      <c r="A321" s="53"/>
      <c r="B321" s="55"/>
      <c r="C321" s="60"/>
      <c r="D321" s="56"/>
      <c r="E321" s="56"/>
      <c r="F321" s="56"/>
      <c r="G321" s="60"/>
      <c r="H321" s="7"/>
      <c r="I321" s="7"/>
      <c r="J321" s="69"/>
      <c r="K321" s="7"/>
      <c r="L321" s="32"/>
    </row>
    <row r="322" spans="1:12" x14ac:dyDescent="0.35">
      <c r="A322" s="53"/>
      <c r="B322" s="62"/>
      <c r="C322" s="60"/>
      <c r="D322" s="56"/>
      <c r="E322" s="56"/>
      <c r="F322" s="56"/>
      <c r="G322" s="60"/>
      <c r="H322" s="7"/>
      <c r="I322" s="7"/>
      <c r="J322" s="69"/>
      <c r="K322" s="7"/>
      <c r="L322" s="32"/>
    </row>
    <row r="323" spans="1:12" x14ac:dyDescent="0.35">
      <c r="A323" s="53"/>
      <c r="B323" s="55"/>
      <c r="C323" s="7"/>
      <c r="D323" s="56"/>
      <c r="E323" s="56"/>
      <c r="F323" s="56"/>
      <c r="G323" s="7"/>
      <c r="H323" s="7"/>
      <c r="I323" s="7"/>
      <c r="J323" s="69"/>
      <c r="K323" s="7"/>
      <c r="L323" s="32"/>
    </row>
    <row r="324" spans="1:12" x14ac:dyDescent="0.35">
      <c r="A324" s="53"/>
      <c r="B324" s="55"/>
      <c r="C324" s="7"/>
      <c r="D324" s="56"/>
      <c r="E324" s="56"/>
      <c r="F324" s="56"/>
      <c r="G324" s="7"/>
      <c r="H324" s="7"/>
      <c r="I324" s="7"/>
      <c r="J324" s="69"/>
      <c r="K324" s="7"/>
      <c r="L324" s="32"/>
    </row>
    <row r="325" spans="1:12" x14ac:dyDescent="0.35">
      <c r="A325" s="53"/>
      <c r="B325" s="55"/>
      <c r="C325" s="7"/>
      <c r="D325" s="56"/>
      <c r="E325" s="56"/>
      <c r="F325" s="56"/>
      <c r="G325" s="7"/>
      <c r="H325" s="7"/>
      <c r="I325" s="7"/>
      <c r="J325" s="69"/>
      <c r="K325" s="7"/>
      <c r="L325" s="32"/>
    </row>
    <row r="326" spans="1:12" x14ac:dyDescent="0.35">
      <c r="A326" s="53"/>
      <c r="B326" s="62"/>
      <c r="C326" s="60"/>
      <c r="D326" s="56"/>
      <c r="E326" s="56"/>
      <c r="F326" s="56"/>
      <c r="G326" s="60"/>
      <c r="H326" s="7"/>
      <c r="I326" s="7"/>
      <c r="J326" s="69"/>
      <c r="K326" s="7"/>
      <c r="L326" s="32"/>
    </row>
    <row r="327" spans="1:12" x14ac:dyDescent="0.35">
      <c r="A327" s="53"/>
      <c r="B327" s="55"/>
      <c r="C327" s="7"/>
      <c r="D327" s="56"/>
      <c r="E327" s="56"/>
      <c r="F327" s="56"/>
      <c r="G327" s="7"/>
      <c r="H327" s="7"/>
      <c r="I327" s="7"/>
      <c r="J327" s="69"/>
      <c r="K327" s="7"/>
      <c r="L327" s="32"/>
    </row>
    <row r="328" spans="1:12" x14ac:dyDescent="0.35">
      <c r="A328" s="53"/>
      <c r="B328" s="55"/>
      <c r="C328" s="7"/>
      <c r="D328" s="56"/>
      <c r="E328" s="56"/>
      <c r="F328" s="56"/>
      <c r="G328" s="7"/>
      <c r="H328" s="7"/>
      <c r="I328" s="7"/>
      <c r="J328" s="69"/>
      <c r="K328" s="7"/>
      <c r="L328" s="32"/>
    </row>
    <row r="329" spans="1:12" x14ac:dyDescent="0.35">
      <c r="A329" s="53"/>
      <c r="B329" s="55"/>
      <c r="C329" s="7"/>
      <c r="D329" s="56"/>
      <c r="E329" s="56"/>
      <c r="F329" s="56"/>
      <c r="G329" s="7"/>
      <c r="H329" s="7"/>
      <c r="I329" s="7"/>
      <c r="J329" s="69"/>
      <c r="K329" s="7"/>
      <c r="L329" s="32"/>
    </row>
    <row r="330" spans="1:12" x14ac:dyDescent="0.35">
      <c r="A330" s="53"/>
      <c r="B330" s="62"/>
      <c r="C330" s="60"/>
      <c r="D330" s="56"/>
      <c r="E330" s="56"/>
      <c r="F330" s="56"/>
      <c r="G330" s="60"/>
      <c r="H330" s="7"/>
      <c r="I330" s="7"/>
      <c r="J330" s="69"/>
      <c r="K330" s="7"/>
      <c r="L330" s="32"/>
    </row>
    <row r="331" spans="1:12" x14ac:dyDescent="0.35">
      <c r="A331" s="53"/>
      <c r="B331" s="61"/>
      <c r="C331" s="45"/>
      <c r="D331" s="49"/>
      <c r="E331" s="49"/>
      <c r="F331" s="49"/>
      <c r="G331" s="45"/>
      <c r="H331" s="45"/>
      <c r="I331" s="45"/>
      <c r="J331" s="69"/>
      <c r="K331" s="7"/>
      <c r="L331" s="32"/>
    </row>
    <row r="332" spans="1:12" x14ac:dyDescent="0.35">
      <c r="A332" s="53"/>
      <c r="B332" s="55"/>
      <c r="C332" s="7"/>
      <c r="D332" s="56"/>
      <c r="E332" s="56"/>
      <c r="F332" s="56"/>
      <c r="G332" s="7"/>
      <c r="H332" s="7"/>
      <c r="I332" s="7"/>
      <c r="J332" s="69"/>
      <c r="K332" s="7"/>
      <c r="L332" s="32"/>
    </row>
    <row r="333" spans="1:12" x14ac:dyDescent="0.35">
      <c r="A333" s="53"/>
      <c r="B333" s="62"/>
      <c r="C333" s="60"/>
      <c r="D333" s="56"/>
      <c r="E333" s="56"/>
      <c r="F333" s="56"/>
      <c r="G333" s="60"/>
      <c r="H333" s="7"/>
      <c r="I333" s="7"/>
      <c r="J333" s="69"/>
      <c r="K333" s="7"/>
      <c r="L333" s="32"/>
    </row>
    <row r="334" spans="1:12" x14ac:dyDescent="0.35">
      <c r="A334" s="53"/>
      <c r="B334" s="64"/>
      <c r="C334" s="44"/>
      <c r="D334" s="48"/>
      <c r="E334" s="48"/>
      <c r="F334" s="48"/>
      <c r="G334" s="44"/>
      <c r="H334" s="44"/>
      <c r="I334" s="44"/>
      <c r="J334" s="69"/>
      <c r="K334" s="7"/>
      <c r="L334" s="32"/>
    </row>
    <row r="335" spans="1:12" x14ac:dyDescent="0.35">
      <c r="A335" s="53"/>
      <c r="B335" s="62"/>
      <c r="C335" s="60"/>
      <c r="D335" s="56"/>
      <c r="E335" s="56"/>
      <c r="F335" s="56"/>
      <c r="G335" s="60"/>
      <c r="H335" s="7"/>
      <c r="I335" s="7"/>
      <c r="J335" s="69"/>
      <c r="K335" s="7"/>
      <c r="L335" s="32"/>
    </row>
    <row r="336" spans="1:12" x14ac:dyDescent="0.35">
      <c r="A336" s="53"/>
      <c r="B336" s="62"/>
      <c r="C336" s="60"/>
      <c r="D336" s="56"/>
      <c r="E336" s="56"/>
      <c r="F336" s="56"/>
      <c r="G336" s="60"/>
      <c r="H336" s="7"/>
      <c r="I336" s="7"/>
      <c r="J336" s="69"/>
      <c r="K336" s="7"/>
      <c r="L336" s="32"/>
    </row>
    <row r="337" spans="1:12" x14ac:dyDescent="0.35">
      <c r="A337" s="53"/>
      <c r="B337" s="64"/>
      <c r="C337" s="44"/>
      <c r="D337" s="48"/>
      <c r="E337" s="48"/>
      <c r="F337" s="48"/>
      <c r="G337" s="44"/>
      <c r="H337" s="44"/>
      <c r="I337" s="44"/>
      <c r="J337" s="69"/>
      <c r="K337" s="7"/>
      <c r="L337" s="32"/>
    </row>
    <row r="338" spans="1:12" x14ac:dyDescent="0.35">
      <c r="A338" s="53"/>
      <c r="B338" s="62"/>
      <c r="C338" s="60"/>
      <c r="D338" s="56"/>
      <c r="E338" s="56"/>
      <c r="F338" s="56"/>
      <c r="G338" s="60"/>
      <c r="H338" s="7"/>
      <c r="I338" s="7"/>
      <c r="J338" s="69"/>
      <c r="K338" s="7"/>
      <c r="L338" s="32"/>
    </row>
    <row r="339" spans="1:12" x14ac:dyDescent="0.35">
      <c r="A339" s="53"/>
      <c r="B339" s="64"/>
      <c r="C339" s="44"/>
      <c r="D339" s="48"/>
      <c r="E339" s="48"/>
      <c r="F339" s="48"/>
      <c r="G339" s="44"/>
      <c r="H339" s="44"/>
      <c r="I339" s="44"/>
      <c r="J339" s="69"/>
      <c r="K339" s="7"/>
      <c r="L339" s="32"/>
    </row>
    <row r="340" spans="1:12" x14ac:dyDescent="0.35">
      <c r="A340" s="53"/>
      <c r="B340" s="62"/>
      <c r="C340" s="60"/>
      <c r="D340" s="56"/>
      <c r="E340" s="56"/>
      <c r="F340" s="56"/>
      <c r="G340" s="60"/>
      <c r="H340" s="7"/>
      <c r="I340" s="7"/>
      <c r="J340" s="69"/>
      <c r="K340" s="7"/>
      <c r="L340" s="32"/>
    </row>
    <row r="341" spans="1:12" x14ac:dyDescent="0.35">
      <c r="A341" s="53"/>
      <c r="B341" s="62"/>
      <c r="C341" s="60"/>
      <c r="D341" s="56"/>
      <c r="E341" s="56"/>
      <c r="F341" s="56"/>
      <c r="G341" s="60"/>
      <c r="H341" s="7"/>
      <c r="I341" s="7"/>
      <c r="J341" s="69"/>
      <c r="K341" s="7"/>
      <c r="L341" s="32"/>
    </row>
    <row r="342" spans="1:12" x14ac:dyDescent="0.35">
      <c r="A342" s="53"/>
      <c r="B342" s="55"/>
      <c r="C342" s="7"/>
      <c r="D342" s="56"/>
      <c r="E342" s="56"/>
      <c r="F342" s="56"/>
      <c r="G342" s="7"/>
      <c r="H342" s="7"/>
      <c r="I342" s="7"/>
      <c r="J342" s="69"/>
      <c r="K342" s="7"/>
      <c r="L342" s="32"/>
    </row>
    <row r="343" spans="1:12" x14ac:dyDescent="0.35">
      <c r="A343" s="53"/>
      <c r="B343" s="55"/>
      <c r="C343" s="7"/>
      <c r="D343" s="56"/>
      <c r="E343" s="56"/>
      <c r="F343" s="56"/>
      <c r="G343" s="7"/>
      <c r="H343" s="7"/>
      <c r="I343" s="7"/>
      <c r="J343" s="69"/>
      <c r="K343" s="7"/>
      <c r="L343" s="32"/>
    </row>
    <row r="344" spans="1:12" x14ac:dyDescent="0.35">
      <c r="A344" s="53"/>
      <c r="B344" s="55"/>
      <c r="C344" s="7"/>
      <c r="D344" s="56"/>
      <c r="E344" s="56"/>
      <c r="F344" s="56"/>
      <c r="G344" s="7"/>
      <c r="H344" s="7"/>
      <c r="I344" s="7"/>
      <c r="J344" s="69"/>
      <c r="K344" s="7"/>
      <c r="L344" s="32"/>
    </row>
    <row r="345" spans="1:12" x14ac:dyDescent="0.35">
      <c r="A345" s="53"/>
      <c r="B345" s="62"/>
      <c r="C345" s="60"/>
      <c r="D345" s="56"/>
      <c r="E345" s="56"/>
      <c r="F345" s="56"/>
      <c r="G345" s="60"/>
      <c r="H345" s="7"/>
      <c r="I345" s="7"/>
      <c r="J345" s="69"/>
      <c r="K345" s="7"/>
      <c r="L345" s="32"/>
    </row>
    <row r="346" spans="1:12" x14ac:dyDescent="0.35">
      <c r="A346" s="53"/>
      <c r="B346" s="55"/>
      <c r="C346" s="7"/>
      <c r="D346" s="56"/>
      <c r="E346" s="56"/>
      <c r="F346" s="56"/>
      <c r="G346" s="7"/>
      <c r="H346" s="7"/>
      <c r="I346" s="7"/>
      <c r="J346" s="69"/>
      <c r="K346" s="7"/>
      <c r="L346" s="32"/>
    </row>
    <row r="347" spans="1:12" x14ac:dyDescent="0.35">
      <c r="A347" s="53"/>
      <c r="B347" s="55"/>
      <c r="C347" s="7"/>
      <c r="D347" s="56"/>
      <c r="E347" s="56"/>
      <c r="F347" s="56"/>
      <c r="G347" s="7"/>
      <c r="H347" s="7"/>
      <c r="I347" s="7"/>
      <c r="J347" s="69"/>
      <c r="K347" s="7"/>
      <c r="L347" s="32"/>
    </row>
    <row r="348" spans="1:12" x14ac:dyDescent="0.35">
      <c r="A348" s="53"/>
      <c r="B348" s="62"/>
      <c r="C348" s="60"/>
      <c r="D348" s="56"/>
      <c r="E348" s="56"/>
      <c r="F348" s="56"/>
      <c r="G348" s="60"/>
      <c r="H348" s="7"/>
      <c r="I348" s="7"/>
      <c r="J348" s="69"/>
      <c r="K348" s="7"/>
      <c r="L348" s="32"/>
    </row>
    <row r="349" spans="1:12" x14ac:dyDescent="0.35">
      <c r="A349" s="53"/>
      <c r="B349" s="62"/>
      <c r="C349" s="60"/>
      <c r="D349" s="56"/>
      <c r="E349" s="56"/>
      <c r="F349" s="56"/>
      <c r="G349" s="60"/>
      <c r="H349" s="7"/>
      <c r="I349" s="7"/>
      <c r="J349" s="69"/>
      <c r="K349" s="7"/>
      <c r="L349" s="32"/>
    </row>
    <row r="350" spans="1:12" x14ac:dyDescent="0.35">
      <c r="A350" s="53"/>
      <c r="B350" s="62"/>
      <c r="C350" s="60"/>
      <c r="D350" s="56"/>
      <c r="E350" s="56"/>
      <c r="F350" s="56"/>
      <c r="G350" s="60"/>
      <c r="H350" s="7"/>
      <c r="I350" s="7"/>
      <c r="J350" s="69"/>
      <c r="K350" s="7"/>
      <c r="L350" s="32"/>
    </row>
    <row r="351" spans="1:12" x14ac:dyDescent="0.35">
      <c r="A351" s="53"/>
      <c r="B351" s="62"/>
      <c r="C351" s="60"/>
      <c r="D351" s="56"/>
      <c r="E351" s="56"/>
      <c r="F351" s="56"/>
      <c r="G351" s="60"/>
      <c r="H351" s="7"/>
      <c r="I351" s="7"/>
      <c r="J351" s="69"/>
      <c r="K351" s="7"/>
      <c r="L351" s="32"/>
    </row>
    <row r="352" spans="1:12" x14ac:dyDescent="0.35">
      <c r="A352" s="53"/>
      <c r="B352" s="62"/>
      <c r="C352" s="60"/>
      <c r="D352" s="56"/>
      <c r="E352" s="56"/>
      <c r="F352" s="56"/>
      <c r="G352" s="60"/>
      <c r="H352" s="7"/>
      <c r="I352" s="7"/>
      <c r="J352" s="69"/>
      <c r="K352" s="7"/>
      <c r="L352" s="32"/>
    </row>
    <row r="353" spans="1:12" x14ac:dyDescent="0.35">
      <c r="A353" s="53"/>
      <c r="B353" s="62"/>
      <c r="C353" s="60"/>
      <c r="D353" s="56"/>
      <c r="E353" s="56"/>
      <c r="F353" s="56"/>
      <c r="G353" s="60"/>
      <c r="H353" s="7"/>
      <c r="I353" s="7"/>
      <c r="J353" s="69"/>
      <c r="K353" s="7"/>
      <c r="L353" s="32"/>
    </row>
    <row r="354" spans="1:12" x14ac:dyDescent="0.35">
      <c r="A354" s="53"/>
      <c r="B354" s="64"/>
      <c r="C354" s="44"/>
      <c r="D354" s="48"/>
      <c r="E354" s="48"/>
      <c r="F354" s="48"/>
      <c r="G354" s="44"/>
      <c r="H354" s="44"/>
      <c r="I354" s="44"/>
      <c r="J354" s="69"/>
      <c r="K354" s="7"/>
      <c r="L354" s="32"/>
    </row>
    <row r="355" spans="1:12" x14ac:dyDescent="0.35">
      <c r="A355" s="53"/>
      <c r="B355" s="62"/>
      <c r="C355" s="60"/>
      <c r="D355" s="56"/>
      <c r="E355" s="56"/>
      <c r="F355" s="56"/>
      <c r="G355" s="60"/>
      <c r="H355" s="7"/>
      <c r="I355" s="7"/>
      <c r="J355" s="69"/>
      <c r="K355" s="7"/>
      <c r="L355" s="32"/>
    </row>
    <row r="356" spans="1:12" x14ac:dyDescent="0.35">
      <c r="A356" s="53"/>
      <c r="B356" s="62"/>
      <c r="C356" s="60"/>
      <c r="D356" s="56"/>
      <c r="E356" s="56"/>
      <c r="F356" s="56"/>
      <c r="G356" s="60"/>
      <c r="H356" s="7"/>
      <c r="I356" s="7"/>
      <c r="J356" s="69"/>
      <c r="K356" s="7"/>
      <c r="L356" s="7"/>
    </row>
    <row r="357" spans="1:12" x14ac:dyDescent="0.35">
      <c r="A357" s="53"/>
      <c r="B357" s="62"/>
      <c r="C357" s="60"/>
      <c r="D357" s="56"/>
      <c r="E357" s="56"/>
      <c r="F357" s="56"/>
      <c r="G357" s="60"/>
      <c r="H357" s="7"/>
      <c r="I357" s="7"/>
      <c r="J357" s="69"/>
      <c r="K357" s="7"/>
      <c r="L357" s="7"/>
    </row>
    <row r="358" spans="1:12" x14ac:dyDescent="0.35">
      <c r="A358" s="53"/>
      <c r="B358" s="64"/>
      <c r="C358" s="44"/>
      <c r="D358" s="48"/>
      <c r="E358" s="48"/>
      <c r="F358" s="48"/>
      <c r="G358" s="44"/>
      <c r="H358" s="44"/>
      <c r="I358" s="44"/>
      <c r="J358" s="69"/>
      <c r="K358" s="7"/>
      <c r="L358" s="7"/>
    </row>
    <row r="359" spans="1:12" x14ac:dyDescent="0.35">
      <c r="A359" s="53"/>
      <c r="B359" s="55"/>
      <c r="C359" s="34"/>
      <c r="D359" s="56"/>
      <c r="E359" s="56"/>
      <c r="F359" s="56"/>
      <c r="G359" s="7"/>
      <c r="H359" s="7"/>
      <c r="I359" s="7"/>
      <c r="J359" s="69"/>
      <c r="K359" s="7"/>
      <c r="L359" s="7"/>
    </row>
    <row r="360" spans="1:12" x14ac:dyDescent="0.35">
      <c r="A360" s="53"/>
      <c r="B360" s="55"/>
      <c r="C360" s="34"/>
      <c r="D360" s="56"/>
      <c r="E360" s="56"/>
      <c r="F360" s="56"/>
      <c r="G360" s="7"/>
      <c r="H360" s="7"/>
      <c r="I360" s="7"/>
      <c r="J360" s="69"/>
      <c r="K360" s="7"/>
      <c r="L360" s="7"/>
    </row>
    <row r="361" spans="1:12" x14ac:dyDescent="0.35">
      <c r="A361" s="53"/>
      <c r="B361" s="62"/>
      <c r="C361" s="60"/>
      <c r="D361" s="56"/>
      <c r="E361" s="56"/>
      <c r="F361" s="56"/>
      <c r="G361" s="60"/>
      <c r="H361" s="7"/>
      <c r="I361" s="7"/>
      <c r="J361" s="69"/>
      <c r="K361" s="7"/>
      <c r="L361" s="7"/>
    </row>
    <row r="362" spans="1:12" x14ac:dyDescent="0.35">
      <c r="A362" s="53"/>
      <c r="B362" s="62"/>
      <c r="C362" s="60"/>
      <c r="D362" s="56"/>
      <c r="E362" s="56"/>
      <c r="F362" s="56"/>
      <c r="G362" s="60"/>
      <c r="H362" s="7"/>
      <c r="I362" s="7"/>
      <c r="J362" s="69"/>
      <c r="K362" s="7"/>
      <c r="L362" s="7"/>
    </row>
    <row r="363" spans="1:12" x14ac:dyDescent="0.35">
      <c r="A363" s="53"/>
      <c r="B363" s="64"/>
      <c r="C363" s="44"/>
      <c r="D363" s="48"/>
      <c r="E363" s="48"/>
      <c r="F363" s="48"/>
      <c r="G363" s="44"/>
      <c r="H363" s="44"/>
      <c r="I363" s="44"/>
      <c r="J363" s="69"/>
      <c r="K363" s="7"/>
      <c r="L363" s="7"/>
    </row>
    <row r="364" spans="1:12" x14ac:dyDescent="0.35">
      <c r="A364" s="53"/>
      <c r="B364" s="62"/>
      <c r="C364" s="60"/>
      <c r="D364" s="56"/>
      <c r="E364" s="56"/>
      <c r="F364" s="56"/>
      <c r="G364" s="60"/>
      <c r="H364" s="7"/>
      <c r="I364" s="7"/>
      <c r="J364" s="69"/>
      <c r="K364" s="7"/>
      <c r="L364" s="7"/>
    </row>
    <row r="365" spans="1:12" x14ac:dyDescent="0.35">
      <c r="A365" s="53"/>
      <c r="B365" s="62"/>
      <c r="C365" s="34"/>
      <c r="D365" s="56"/>
      <c r="E365" s="56"/>
      <c r="F365" s="56"/>
      <c r="G365" s="7"/>
      <c r="H365" s="7"/>
      <c r="I365" s="7"/>
      <c r="J365" s="69"/>
      <c r="K365" s="7"/>
      <c r="L365" s="7"/>
    </row>
    <row r="366" spans="1:12" x14ac:dyDescent="0.35">
      <c r="A366" s="53"/>
      <c r="B366" s="62"/>
      <c r="C366" s="60"/>
      <c r="D366" s="56"/>
      <c r="E366" s="56"/>
      <c r="F366" s="56"/>
      <c r="G366" s="60"/>
      <c r="H366" s="7"/>
      <c r="I366" s="7"/>
      <c r="J366" s="69"/>
      <c r="K366" s="7"/>
      <c r="L366" s="7"/>
    </row>
    <row r="367" spans="1:12" x14ac:dyDescent="0.35">
      <c r="A367" s="53"/>
      <c r="B367" s="62"/>
      <c r="C367" s="60"/>
      <c r="D367" s="56"/>
      <c r="E367" s="56"/>
      <c r="F367" s="56"/>
      <c r="G367" s="60"/>
      <c r="H367" s="7"/>
      <c r="I367" s="7"/>
      <c r="J367" s="69"/>
      <c r="K367" s="7"/>
      <c r="L367" s="7"/>
    </row>
    <row r="368" spans="1:12" x14ac:dyDescent="0.35">
      <c r="A368" s="53"/>
      <c r="B368" s="55"/>
      <c r="C368" s="7"/>
      <c r="D368" s="56"/>
      <c r="E368" s="56"/>
      <c r="F368" s="56"/>
      <c r="G368" s="7"/>
      <c r="H368" s="7"/>
      <c r="I368" s="7"/>
      <c r="J368" s="69"/>
      <c r="K368" s="7"/>
      <c r="L368" s="7"/>
    </row>
    <row r="369" spans="1:12" x14ac:dyDescent="0.35">
      <c r="A369" s="53"/>
      <c r="B369" s="62"/>
      <c r="C369" s="60"/>
      <c r="D369" s="56"/>
      <c r="E369" s="56"/>
      <c r="F369" s="56"/>
      <c r="G369" s="60"/>
      <c r="H369" s="7"/>
      <c r="I369" s="7"/>
      <c r="J369" s="69"/>
      <c r="K369" s="7"/>
      <c r="L369" s="7"/>
    </row>
    <row r="370" spans="1:12" x14ac:dyDescent="0.35">
      <c r="A370" s="53"/>
      <c r="B370" s="61"/>
      <c r="C370" s="45"/>
      <c r="D370" s="49"/>
      <c r="E370" s="49"/>
      <c r="F370" s="49"/>
      <c r="G370" s="45"/>
      <c r="H370" s="45"/>
      <c r="I370" s="45"/>
      <c r="J370" s="69"/>
      <c r="K370" s="7"/>
      <c r="L370" s="7"/>
    </row>
    <row r="371" spans="1:12" x14ac:dyDescent="0.35">
      <c r="A371" s="53"/>
      <c r="B371" s="55"/>
      <c r="C371" s="7"/>
      <c r="D371" s="56"/>
      <c r="E371" s="56"/>
      <c r="F371" s="56"/>
      <c r="G371" s="7"/>
      <c r="H371" s="7"/>
      <c r="I371" s="7"/>
      <c r="J371" s="69"/>
      <c r="K371" s="7"/>
      <c r="L371" s="7"/>
    </row>
    <row r="372" spans="1:12" x14ac:dyDescent="0.35">
      <c r="A372" s="53"/>
      <c r="B372" s="55"/>
      <c r="C372" s="34"/>
      <c r="D372" s="56"/>
      <c r="E372" s="56"/>
      <c r="F372" s="56"/>
      <c r="G372" s="7"/>
      <c r="H372" s="7"/>
      <c r="I372" s="7"/>
      <c r="J372" s="69"/>
      <c r="K372" s="7"/>
      <c r="L372" s="7"/>
    </row>
    <row r="373" spans="1:12" x14ac:dyDescent="0.35">
      <c r="A373" s="53"/>
      <c r="B373" s="62"/>
      <c r="C373" s="60"/>
      <c r="D373" s="56"/>
      <c r="E373" s="56"/>
      <c r="F373" s="56"/>
      <c r="G373" s="60"/>
      <c r="H373" s="7"/>
      <c r="I373" s="7"/>
      <c r="J373" s="69"/>
      <c r="K373" s="7"/>
      <c r="L373" s="7"/>
    </row>
    <row r="374" spans="1:12" x14ac:dyDescent="0.35">
      <c r="A374" s="53"/>
      <c r="B374" s="55"/>
      <c r="C374" s="34"/>
      <c r="D374" s="56"/>
      <c r="E374" s="56"/>
      <c r="F374" s="56"/>
      <c r="G374" s="7"/>
      <c r="H374" s="7"/>
      <c r="I374" s="7"/>
      <c r="J374" s="69"/>
      <c r="K374" s="7"/>
      <c r="L374" s="7"/>
    </row>
    <row r="375" spans="1:12" x14ac:dyDescent="0.35">
      <c r="A375" s="53"/>
      <c r="B375" s="62"/>
      <c r="C375" s="60"/>
      <c r="D375" s="56"/>
      <c r="E375" s="56"/>
      <c r="F375" s="56"/>
      <c r="G375" s="60"/>
      <c r="H375" s="7"/>
      <c r="I375" s="7"/>
      <c r="J375" s="69"/>
      <c r="K375" s="7"/>
      <c r="L375" s="7"/>
    </row>
    <row r="376" spans="1:12" x14ac:dyDescent="0.35">
      <c r="A376" s="53"/>
      <c r="B376" s="62"/>
      <c r="C376" s="60"/>
      <c r="D376" s="56"/>
      <c r="E376" s="56"/>
      <c r="F376" s="56"/>
      <c r="G376" s="60"/>
      <c r="H376" s="7"/>
      <c r="I376" s="7"/>
      <c r="J376" s="69"/>
      <c r="K376" s="7"/>
      <c r="L376" s="7"/>
    </row>
    <row r="377" spans="1:12" x14ac:dyDescent="0.35">
      <c r="A377" s="53"/>
      <c r="B377" s="62"/>
      <c r="C377" s="60"/>
      <c r="D377" s="56"/>
      <c r="E377" s="56"/>
      <c r="F377" s="56"/>
      <c r="G377" s="60"/>
      <c r="H377" s="7"/>
      <c r="I377" s="7"/>
      <c r="J377" s="69"/>
      <c r="K377" s="7"/>
      <c r="L377" s="7"/>
    </row>
    <row r="378" spans="1:12" x14ac:dyDescent="0.35">
      <c r="A378" s="53"/>
      <c r="B378" s="64"/>
      <c r="C378" s="44"/>
      <c r="D378" s="48"/>
      <c r="E378" s="48"/>
      <c r="F378" s="48"/>
      <c r="G378" s="44"/>
      <c r="H378" s="44"/>
      <c r="I378" s="44"/>
      <c r="J378" s="69"/>
      <c r="K378" s="7"/>
      <c r="L378" s="7"/>
    </row>
    <row r="379" spans="1:12" x14ac:dyDescent="0.35">
      <c r="A379" s="53"/>
      <c r="B379" s="55"/>
      <c r="C379" s="34"/>
      <c r="D379" s="56"/>
      <c r="E379" s="56"/>
      <c r="F379" s="56"/>
      <c r="G379" s="7"/>
      <c r="H379" s="7"/>
      <c r="I379" s="7"/>
      <c r="J379" s="69"/>
      <c r="K379" s="7"/>
      <c r="L379" s="7"/>
    </row>
    <row r="380" spans="1:12" x14ac:dyDescent="0.35">
      <c r="A380" s="53"/>
      <c r="B380" s="55"/>
      <c r="C380" s="7"/>
      <c r="D380" s="56"/>
      <c r="E380" s="56"/>
      <c r="F380" s="56"/>
      <c r="G380" s="7"/>
      <c r="H380" s="7"/>
      <c r="I380" s="7"/>
      <c r="J380" s="69"/>
      <c r="K380" s="7"/>
      <c r="L380" s="7"/>
    </row>
    <row r="381" spans="1:12" x14ac:dyDescent="0.35">
      <c r="A381" s="53"/>
      <c r="B381" s="62"/>
      <c r="C381" s="60"/>
      <c r="D381" s="56"/>
      <c r="E381" s="56"/>
      <c r="F381" s="56"/>
      <c r="G381" s="60"/>
      <c r="H381" s="7"/>
      <c r="I381" s="7"/>
      <c r="J381" s="69"/>
      <c r="K381" s="7"/>
      <c r="L381" s="7"/>
    </row>
    <row r="382" spans="1:12" x14ac:dyDescent="0.35">
      <c r="A382" s="53"/>
      <c r="B382" s="55"/>
      <c r="C382" s="34"/>
      <c r="D382" s="56"/>
      <c r="E382" s="56"/>
      <c r="F382" s="56"/>
      <c r="G382" s="7"/>
      <c r="H382" s="7"/>
      <c r="I382" s="7"/>
      <c r="J382" s="69"/>
      <c r="K382" s="7"/>
      <c r="L382" s="7"/>
    </row>
    <row r="383" spans="1:12" x14ac:dyDescent="0.35">
      <c r="A383" s="53"/>
      <c r="B383" s="55"/>
      <c r="C383" s="7"/>
      <c r="D383" s="56"/>
      <c r="E383" s="56"/>
      <c r="F383" s="56"/>
      <c r="G383" s="7"/>
      <c r="H383" s="7"/>
      <c r="I383" s="7"/>
      <c r="J383" s="69"/>
      <c r="K383" s="7"/>
      <c r="L383" s="7"/>
    </row>
    <row r="384" spans="1:12" x14ac:dyDescent="0.35">
      <c r="A384" s="53"/>
      <c r="B384" s="62"/>
      <c r="C384" s="60"/>
      <c r="D384" s="56"/>
      <c r="E384" s="56"/>
      <c r="F384" s="56"/>
      <c r="G384" s="60"/>
      <c r="H384" s="7"/>
      <c r="I384" s="7"/>
      <c r="J384" s="69"/>
      <c r="K384" s="7"/>
      <c r="L384" s="7"/>
    </row>
    <row r="385" spans="1:12" x14ac:dyDescent="0.35">
      <c r="A385" s="53"/>
      <c r="B385" s="64"/>
      <c r="C385" s="44"/>
      <c r="D385" s="48"/>
      <c r="E385" s="48"/>
      <c r="F385" s="48"/>
      <c r="G385" s="44"/>
      <c r="H385" s="44"/>
      <c r="I385" s="44"/>
      <c r="J385" s="69"/>
      <c r="K385" s="7"/>
      <c r="L385" s="7"/>
    </row>
    <row r="386" spans="1:12" x14ac:dyDescent="0.35">
      <c r="A386" s="53"/>
      <c r="B386" s="55"/>
      <c r="C386" s="7"/>
      <c r="D386" s="56"/>
      <c r="E386" s="56"/>
      <c r="F386" s="56"/>
      <c r="G386" s="7"/>
      <c r="H386" s="7"/>
      <c r="I386" s="7"/>
      <c r="J386" s="69"/>
      <c r="K386" s="7"/>
      <c r="L386" s="7"/>
    </row>
    <row r="387" spans="1:12" x14ac:dyDescent="0.35">
      <c r="A387" s="53"/>
      <c r="B387" s="62"/>
      <c r="C387" s="60"/>
      <c r="D387" s="56"/>
      <c r="E387" s="56"/>
      <c r="F387" s="56"/>
      <c r="G387" s="60"/>
      <c r="H387" s="7"/>
      <c r="I387" s="7"/>
      <c r="J387" s="69"/>
      <c r="K387" s="7"/>
      <c r="L387" s="7"/>
    </row>
    <row r="388" spans="1:12" x14ac:dyDescent="0.35">
      <c r="A388" s="53"/>
      <c r="B388" s="55"/>
      <c r="C388" s="7"/>
      <c r="D388" s="56"/>
      <c r="E388" s="56"/>
      <c r="F388" s="56"/>
      <c r="G388" s="7"/>
      <c r="H388" s="7"/>
      <c r="I388" s="7"/>
      <c r="J388" s="69"/>
      <c r="K388" s="7"/>
      <c r="L388" s="7"/>
    </row>
    <row r="389" spans="1:12" x14ac:dyDescent="0.35">
      <c r="A389" s="53"/>
      <c r="B389" s="64"/>
      <c r="C389" s="44"/>
      <c r="D389" s="48"/>
      <c r="E389" s="48"/>
      <c r="F389" s="48"/>
      <c r="G389" s="44"/>
      <c r="H389" s="44"/>
      <c r="I389" s="44"/>
      <c r="J389" s="69"/>
      <c r="K389" s="7"/>
      <c r="L389" s="7"/>
    </row>
    <row r="390" spans="1:12" x14ac:dyDescent="0.35">
      <c r="A390" s="53"/>
      <c r="B390" s="62"/>
      <c r="C390" s="60"/>
      <c r="D390" s="56"/>
      <c r="E390" s="56"/>
      <c r="F390" s="56"/>
      <c r="G390" s="60"/>
      <c r="H390" s="7"/>
      <c r="I390" s="7"/>
      <c r="J390" s="69"/>
      <c r="K390" s="7"/>
      <c r="L390" s="7"/>
    </row>
    <row r="391" spans="1:12" x14ac:dyDescent="0.35">
      <c r="A391" s="53"/>
      <c r="B391" s="55"/>
      <c r="C391" s="7"/>
      <c r="D391" s="56"/>
      <c r="E391" s="56"/>
      <c r="F391" s="56"/>
      <c r="G391" s="7"/>
      <c r="H391" s="7"/>
      <c r="I391" s="7"/>
      <c r="J391" s="69"/>
      <c r="K391" s="7"/>
      <c r="L391" s="7"/>
    </row>
    <row r="392" spans="1:12" x14ac:dyDescent="0.35">
      <c r="A392" s="53"/>
      <c r="B392" s="55"/>
      <c r="C392" s="7"/>
      <c r="D392" s="56"/>
      <c r="E392" s="56"/>
      <c r="F392" s="56"/>
      <c r="G392" s="7"/>
      <c r="H392" s="7"/>
      <c r="I392" s="7"/>
      <c r="J392" s="69"/>
      <c r="K392" s="7"/>
      <c r="L392" s="7"/>
    </row>
    <row r="393" spans="1:12" x14ac:dyDescent="0.35">
      <c r="A393" s="53"/>
      <c r="B393" s="62"/>
      <c r="C393" s="60"/>
      <c r="D393" s="56"/>
      <c r="E393" s="56"/>
      <c r="F393" s="56"/>
      <c r="G393" s="60"/>
      <c r="H393" s="7"/>
      <c r="I393" s="7"/>
      <c r="J393" s="69"/>
      <c r="K393" s="7"/>
      <c r="L393" s="7"/>
    </row>
    <row r="394" spans="1:12" x14ac:dyDescent="0.35">
      <c r="A394" s="53"/>
      <c r="B394" s="61"/>
      <c r="C394" s="45"/>
      <c r="D394" s="49"/>
      <c r="E394" s="49"/>
      <c r="F394" s="49"/>
      <c r="G394" s="45"/>
      <c r="H394" s="45"/>
      <c r="I394" s="45"/>
      <c r="J394" s="69"/>
      <c r="K394" s="7"/>
      <c r="L394" s="7"/>
    </row>
    <row r="395" spans="1:12" x14ac:dyDescent="0.35">
      <c r="A395" s="53"/>
      <c r="B395" s="55"/>
      <c r="C395" s="7"/>
      <c r="D395" s="56"/>
      <c r="E395" s="56"/>
      <c r="F395" s="56"/>
      <c r="G395" s="7"/>
      <c r="H395" s="7"/>
      <c r="I395" s="7"/>
      <c r="J395" s="69"/>
      <c r="K395" s="7"/>
      <c r="L395" s="7"/>
    </row>
    <row r="396" spans="1:12" x14ac:dyDescent="0.35">
      <c r="A396" s="53"/>
      <c r="B396" s="62"/>
      <c r="C396" s="60"/>
      <c r="D396" s="56"/>
      <c r="E396" s="56"/>
      <c r="F396" s="56"/>
      <c r="G396" s="60"/>
      <c r="H396" s="7"/>
      <c r="I396" s="7"/>
      <c r="J396" s="69"/>
      <c r="K396" s="7"/>
      <c r="L396" s="7"/>
    </row>
    <row r="397" spans="1:12" x14ac:dyDescent="0.35">
      <c r="A397" s="53"/>
      <c r="B397" s="55"/>
      <c r="C397" s="34"/>
      <c r="D397" s="56"/>
      <c r="E397" s="56"/>
      <c r="F397" s="56"/>
      <c r="G397" s="7"/>
      <c r="H397" s="7"/>
      <c r="I397" s="7"/>
      <c r="J397" s="69"/>
      <c r="K397" s="7"/>
      <c r="L397" s="7"/>
    </row>
    <row r="398" spans="1:12" x14ac:dyDescent="0.35">
      <c r="A398" s="53"/>
      <c r="B398" s="64"/>
      <c r="C398" s="44"/>
      <c r="D398" s="48"/>
      <c r="E398" s="48"/>
      <c r="F398" s="48"/>
      <c r="G398" s="44"/>
      <c r="H398" s="44"/>
      <c r="I398" s="44"/>
      <c r="J398" s="69"/>
      <c r="K398" s="7"/>
      <c r="L398" s="7"/>
    </row>
    <row r="399" spans="1:12" x14ac:dyDescent="0.35">
      <c r="A399" s="53"/>
      <c r="B399" s="62"/>
      <c r="C399" s="60"/>
      <c r="D399" s="56"/>
      <c r="E399" s="56"/>
      <c r="F399" s="56"/>
      <c r="G399" s="60"/>
      <c r="H399" s="7"/>
      <c r="I399" s="7"/>
      <c r="J399" s="69"/>
      <c r="K399" s="7"/>
      <c r="L399" s="7"/>
    </row>
    <row r="400" spans="1:12" x14ac:dyDescent="0.35">
      <c r="A400" s="53"/>
      <c r="B400" s="62"/>
      <c r="C400" s="60"/>
      <c r="D400" s="56"/>
      <c r="E400" s="56"/>
      <c r="F400" s="56"/>
      <c r="G400" s="60"/>
      <c r="H400" s="7"/>
      <c r="I400" s="7"/>
      <c r="J400" s="69"/>
      <c r="K400" s="7"/>
      <c r="L400" s="7"/>
    </row>
    <row r="401" spans="1:12" x14ac:dyDescent="0.35">
      <c r="A401" s="53"/>
      <c r="B401" s="62"/>
      <c r="C401" s="60"/>
      <c r="D401" s="56"/>
      <c r="E401" s="56"/>
      <c r="F401" s="56"/>
      <c r="G401" s="60"/>
      <c r="H401" s="7"/>
      <c r="I401" s="7"/>
      <c r="J401" s="69"/>
      <c r="K401" s="7"/>
      <c r="L401" s="7"/>
    </row>
    <row r="402" spans="1:12" x14ac:dyDescent="0.35">
      <c r="A402" s="53"/>
      <c r="B402" s="55"/>
      <c r="C402" s="34"/>
      <c r="D402" s="56"/>
      <c r="E402" s="56"/>
      <c r="F402" s="56"/>
      <c r="G402" s="7"/>
      <c r="H402" s="7"/>
      <c r="I402" s="7"/>
      <c r="J402" s="69"/>
      <c r="K402" s="7"/>
      <c r="L402" s="7"/>
    </row>
    <row r="403" spans="1:12" x14ac:dyDescent="0.35">
      <c r="A403" s="53"/>
      <c r="B403" s="62"/>
      <c r="C403" s="60"/>
      <c r="D403" s="56"/>
      <c r="E403" s="56"/>
      <c r="F403" s="56"/>
      <c r="G403" s="60"/>
      <c r="H403" s="7"/>
      <c r="I403" s="7"/>
      <c r="J403" s="69"/>
      <c r="K403" s="7"/>
      <c r="L403" s="7"/>
    </row>
    <row r="404" spans="1:12" x14ac:dyDescent="0.35">
      <c r="A404" s="53"/>
      <c r="B404" s="64"/>
      <c r="C404" s="44"/>
      <c r="D404" s="48"/>
      <c r="E404" s="48"/>
      <c r="F404" s="48"/>
      <c r="G404" s="44"/>
      <c r="H404" s="44"/>
      <c r="I404" s="44"/>
      <c r="J404" s="69"/>
      <c r="K404" s="7"/>
      <c r="L404" s="7"/>
    </row>
    <row r="405" spans="1:12" x14ac:dyDescent="0.35">
      <c r="A405" s="53"/>
      <c r="B405" s="62"/>
      <c r="C405" s="60"/>
      <c r="D405" s="56"/>
      <c r="E405" s="56"/>
      <c r="F405" s="56"/>
      <c r="G405" s="60"/>
      <c r="H405" s="7"/>
      <c r="I405" s="7"/>
      <c r="J405" s="69"/>
      <c r="K405" s="7"/>
      <c r="L405" s="7"/>
    </row>
    <row r="406" spans="1:12" x14ac:dyDescent="0.35">
      <c r="A406" s="53"/>
      <c r="B406" s="62"/>
      <c r="C406" s="60"/>
      <c r="D406" s="56"/>
      <c r="E406" s="56"/>
      <c r="F406" s="56"/>
      <c r="G406" s="60"/>
      <c r="H406" s="7"/>
      <c r="I406" s="7"/>
      <c r="J406" s="69"/>
      <c r="K406" s="7"/>
      <c r="L406" s="7"/>
    </row>
    <row r="407" spans="1:12" x14ac:dyDescent="0.35">
      <c r="A407" s="53"/>
      <c r="B407" s="55"/>
      <c r="C407" s="7"/>
      <c r="D407" s="56"/>
      <c r="E407" s="56"/>
      <c r="F407" s="56"/>
      <c r="G407" s="7"/>
      <c r="H407" s="7"/>
      <c r="I407" s="7"/>
      <c r="J407" s="69"/>
      <c r="K407" s="7"/>
      <c r="L407" s="7"/>
    </row>
    <row r="408" spans="1:12" x14ac:dyDescent="0.35">
      <c r="A408" s="53"/>
      <c r="B408" s="55"/>
      <c r="C408" s="7"/>
      <c r="D408" s="56"/>
      <c r="E408" s="56"/>
      <c r="F408" s="56"/>
      <c r="G408" s="7"/>
      <c r="H408" s="7"/>
      <c r="I408" s="7"/>
      <c r="J408" s="69"/>
      <c r="K408" s="7"/>
      <c r="L408" s="7"/>
    </row>
    <row r="409" spans="1:12" x14ac:dyDescent="0.35">
      <c r="A409" s="53"/>
      <c r="B409" s="55"/>
      <c r="C409" s="7"/>
      <c r="D409" s="56"/>
      <c r="E409" s="56"/>
      <c r="F409" s="56"/>
      <c r="G409" s="7"/>
      <c r="H409" s="7"/>
      <c r="I409" s="7"/>
      <c r="J409" s="69"/>
      <c r="K409" s="7"/>
      <c r="L409" s="7"/>
    </row>
    <row r="410" spans="1:12" x14ac:dyDescent="0.35">
      <c r="A410" s="53"/>
      <c r="B410" s="62"/>
      <c r="C410" s="60"/>
      <c r="D410" s="56"/>
      <c r="E410" s="56"/>
      <c r="F410" s="56"/>
      <c r="G410" s="60"/>
      <c r="H410" s="7"/>
      <c r="I410" s="7"/>
      <c r="J410" s="69"/>
      <c r="K410" s="7"/>
      <c r="L410" s="7"/>
    </row>
    <row r="411" spans="1:12" x14ac:dyDescent="0.35">
      <c r="A411" s="53"/>
      <c r="B411" s="55"/>
      <c r="C411" s="7"/>
      <c r="D411" s="56"/>
      <c r="E411" s="56"/>
      <c r="F411" s="56"/>
      <c r="G411" s="7"/>
      <c r="H411" s="7"/>
      <c r="I411" s="7"/>
      <c r="J411" s="69"/>
      <c r="K411" s="7"/>
      <c r="L411" s="7"/>
    </row>
    <row r="412" spans="1:12" x14ac:dyDescent="0.35">
      <c r="A412" s="53"/>
      <c r="B412" s="55"/>
      <c r="C412" s="7"/>
      <c r="D412" s="56"/>
      <c r="E412" s="56"/>
      <c r="F412" s="56"/>
      <c r="G412" s="7"/>
      <c r="H412" s="7"/>
      <c r="I412" s="7"/>
      <c r="J412" s="69"/>
      <c r="K412" s="7"/>
      <c r="L412" s="7"/>
    </row>
    <row r="413" spans="1:12" x14ac:dyDescent="0.35">
      <c r="A413" s="53"/>
      <c r="B413" s="55"/>
      <c r="C413" s="7"/>
      <c r="D413" s="56"/>
      <c r="E413" s="56"/>
      <c r="F413" s="56"/>
      <c r="G413" s="7"/>
      <c r="H413" s="7"/>
      <c r="I413" s="7"/>
      <c r="J413" s="69"/>
      <c r="K413" s="7"/>
      <c r="L413" s="7"/>
    </row>
    <row r="414" spans="1:12" x14ac:dyDescent="0.35">
      <c r="A414" s="53"/>
      <c r="B414" s="62"/>
      <c r="C414" s="60"/>
      <c r="D414" s="56"/>
      <c r="E414" s="56"/>
      <c r="F414" s="56"/>
      <c r="G414" s="60"/>
      <c r="H414" s="7"/>
      <c r="I414" s="7"/>
      <c r="J414" s="69"/>
      <c r="K414" s="7"/>
      <c r="L414" s="7"/>
    </row>
    <row r="415" spans="1:12" x14ac:dyDescent="0.35">
      <c r="A415" s="53"/>
      <c r="B415" s="55"/>
      <c r="C415" s="7"/>
      <c r="D415" s="56"/>
      <c r="E415" s="56"/>
      <c r="F415" s="56"/>
      <c r="G415" s="7"/>
      <c r="H415" s="7"/>
      <c r="I415" s="7"/>
      <c r="J415" s="69"/>
      <c r="K415" s="7"/>
      <c r="L415" s="7"/>
    </row>
    <row r="416" spans="1:12" x14ac:dyDescent="0.35">
      <c r="A416" s="53"/>
      <c r="B416" s="55"/>
      <c r="C416" s="7"/>
      <c r="D416" s="56"/>
      <c r="E416" s="56"/>
      <c r="F416" s="56"/>
      <c r="G416" s="7"/>
      <c r="H416" s="7"/>
      <c r="I416" s="7"/>
      <c r="J416" s="69"/>
      <c r="K416" s="7"/>
      <c r="L416" s="7"/>
    </row>
    <row r="417" spans="1:12" x14ac:dyDescent="0.35">
      <c r="A417" s="53"/>
      <c r="B417" s="62"/>
      <c r="C417" s="60"/>
      <c r="D417" s="56"/>
      <c r="E417" s="56"/>
      <c r="F417" s="56"/>
      <c r="G417" s="60"/>
      <c r="H417" s="7"/>
      <c r="I417" s="7"/>
      <c r="J417" s="69"/>
      <c r="K417" s="7"/>
      <c r="L417" s="7"/>
    </row>
    <row r="418" spans="1:12" x14ac:dyDescent="0.35">
      <c r="A418" s="53"/>
      <c r="B418" s="55"/>
      <c r="C418" s="7"/>
      <c r="D418" s="56"/>
      <c r="E418" s="56"/>
      <c r="F418" s="56"/>
      <c r="G418" s="7"/>
      <c r="H418" s="7"/>
      <c r="I418" s="7"/>
      <c r="J418" s="69"/>
      <c r="K418" s="7"/>
      <c r="L418" s="7"/>
    </row>
    <row r="419" spans="1:12" x14ac:dyDescent="0.35">
      <c r="A419" s="53"/>
      <c r="B419" s="62"/>
      <c r="C419" s="60"/>
      <c r="D419" s="56"/>
      <c r="E419" s="56"/>
      <c r="F419" s="56"/>
      <c r="G419" s="60"/>
      <c r="H419" s="7"/>
      <c r="I419" s="7"/>
      <c r="J419" s="69"/>
      <c r="K419" s="7"/>
      <c r="L419" s="7"/>
    </row>
    <row r="420" spans="1:12" x14ac:dyDescent="0.35">
      <c r="A420" s="53"/>
      <c r="B420" s="55"/>
      <c r="C420" s="7"/>
      <c r="D420" s="56"/>
      <c r="E420" s="56"/>
      <c r="F420" s="56"/>
      <c r="G420" s="7"/>
      <c r="H420" s="7"/>
      <c r="I420" s="7"/>
      <c r="J420" s="69"/>
      <c r="K420" s="7"/>
      <c r="L420" s="7"/>
    </row>
    <row r="421" spans="1:12" x14ac:dyDescent="0.35">
      <c r="A421" s="53"/>
      <c r="B421" s="62"/>
      <c r="C421" s="60"/>
      <c r="D421" s="56"/>
      <c r="E421" s="56"/>
      <c r="F421" s="56"/>
      <c r="G421" s="60"/>
      <c r="H421" s="7"/>
      <c r="I421" s="7"/>
      <c r="J421" s="69"/>
      <c r="K421" s="7"/>
      <c r="L421" s="7"/>
    </row>
    <row r="422" spans="1:12" x14ac:dyDescent="0.35">
      <c r="A422" s="53"/>
      <c r="B422" s="55"/>
      <c r="C422" s="7"/>
      <c r="D422" s="56"/>
      <c r="E422" s="56"/>
      <c r="F422" s="56"/>
      <c r="G422" s="7"/>
      <c r="H422" s="7"/>
      <c r="I422" s="7"/>
      <c r="J422" s="69"/>
      <c r="K422" s="7"/>
      <c r="L422" s="7"/>
    </row>
    <row r="423" spans="1:12" x14ac:dyDescent="0.35">
      <c r="A423" s="53"/>
      <c r="B423" s="55"/>
      <c r="C423" s="7"/>
      <c r="D423" s="56"/>
      <c r="E423" s="56"/>
      <c r="F423" s="56"/>
      <c r="G423" s="7"/>
      <c r="H423" s="7"/>
      <c r="I423" s="7"/>
      <c r="J423" s="69"/>
      <c r="K423" s="7"/>
      <c r="L423" s="7"/>
    </row>
    <row r="424" spans="1:12" x14ac:dyDescent="0.35">
      <c r="A424" s="53"/>
      <c r="B424" s="62"/>
      <c r="C424" s="60"/>
      <c r="D424" s="56"/>
      <c r="E424" s="56"/>
      <c r="F424" s="56"/>
      <c r="G424" s="60"/>
      <c r="H424" s="7"/>
      <c r="I424" s="7"/>
      <c r="J424" s="69"/>
      <c r="K424" s="7"/>
      <c r="L424" s="7"/>
    </row>
    <row r="425" spans="1:12" x14ac:dyDescent="0.35">
      <c r="A425" s="53"/>
      <c r="B425" s="55"/>
      <c r="C425" s="7"/>
      <c r="D425" s="56"/>
      <c r="E425" s="56"/>
      <c r="F425" s="56"/>
      <c r="G425" s="7"/>
      <c r="H425" s="7"/>
      <c r="I425" s="7"/>
      <c r="J425" s="69"/>
      <c r="K425" s="7"/>
      <c r="L425" s="7"/>
    </row>
    <row r="426" spans="1:12" x14ac:dyDescent="0.35">
      <c r="A426" s="53"/>
      <c r="B426" s="62"/>
      <c r="C426" s="60"/>
      <c r="D426" s="56"/>
      <c r="E426" s="56"/>
      <c r="F426" s="56"/>
      <c r="G426" s="60"/>
      <c r="H426" s="7"/>
      <c r="I426" s="7"/>
      <c r="J426" s="69"/>
      <c r="K426" s="7"/>
      <c r="L426" s="7"/>
    </row>
    <row r="427" spans="1:12" x14ac:dyDescent="0.35">
      <c r="A427" s="53"/>
      <c r="B427" s="55"/>
      <c r="C427" s="34"/>
      <c r="D427" s="56"/>
      <c r="E427" s="56"/>
      <c r="F427" s="56"/>
      <c r="G427" s="7"/>
      <c r="H427" s="7"/>
      <c r="I427" s="7"/>
      <c r="J427" s="69"/>
      <c r="K427" s="7"/>
      <c r="L427" s="7"/>
    </row>
    <row r="428" spans="1:12" x14ac:dyDescent="0.35">
      <c r="A428" s="53"/>
      <c r="B428" s="55"/>
      <c r="C428" s="34"/>
      <c r="D428" s="56"/>
      <c r="E428" s="56"/>
      <c r="F428" s="56"/>
      <c r="G428" s="7"/>
      <c r="H428" s="7"/>
      <c r="I428" s="7"/>
      <c r="J428" s="69"/>
      <c r="K428" s="7"/>
      <c r="L428" s="7"/>
    </row>
    <row r="429" spans="1:12" x14ac:dyDescent="0.35">
      <c r="A429" s="53"/>
      <c r="B429" s="62"/>
      <c r="C429" s="60"/>
      <c r="D429" s="56"/>
      <c r="E429" s="56"/>
      <c r="F429" s="56"/>
      <c r="G429" s="60"/>
      <c r="H429" s="7"/>
      <c r="I429" s="7"/>
      <c r="J429" s="69"/>
      <c r="K429" s="7"/>
      <c r="L429" s="7"/>
    </row>
    <row r="430" spans="1:12" x14ac:dyDescent="0.35">
      <c r="A430" s="53"/>
      <c r="B430" s="62"/>
      <c r="C430" s="60"/>
      <c r="D430" s="56"/>
      <c r="E430" s="56"/>
      <c r="F430" s="56"/>
      <c r="G430" s="60"/>
      <c r="H430" s="7"/>
      <c r="I430" s="7"/>
      <c r="J430" s="69"/>
      <c r="K430" s="7"/>
      <c r="L430" s="7"/>
    </row>
    <row r="431" spans="1:12" x14ac:dyDescent="0.35">
      <c r="A431" s="53"/>
      <c r="B431" s="55"/>
      <c r="C431" s="34"/>
      <c r="D431" s="56"/>
      <c r="E431" s="56"/>
      <c r="F431" s="56"/>
      <c r="G431" s="7"/>
      <c r="H431" s="7"/>
      <c r="I431" s="7"/>
      <c r="J431" s="69"/>
      <c r="K431" s="7"/>
      <c r="L431" s="7"/>
    </row>
    <row r="432" spans="1:12" x14ac:dyDescent="0.35">
      <c r="A432" s="53"/>
      <c r="B432" s="33"/>
      <c r="C432" s="34"/>
      <c r="D432" s="28"/>
      <c r="E432" s="28"/>
      <c r="F432" s="28"/>
      <c r="G432" s="34"/>
      <c r="H432" s="7"/>
      <c r="I432" s="7"/>
      <c r="J432" s="69"/>
      <c r="K432" s="7"/>
      <c r="L432" s="7"/>
    </row>
    <row r="433" spans="1:12" x14ac:dyDescent="0.35">
      <c r="A433" s="53"/>
      <c r="B433" s="55"/>
      <c r="C433" s="34"/>
      <c r="D433" s="56"/>
      <c r="E433" s="56"/>
      <c r="F433" s="56"/>
      <c r="G433" s="7"/>
      <c r="H433" s="7"/>
      <c r="I433" s="7"/>
      <c r="J433" s="69"/>
      <c r="K433" s="7"/>
      <c r="L433" s="7"/>
    </row>
    <row r="434" spans="1:12" x14ac:dyDescent="0.35">
      <c r="A434" s="53"/>
      <c r="B434" s="55"/>
      <c r="C434" s="7"/>
      <c r="D434" s="56"/>
      <c r="E434" s="56"/>
      <c r="F434" s="56"/>
      <c r="G434" s="7"/>
      <c r="H434" s="7"/>
      <c r="I434" s="7"/>
      <c r="J434" s="69"/>
      <c r="K434" s="7"/>
      <c r="L434" s="7"/>
    </row>
    <row r="435" spans="1:12" x14ac:dyDescent="0.35">
      <c r="A435" s="53"/>
      <c r="B435" s="55"/>
      <c r="C435" s="7"/>
      <c r="D435" s="56"/>
      <c r="E435" s="56"/>
      <c r="F435" s="56"/>
      <c r="G435" s="7"/>
      <c r="H435" s="7"/>
      <c r="I435" s="7"/>
      <c r="J435" s="69"/>
      <c r="K435" s="7"/>
      <c r="L435" s="7"/>
    </row>
    <row r="436" spans="1:12" x14ac:dyDescent="0.35">
      <c r="A436" s="53"/>
      <c r="B436" s="62"/>
      <c r="C436" s="60"/>
      <c r="D436" s="56"/>
      <c r="E436" s="56"/>
      <c r="F436" s="56"/>
      <c r="G436" s="60"/>
      <c r="H436" s="7"/>
      <c r="I436" s="7"/>
      <c r="J436" s="69"/>
      <c r="K436" s="7"/>
      <c r="L436" s="7"/>
    </row>
    <row r="437" spans="1:12" x14ac:dyDescent="0.35">
      <c r="A437" s="53"/>
      <c r="B437" s="55"/>
      <c r="C437" s="34"/>
      <c r="D437" s="56"/>
      <c r="E437" s="56"/>
      <c r="F437" s="56"/>
      <c r="G437" s="7"/>
      <c r="H437" s="7"/>
      <c r="I437" s="7"/>
      <c r="J437" s="69"/>
      <c r="K437" s="7"/>
      <c r="L437" s="7"/>
    </row>
    <row r="438" spans="1:12" x14ac:dyDescent="0.35">
      <c r="A438" s="53"/>
      <c r="B438" s="55"/>
      <c r="C438" s="7"/>
      <c r="D438" s="56"/>
      <c r="E438" s="56"/>
      <c r="F438" s="56"/>
      <c r="G438" s="7"/>
      <c r="H438" s="7"/>
      <c r="I438" s="7"/>
      <c r="J438" s="69"/>
      <c r="K438" s="7"/>
      <c r="L438" s="7"/>
    </row>
    <row r="439" spans="1:12" x14ac:dyDescent="0.35">
      <c r="A439" s="53"/>
      <c r="B439" s="62"/>
      <c r="C439" s="60"/>
      <c r="D439" s="56"/>
      <c r="E439" s="56"/>
      <c r="F439" s="56"/>
      <c r="G439" s="60"/>
      <c r="H439" s="7"/>
      <c r="I439" s="7"/>
      <c r="J439" s="69"/>
      <c r="K439" s="7"/>
      <c r="L439" s="7"/>
    </row>
    <row r="440" spans="1:12" x14ac:dyDescent="0.35">
      <c r="A440" s="53"/>
      <c r="B440" s="55"/>
      <c r="C440" s="7"/>
      <c r="D440" s="56"/>
      <c r="E440" s="56"/>
      <c r="F440" s="56"/>
      <c r="G440" s="7"/>
      <c r="H440" s="7"/>
      <c r="I440" s="7"/>
      <c r="J440" s="69"/>
      <c r="K440" s="7"/>
      <c r="L440" s="7"/>
    </row>
    <row r="441" spans="1:12" x14ac:dyDescent="0.35">
      <c r="A441" s="53"/>
      <c r="B441" s="62"/>
      <c r="C441" s="60"/>
      <c r="D441" s="56"/>
      <c r="E441" s="56"/>
      <c r="F441" s="56"/>
      <c r="G441" s="60"/>
      <c r="H441" s="7"/>
      <c r="I441" s="7"/>
      <c r="J441" s="69"/>
      <c r="K441" s="7"/>
      <c r="L441" s="7"/>
    </row>
    <row r="442" spans="1:12" x14ac:dyDescent="0.35">
      <c r="A442" s="53"/>
      <c r="B442" s="55"/>
      <c r="C442" s="7"/>
      <c r="D442" s="56"/>
      <c r="E442" s="56"/>
      <c r="F442" s="56"/>
      <c r="G442" s="7"/>
      <c r="H442" s="7"/>
      <c r="I442" s="7"/>
      <c r="J442" s="69"/>
      <c r="K442" s="7"/>
      <c r="L442" s="7"/>
    </row>
    <row r="443" spans="1:12" x14ac:dyDescent="0.35">
      <c r="A443" s="53"/>
      <c r="B443" s="55"/>
      <c r="C443" s="7"/>
      <c r="D443" s="56"/>
      <c r="E443" s="56"/>
      <c r="F443" s="56"/>
      <c r="G443" s="7"/>
      <c r="H443" s="7"/>
      <c r="I443" s="7"/>
      <c r="J443" s="69"/>
      <c r="K443" s="7"/>
      <c r="L443" s="7"/>
    </row>
    <row r="444" spans="1:12" x14ac:dyDescent="0.35">
      <c r="A444" s="53"/>
      <c r="B444" s="62"/>
      <c r="C444" s="60"/>
      <c r="D444" s="56"/>
      <c r="E444" s="56"/>
      <c r="F444" s="56"/>
      <c r="G444" s="60"/>
      <c r="H444" s="7"/>
      <c r="I444" s="7"/>
      <c r="J444" s="69"/>
      <c r="K444" s="7"/>
      <c r="L444" s="7"/>
    </row>
    <row r="445" spans="1:12" x14ac:dyDescent="0.35">
      <c r="A445" s="53"/>
      <c r="B445" s="61"/>
      <c r="C445" s="45"/>
      <c r="D445" s="49"/>
      <c r="E445" s="49"/>
      <c r="F445" s="49"/>
      <c r="G445" s="45"/>
      <c r="H445" s="45"/>
      <c r="I445" s="45"/>
      <c r="J445" s="69"/>
      <c r="K445" s="7"/>
      <c r="L445" s="7"/>
    </row>
    <row r="446" spans="1:12" x14ac:dyDescent="0.35">
      <c r="A446" s="53"/>
      <c r="B446" s="61"/>
      <c r="C446" s="45"/>
      <c r="D446" s="49"/>
      <c r="E446" s="49"/>
      <c r="F446" s="49"/>
      <c r="G446" s="45"/>
      <c r="H446" s="45"/>
      <c r="I446" s="45"/>
      <c r="J446" s="69"/>
      <c r="K446" s="7"/>
      <c r="L446" s="7"/>
    </row>
    <row r="447" spans="1:12" x14ac:dyDescent="0.35">
      <c r="A447" s="53"/>
      <c r="B447" s="61"/>
      <c r="C447" s="45"/>
      <c r="D447" s="49"/>
      <c r="E447" s="49"/>
      <c r="F447" s="49"/>
      <c r="G447" s="45"/>
      <c r="H447" s="45"/>
      <c r="I447" s="45"/>
      <c r="J447" s="69"/>
      <c r="K447" s="7"/>
      <c r="L447" s="7"/>
    </row>
    <row r="448" spans="1:12" x14ac:dyDescent="0.35">
      <c r="A448" s="53"/>
      <c r="B448" s="61"/>
      <c r="C448" s="45"/>
      <c r="D448" s="49"/>
      <c r="E448" s="49"/>
      <c r="F448" s="49"/>
      <c r="G448" s="45"/>
      <c r="H448" s="45"/>
      <c r="I448" s="45"/>
      <c r="J448" s="69"/>
      <c r="K448" s="7"/>
      <c r="L448" s="7"/>
    </row>
    <row r="449" spans="1:12" x14ac:dyDescent="0.35">
      <c r="A449" s="53"/>
      <c r="B449" s="61"/>
      <c r="C449" s="45"/>
      <c r="D449" s="49"/>
      <c r="E449" s="49"/>
      <c r="F449" s="49"/>
      <c r="G449" s="45"/>
      <c r="H449" s="45"/>
      <c r="I449" s="45"/>
      <c r="J449" s="69"/>
      <c r="K449" s="7"/>
      <c r="L449" s="7"/>
    </row>
    <row r="450" spans="1:12" x14ac:dyDescent="0.35">
      <c r="A450" s="53"/>
      <c r="B450" s="61"/>
      <c r="C450" s="45"/>
      <c r="D450" s="49"/>
      <c r="E450" s="49"/>
      <c r="F450" s="49"/>
      <c r="G450" s="45"/>
      <c r="H450" s="45"/>
      <c r="I450" s="45"/>
      <c r="J450" s="69"/>
      <c r="K450" s="7"/>
      <c r="L450" s="7"/>
    </row>
    <row r="451" spans="1:12" x14ac:dyDescent="0.35">
      <c r="A451" s="53"/>
      <c r="B451" s="61"/>
      <c r="C451" s="45"/>
      <c r="D451" s="49"/>
      <c r="E451" s="49"/>
      <c r="F451" s="49"/>
      <c r="G451" s="45"/>
      <c r="H451" s="45"/>
      <c r="I451" s="45"/>
      <c r="J451" s="69"/>
      <c r="K451" s="7"/>
      <c r="L451" s="7"/>
    </row>
    <row r="452" spans="1:12" x14ac:dyDescent="0.35">
      <c r="A452" s="53"/>
      <c r="B452" s="61"/>
      <c r="C452" s="45"/>
      <c r="D452" s="49"/>
      <c r="E452" s="49"/>
      <c r="F452" s="49"/>
      <c r="G452" s="45"/>
      <c r="H452" s="45"/>
      <c r="I452" s="45"/>
      <c r="J452" s="69"/>
      <c r="K452" s="7"/>
      <c r="L452" s="7"/>
    </row>
    <row r="453" spans="1:12" x14ac:dyDescent="0.35">
      <c r="A453" s="53"/>
      <c r="B453" s="61"/>
      <c r="C453" s="45"/>
      <c r="D453" s="49"/>
      <c r="E453" s="49"/>
      <c r="F453" s="49"/>
      <c r="G453" s="45"/>
      <c r="H453" s="45"/>
      <c r="I453" s="45"/>
      <c r="J453" s="69"/>
      <c r="K453" s="7"/>
      <c r="L453" s="7"/>
    </row>
    <row r="454" spans="1:12" x14ac:dyDescent="0.35">
      <c r="A454" s="53"/>
      <c r="B454" s="61"/>
      <c r="C454" s="45"/>
      <c r="D454" s="49"/>
      <c r="E454" s="49"/>
      <c r="F454" s="49"/>
      <c r="G454" s="45"/>
      <c r="H454" s="45"/>
      <c r="I454" s="45"/>
      <c r="J454" s="69"/>
      <c r="K454" s="7"/>
      <c r="L454" s="7"/>
    </row>
    <row r="455" spans="1:12" x14ac:dyDescent="0.35">
      <c r="A455" s="53"/>
      <c r="B455" s="55"/>
      <c r="C455" s="7"/>
      <c r="D455" s="56"/>
      <c r="E455" s="56"/>
      <c r="F455" s="56"/>
      <c r="G455" s="7"/>
      <c r="H455" s="7"/>
      <c r="I455" s="7"/>
      <c r="J455" s="69"/>
      <c r="K455" s="7"/>
      <c r="L455" s="7"/>
    </row>
    <row r="456" spans="1:12" x14ac:dyDescent="0.35">
      <c r="A456" s="53"/>
      <c r="B456" s="64"/>
      <c r="C456" s="44"/>
      <c r="D456" s="48"/>
      <c r="E456" s="48"/>
      <c r="F456" s="48"/>
      <c r="G456" s="44"/>
      <c r="H456" s="44"/>
      <c r="I456" s="44"/>
      <c r="J456" s="69"/>
      <c r="K456" s="7"/>
      <c r="L456" s="7"/>
    </row>
    <row r="457" spans="1:12" x14ac:dyDescent="0.35">
      <c r="A457" s="53"/>
      <c r="B457" s="64"/>
      <c r="C457" s="44"/>
      <c r="D457" s="48"/>
      <c r="E457" s="48"/>
      <c r="F457" s="48"/>
      <c r="G457" s="44"/>
      <c r="H457" s="44"/>
      <c r="I457" s="44"/>
      <c r="J457" s="69"/>
      <c r="K457" s="7"/>
      <c r="L457" s="7"/>
    </row>
    <row r="458" spans="1:12" x14ac:dyDescent="0.35">
      <c r="A458" s="53"/>
      <c r="B458" s="64"/>
      <c r="C458" s="44"/>
      <c r="D458" s="48"/>
      <c r="E458" s="48"/>
      <c r="F458" s="48"/>
      <c r="G458" s="44"/>
      <c r="H458" s="44"/>
      <c r="I458" s="44"/>
      <c r="J458" s="69"/>
      <c r="K458" s="7"/>
      <c r="L458" s="7"/>
    </row>
    <row r="459" spans="1:12" x14ac:dyDescent="0.35">
      <c r="A459" s="53"/>
      <c r="B459" s="64"/>
      <c r="C459" s="44"/>
      <c r="D459" s="48"/>
      <c r="E459" s="48"/>
      <c r="F459" s="48"/>
      <c r="G459" s="44"/>
      <c r="H459" s="44"/>
      <c r="I459" s="44"/>
      <c r="J459" s="69"/>
      <c r="K459" s="7"/>
      <c r="L459" s="7"/>
    </row>
    <row r="460" spans="1:12" x14ac:dyDescent="0.35">
      <c r="A460" s="53"/>
      <c r="B460" s="55"/>
      <c r="C460" s="7"/>
      <c r="D460" s="56"/>
      <c r="E460" s="56"/>
      <c r="F460" s="56"/>
      <c r="G460" s="7"/>
      <c r="H460" s="7"/>
      <c r="I460" s="7"/>
      <c r="J460" s="69"/>
      <c r="K460" s="7"/>
      <c r="L460" s="7"/>
    </row>
    <row r="461" spans="1:12" x14ac:dyDescent="0.35">
      <c r="A461" s="53"/>
      <c r="B461" s="55"/>
      <c r="C461" s="7"/>
      <c r="D461" s="56"/>
      <c r="E461" s="56"/>
      <c r="F461" s="56"/>
      <c r="G461" s="7"/>
      <c r="H461" s="7"/>
      <c r="I461" s="7"/>
      <c r="J461" s="69"/>
      <c r="K461" s="7"/>
      <c r="L461" s="7"/>
    </row>
    <row r="462" spans="1:12" x14ac:dyDescent="0.35">
      <c r="A462" s="53"/>
      <c r="B462" s="55"/>
      <c r="C462" s="7"/>
      <c r="D462" s="56"/>
      <c r="E462" s="56"/>
      <c r="F462" s="56"/>
      <c r="G462" s="7"/>
      <c r="H462" s="7"/>
      <c r="I462" s="7"/>
      <c r="J462" s="69"/>
      <c r="K462" s="7"/>
      <c r="L462" s="7"/>
    </row>
    <row r="463" spans="1:12" x14ac:dyDescent="0.35">
      <c r="A463" s="53"/>
      <c r="B463" s="55"/>
      <c r="C463" s="7"/>
      <c r="D463" s="56"/>
      <c r="E463" s="56"/>
      <c r="F463" s="56"/>
      <c r="G463" s="7"/>
      <c r="H463" s="7"/>
      <c r="I463" s="7"/>
      <c r="J463" s="69"/>
      <c r="K463" s="7"/>
      <c r="L463" s="7"/>
    </row>
    <row r="464" spans="1:12" x14ac:dyDescent="0.35">
      <c r="A464" s="53"/>
      <c r="B464" s="55"/>
      <c r="C464" s="7"/>
      <c r="D464" s="56"/>
      <c r="E464" s="56"/>
      <c r="F464" s="56"/>
      <c r="G464" s="7"/>
      <c r="H464" s="7"/>
      <c r="I464" s="7"/>
      <c r="J464" s="69"/>
      <c r="K464" s="7"/>
      <c r="L464" s="7"/>
    </row>
    <row r="465" spans="1:12" x14ac:dyDescent="0.35">
      <c r="A465" s="53"/>
      <c r="B465" s="55"/>
      <c r="C465" s="7"/>
      <c r="D465" s="56"/>
      <c r="E465" s="56"/>
      <c r="F465" s="56"/>
      <c r="G465" s="7"/>
      <c r="H465" s="7"/>
      <c r="I465" s="7"/>
      <c r="J465" s="69"/>
      <c r="K465" s="7"/>
      <c r="L465" s="7"/>
    </row>
    <row r="466" spans="1:12" x14ac:dyDescent="0.35">
      <c r="A466" s="53"/>
      <c r="B466" s="55"/>
      <c r="C466" s="7"/>
      <c r="D466" s="56"/>
      <c r="E466" s="56"/>
      <c r="F466" s="56"/>
      <c r="G466" s="7"/>
      <c r="H466" s="7"/>
      <c r="I466" s="7"/>
      <c r="J466" s="69"/>
      <c r="K466" s="7"/>
      <c r="L466" s="7"/>
    </row>
    <row r="467" spans="1:12" x14ac:dyDescent="0.35">
      <c r="A467" s="55"/>
      <c r="B467" s="55"/>
      <c r="C467" s="7"/>
      <c r="D467" s="56"/>
      <c r="E467" s="56"/>
      <c r="F467" s="56"/>
      <c r="G467" s="7"/>
      <c r="H467" s="7"/>
      <c r="I467" s="7"/>
      <c r="J467" s="69"/>
      <c r="K467" s="7"/>
      <c r="L467" s="7"/>
    </row>
    <row r="468" spans="1:12" x14ac:dyDescent="0.35">
      <c r="A468" s="55"/>
      <c r="B468" s="55"/>
      <c r="C468" s="7"/>
      <c r="D468" s="56"/>
      <c r="E468" s="56"/>
      <c r="F468" s="56"/>
      <c r="G468" s="7"/>
      <c r="H468" s="7"/>
      <c r="I468" s="7"/>
      <c r="J468" s="69"/>
      <c r="K468" s="7"/>
      <c r="L468" s="7"/>
    </row>
    <row r="469" spans="1:12" x14ac:dyDescent="0.35">
      <c r="A469" s="55"/>
      <c r="B469" s="55"/>
      <c r="C469" s="7"/>
      <c r="D469" s="56"/>
      <c r="E469" s="56"/>
      <c r="F469" s="56"/>
      <c r="G469" s="7"/>
      <c r="H469" s="7"/>
      <c r="I469" s="7"/>
      <c r="J469" s="69"/>
      <c r="K469" s="7"/>
      <c r="L469" s="7"/>
    </row>
    <row r="470" spans="1:12" x14ac:dyDescent="0.35">
      <c r="A470" s="53"/>
      <c r="B470" s="55"/>
      <c r="C470" s="7"/>
      <c r="D470" s="56"/>
      <c r="E470" s="56"/>
      <c r="F470" s="56"/>
      <c r="G470" s="7"/>
      <c r="H470" s="7"/>
      <c r="I470" s="7"/>
      <c r="J470" s="69"/>
      <c r="K470" s="7"/>
      <c r="L470" s="7"/>
    </row>
    <row r="471" spans="1:12" x14ac:dyDescent="0.35">
      <c r="A471" s="53"/>
      <c r="B471" s="62"/>
      <c r="C471" s="60"/>
      <c r="D471" s="56"/>
      <c r="E471" s="56"/>
      <c r="F471" s="56"/>
      <c r="G471" s="60"/>
      <c r="H471" s="7"/>
      <c r="I471" s="7"/>
      <c r="J471" s="69"/>
      <c r="K471" s="7"/>
      <c r="L471" s="7"/>
    </row>
    <row r="472" spans="1:12" x14ac:dyDescent="0.35">
      <c r="A472" s="53"/>
      <c r="B472" s="61"/>
      <c r="C472" s="45"/>
      <c r="D472" s="49"/>
      <c r="E472" s="49"/>
      <c r="F472" s="49"/>
      <c r="G472" s="45"/>
      <c r="H472" s="45"/>
      <c r="I472" s="45"/>
      <c r="J472" s="69"/>
      <c r="K472" s="7"/>
      <c r="L472" s="7"/>
    </row>
    <row r="473" spans="1:12" x14ac:dyDescent="0.35">
      <c r="A473" s="53"/>
      <c r="B473" s="61"/>
      <c r="C473" s="45"/>
      <c r="D473" s="49"/>
      <c r="E473" s="49"/>
      <c r="F473" s="49"/>
      <c r="G473" s="45"/>
      <c r="H473" s="45"/>
      <c r="I473" s="45"/>
      <c r="J473" s="69"/>
      <c r="K473" s="7"/>
      <c r="L473" s="7"/>
    </row>
    <row r="474" spans="1:12" x14ac:dyDescent="0.35">
      <c r="A474" s="53"/>
      <c r="B474" s="61"/>
      <c r="C474" s="45"/>
      <c r="D474" s="49"/>
      <c r="E474" s="49"/>
      <c r="F474" s="49"/>
      <c r="G474" s="45"/>
      <c r="H474" s="45"/>
      <c r="I474" s="45"/>
      <c r="J474" s="69"/>
      <c r="K474" s="7"/>
      <c r="L474" s="7"/>
    </row>
    <row r="475" spans="1:12" x14ac:dyDescent="0.35">
      <c r="A475" s="53"/>
      <c r="B475" s="61"/>
      <c r="C475" s="45"/>
      <c r="D475" s="49"/>
      <c r="E475" s="49"/>
      <c r="F475" s="49"/>
      <c r="G475" s="45"/>
      <c r="H475" s="45"/>
      <c r="I475" s="45"/>
      <c r="J475" s="69"/>
      <c r="K475" s="7"/>
      <c r="L475" s="7"/>
    </row>
    <row r="476" spans="1:12" x14ac:dyDescent="0.35">
      <c r="A476" s="53"/>
      <c r="B476" s="61"/>
      <c r="C476" s="45"/>
      <c r="D476" s="49"/>
      <c r="E476" s="49"/>
      <c r="F476" s="49"/>
      <c r="G476" s="45"/>
      <c r="H476" s="45"/>
      <c r="I476" s="45"/>
      <c r="J476" s="69"/>
      <c r="K476" s="7"/>
      <c r="L476" s="7"/>
    </row>
    <row r="477" spans="1:12" x14ac:dyDescent="0.35">
      <c r="A477" s="53"/>
      <c r="B477" s="61"/>
      <c r="C477" s="45"/>
      <c r="D477" s="49"/>
      <c r="E477" s="49"/>
      <c r="F477" s="49"/>
      <c r="G477" s="45"/>
      <c r="H477" s="45"/>
      <c r="I477" s="45"/>
      <c r="J477" s="69"/>
      <c r="K477" s="7"/>
      <c r="L477" s="7"/>
    </row>
    <row r="478" spans="1:12" x14ac:dyDescent="0.35">
      <c r="A478" s="53"/>
      <c r="B478" s="61"/>
      <c r="C478" s="45"/>
      <c r="D478" s="49"/>
      <c r="E478" s="49"/>
      <c r="F478" s="49"/>
      <c r="G478" s="45"/>
      <c r="H478" s="45"/>
      <c r="I478" s="45"/>
      <c r="J478" s="69"/>
      <c r="K478" s="7"/>
      <c r="L478" s="7"/>
    </row>
    <row r="479" spans="1:12" x14ac:dyDescent="0.35">
      <c r="A479" s="53"/>
      <c r="B479" s="61"/>
      <c r="C479" s="45"/>
      <c r="D479" s="49"/>
      <c r="E479" s="49"/>
      <c r="F479" s="49"/>
      <c r="G479" s="45"/>
      <c r="H479" s="45"/>
      <c r="I479" s="45"/>
      <c r="J479" s="69"/>
      <c r="K479" s="7"/>
      <c r="L479" s="7"/>
    </row>
    <row r="480" spans="1:12" x14ac:dyDescent="0.35">
      <c r="A480" s="53"/>
      <c r="B480" s="55"/>
      <c r="C480" s="7"/>
      <c r="D480" s="56"/>
      <c r="E480" s="56"/>
      <c r="F480" s="56"/>
      <c r="G480" s="7"/>
      <c r="H480" s="7"/>
      <c r="I480" s="7"/>
      <c r="J480" s="69"/>
      <c r="K480" s="7"/>
      <c r="L480" s="7"/>
    </row>
    <row r="481" spans="1:12" x14ac:dyDescent="0.35">
      <c r="A481" s="53"/>
      <c r="B481" s="64"/>
      <c r="C481" s="44"/>
      <c r="D481" s="48"/>
      <c r="E481" s="48"/>
      <c r="F481" s="48"/>
      <c r="G481" s="44"/>
      <c r="H481" s="44"/>
      <c r="I481" s="44"/>
      <c r="J481" s="69"/>
      <c r="K481" s="7"/>
      <c r="L481" s="7"/>
    </row>
    <row r="482" spans="1:12" x14ac:dyDescent="0.35">
      <c r="A482" s="53"/>
      <c r="B482" s="64"/>
      <c r="C482" s="44"/>
      <c r="D482" s="48"/>
      <c r="E482" s="48"/>
      <c r="F482" s="48"/>
      <c r="G482" s="44"/>
      <c r="H482" s="44"/>
      <c r="I482" s="44"/>
      <c r="J482" s="69"/>
      <c r="K482" s="7"/>
      <c r="L482" s="7"/>
    </row>
    <row r="483" spans="1:12" x14ac:dyDescent="0.35">
      <c r="A483" s="53"/>
      <c r="B483" s="64"/>
      <c r="C483" s="44"/>
      <c r="D483" s="48"/>
      <c r="E483" s="48"/>
      <c r="F483" s="48"/>
      <c r="G483" s="44"/>
      <c r="H483" s="44"/>
      <c r="I483" s="44"/>
      <c r="J483" s="69"/>
      <c r="K483" s="7"/>
      <c r="L483" s="7"/>
    </row>
    <row r="484" spans="1:12" x14ac:dyDescent="0.35">
      <c r="A484" s="53"/>
      <c r="B484" s="64"/>
      <c r="C484" s="44"/>
      <c r="D484" s="48"/>
      <c r="E484" s="48"/>
      <c r="F484" s="48"/>
      <c r="G484" s="44"/>
      <c r="H484" s="44"/>
      <c r="I484" s="44"/>
      <c r="J484" s="69"/>
      <c r="K484" s="7"/>
      <c r="L484" s="7"/>
    </row>
    <row r="485" spans="1:12" x14ac:dyDescent="0.35">
      <c r="A485" s="53"/>
      <c r="B485" s="64"/>
      <c r="C485" s="44"/>
      <c r="D485" s="48"/>
      <c r="E485" s="48"/>
      <c r="F485" s="48"/>
      <c r="G485" s="44"/>
      <c r="H485" s="44"/>
      <c r="I485" s="44"/>
      <c r="J485" s="69"/>
      <c r="K485" s="7"/>
      <c r="L485" s="7"/>
    </row>
    <row r="486" spans="1:12" x14ac:dyDescent="0.35">
      <c r="A486" s="53"/>
      <c r="B486" s="64"/>
      <c r="C486" s="44"/>
      <c r="D486" s="48"/>
      <c r="E486" s="48"/>
      <c r="F486" s="48"/>
      <c r="G486" s="44"/>
      <c r="H486" s="44"/>
      <c r="I486" s="44"/>
      <c r="J486" s="69"/>
      <c r="K486" s="7"/>
      <c r="L486" s="7"/>
    </row>
    <row r="487" spans="1:12" x14ac:dyDescent="0.35">
      <c r="A487" s="53"/>
      <c r="B487" s="64"/>
      <c r="C487" s="44"/>
      <c r="D487" s="48"/>
      <c r="E487" s="48"/>
      <c r="F487" s="48"/>
      <c r="G487" s="44"/>
      <c r="H487" s="44"/>
      <c r="I487" s="44"/>
      <c r="J487" s="69"/>
      <c r="K487" s="7"/>
      <c r="L487" s="7"/>
    </row>
    <row r="488" spans="1:12" x14ac:dyDescent="0.35">
      <c r="A488" s="53"/>
      <c r="B488" s="55"/>
      <c r="C488" s="7"/>
      <c r="D488" s="56"/>
      <c r="E488" s="56"/>
      <c r="F488" s="56"/>
      <c r="G488" s="7"/>
      <c r="H488" s="7"/>
      <c r="I488" s="7"/>
      <c r="J488" s="69"/>
      <c r="K488" s="7"/>
      <c r="L488" s="7"/>
    </row>
    <row r="489" spans="1:12" x14ac:dyDescent="0.35">
      <c r="A489" s="53"/>
      <c r="B489" s="55"/>
      <c r="C489" s="7"/>
      <c r="D489" s="56"/>
      <c r="E489" s="56"/>
      <c r="F489" s="56"/>
      <c r="G489" s="7"/>
      <c r="H489" s="7"/>
      <c r="I489" s="7"/>
      <c r="J489" s="69"/>
      <c r="K489" s="7"/>
      <c r="L489" s="7"/>
    </row>
    <row r="490" spans="1:12" x14ac:dyDescent="0.35">
      <c r="A490" s="55"/>
      <c r="B490" s="55"/>
      <c r="C490" s="7"/>
      <c r="D490" s="56"/>
      <c r="E490" s="56"/>
      <c r="F490" s="56"/>
      <c r="G490" s="7"/>
      <c r="H490" s="7"/>
      <c r="I490" s="7"/>
      <c r="J490" s="69"/>
      <c r="K490" s="7"/>
      <c r="L490" s="7"/>
    </row>
    <row r="491" spans="1:12" x14ac:dyDescent="0.35">
      <c r="A491" s="55"/>
      <c r="B491" s="55"/>
      <c r="C491" s="7"/>
      <c r="D491" s="56"/>
      <c r="E491" s="56"/>
      <c r="F491" s="56"/>
      <c r="G491" s="7"/>
      <c r="H491" s="7"/>
      <c r="I491" s="7"/>
      <c r="J491" s="69"/>
      <c r="K491" s="7"/>
      <c r="L491" s="7"/>
    </row>
    <row r="492" spans="1:12" x14ac:dyDescent="0.35">
      <c r="A492" s="55"/>
      <c r="B492" s="55"/>
      <c r="C492" s="7"/>
      <c r="D492" s="56"/>
      <c r="E492" s="56"/>
      <c r="F492" s="56"/>
      <c r="G492" s="7"/>
      <c r="H492" s="7"/>
      <c r="I492" s="7"/>
      <c r="J492" s="69"/>
      <c r="K492" s="7"/>
      <c r="L492" s="7"/>
    </row>
    <row r="493" spans="1:12" x14ac:dyDescent="0.35">
      <c r="A493" s="53"/>
      <c r="B493" s="55"/>
      <c r="C493" s="34"/>
      <c r="D493" s="56"/>
      <c r="E493" s="56"/>
      <c r="F493" s="56"/>
      <c r="G493" s="7"/>
      <c r="H493" s="7"/>
      <c r="I493" s="7"/>
      <c r="J493" s="69"/>
      <c r="K493" s="7"/>
      <c r="L493" s="7"/>
    </row>
    <row r="494" spans="1:12" x14ac:dyDescent="0.35">
      <c r="A494" s="53"/>
      <c r="B494" s="62"/>
      <c r="C494" s="60"/>
      <c r="D494" s="56"/>
      <c r="E494" s="56"/>
      <c r="F494" s="56"/>
      <c r="G494" s="60"/>
      <c r="H494" s="7"/>
      <c r="I494" s="7"/>
      <c r="J494" s="69"/>
      <c r="K494" s="7"/>
      <c r="L494" s="7"/>
    </row>
    <row r="495" spans="1:12" x14ac:dyDescent="0.35">
      <c r="A495" s="53"/>
      <c r="B495" s="62"/>
      <c r="C495" s="60"/>
      <c r="D495" s="56"/>
      <c r="E495" s="56"/>
      <c r="F495" s="56"/>
      <c r="G495" s="60"/>
      <c r="H495" s="7"/>
      <c r="I495" s="7"/>
      <c r="J495" s="69"/>
      <c r="K495" s="7"/>
      <c r="L495" s="7"/>
    </row>
    <row r="496" spans="1:12" x14ac:dyDescent="0.35">
      <c r="A496" s="53"/>
      <c r="B496" s="62"/>
      <c r="C496" s="60"/>
      <c r="D496" s="56"/>
      <c r="E496" s="56"/>
      <c r="F496" s="56"/>
      <c r="G496" s="60"/>
      <c r="H496" s="7"/>
      <c r="I496" s="7"/>
      <c r="J496" s="69"/>
      <c r="K496" s="7"/>
      <c r="L496" s="7"/>
    </row>
    <row r="497" spans="1:12" x14ac:dyDescent="0.35">
      <c r="A497" s="53"/>
      <c r="B497" s="62"/>
      <c r="C497" s="60"/>
      <c r="D497" s="56"/>
      <c r="E497" s="56"/>
      <c r="F497" s="56"/>
      <c r="G497" s="60"/>
      <c r="H497" s="7"/>
      <c r="I497" s="7"/>
      <c r="J497" s="69"/>
      <c r="K497" s="7"/>
      <c r="L497" s="7"/>
    </row>
    <row r="498" spans="1:12" x14ac:dyDescent="0.35">
      <c r="A498" s="53"/>
      <c r="B498" s="55"/>
      <c r="C498" s="34"/>
      <c r="D498" s="56"/>
      <c r="E498" s="56"/>
      <c r="F498" s="56"/>
      <c r="G498" s="7"/>
      <c r="H498" s="7"/>
      <c r="I498" s="7"/>
      <c r="J498" s="69"/>
      <c r="K498" s="7"/>
      <c r="L498" s="7"/>
    </row>
    <row r="499" spans="1:12" x14ac:dyDescent="0.35">
      <c r="A499" s="53"/>
      <c r="B499" s="62"/>
      <c r="C499" s="60"/>
      <c r="D499" s="56"/>
      <c r="E499" s="56"/>
      <c r="F499" s="56"/>
      <c r="G499" s="60"/>
      <c r="H499" s="7"/>
      <c r="I499" s="7"/>
      <c r="J499" s="69"/>
      <c r="K499" s="7"/>
      <c r="L499" s="7"/>
    </row>
    <row r="500" spans="1:12" x14ac:dyDescent="0.35">
      <c r="A500" s="53"/>
      <c r="B500" s="55"/>
      <c r="C500" s="7"/>
      <c r="D500" s="56"/>
      <c r="E500" s="56"/>
      <c r="F500" s="56"/>
      <c r="G500" s="7"/>
      <c r="H500" s="7"/>
      <c r="I500" s="7"/>
      <c r="J500" s="69"/>
      <c r="K500" s="7"/>
      <c r="L500" s="7"/>
    </row>
    <row r="501" spans="1:12" x14ac:dyDescent="0.35">
      <c r="A501" s="53"/>
      <c r="B501" s="62"/>
      <c r="C501" s="60"/>
      <c r="D501" s="56"/>
      <c r="E501" s="56"/>
      <c r="F501" s="56"/>
      <c r="G501" s="60"/>
      <c r="H501" s="7"/>
      <c r="I501" s="7"/>
      <c r="J501" s="69"/>
      <c r="K501" s="7"/>
      <c r="L501" s="7"/>
    </row>
    <row r="502" spans="1:12" x14ac:dyDescent="0.35">
      <c r="A502" s="53"/>
      <c r="B502" s="55"/>
      <c r="C502" s="7"/>
      <c r="D502" s="56"/>
      <c r="E502" s="56"/>
      <c r="F502" s="56"/>
      <c r="G502" s="7"/>
      <c r="H502" s="7"/>
      <c r="I502" s="7"/>
      <c r="J502" s="69"/>
      <c r="K502" s="7"/>
      <c r="L502" s="7"/>
    </row>
    <row r="503" spans="1:12" x14ac:dyDescent="0.35">
      <c r="A503" s="53"/>
      <c r="B503" s="55"/>
      <c r="C503" s="7"/>
      <c r="D503" s="56"/>
      <c r="E503" s="56"/>
      <c r="F503" s="56"/>
      <c r="G503" s="7"/>
      <c r="H503" s="7"/>
      <c r="I503" s="7"/>
      <c r="J503" s="69"/>
      <c r="K503" s="7"/>
      <c r="L503" s="7"/>
    </row>
    <row r="504" spans="1:12" x14ac:dyDescent="0.35">
      <c r="A504" s="53"/>
      <c r="B504" s="55"/>
      <c r="C504" s="7"/>
      <c r="D504" s="56"/>
      <c r="E504" s="56"/>
      <c r="F504" s="56"/>
      <c r="G504" s="7"/>
      <c r="H504" s="7"/>
      <c r="I504" s="7"/>
      <c r="J504" s="69"/>
      <c r="K504" s="7"/>
      <c r="L504" s="7"/>
    </row>
    <row r="505" spans="1:12" x14ac:dyDescent="0.35">
      <c r="A505" s="53"/>
      <c r="B505" s="61"/>
      <c r="C505" s="45"/>
      <c r="D505" s="49"/>
      <c r="E505" s="49"/>
      <c r="F505" s="49"/>
      <c r="G505" s="45"/>
      <c r="H505" s="45"/>
      <c r="I505" s="45"/>
      <c r="J505" s="69"/>
      <c r="K505" s="7"/>
      <c r="L505" s="7"/>
    </row>
    <row r="506" spans="1:12" x14ac:dyDescent="0.35">
      <c r="A506" s="53"/>
      <c r="B506" s="61"/>
      <c r="C506" s="45"/>
      <c r="D506" s="49"/>
      <c r="E506" s="49"/>
      <c r="F506" s="49"/>
      <c r="G506" s="45"/>
      <c r="H506" s="45"/>
      <c r="I506" s="45"/>
      <c r="J506" s="69"/>
      <c r="K506" s="7"/>
      <c r="L506" s="7"/>
    </row>
    <row r="507" spans="1:12" x14ac:dyDescent="0.35">
      <c r="A507" s="53"/>
      <c r="B507" s="55"/>
      <c r="C507" s="7"/>
      <c r="D507" s="56"/>
      <c r="E507" s="56"/>
      <c r="F507" s="56"/>
      <c r="G507" s="7"/>
      <c r="H507" s="7"/>
      <c r="I507" s="7"/>
      <c r="J507" s="69"/>
      <c r="K507" s="7"/>
      <c r="L507" s="7"/>
    </row>
    <row r="508" spans="1:12" x14ac:dyDescent="0.35">
      <c r="A508" s="53"/>
      <c r="B508" s="62"/>
      <c r="C508" s="60"/>
      <c r="D508" s="56"/>
      <c r="E508" s="56"/>
      <c r="F508" s="56"/>
      <c r="G508" s="60"/>
      <c r="H508" s="7"/>
      <c r="I508" s="7"/>
      <c r="J508" s="69"/>
      <c r="K508" s="7"/>
      <c r="L508" s="7"/>
    </row>
    <row r="509" spans="1:12" x14ac:dyDescent="0.35">
      <c r="A509" s="53"/>
      <c r="B509" s="55"/>
      <c r="C509" s="7"/>
      <c r="D509" s="56"/>
      <c r="E509" s="56"/>
      <c r="F509" s="56"/>
      <c r="G509" s="7"/>
      <c r="H509" s="7"/>
      <c r="I509" s="7"/>
      <c r="J509" s="69"/>
      <c r="K509" s="7"/>
      <c r="L509" s="7"/>
    </row>
    <row r="510" spans="1:12" x14ac:dyDescent="0.35">
      <c r="A510" s="53"/>
      <c r="B510" s="55"/>
      <c r="C510" s="7"/>
      <c r="D510" s="56"/>
      <c r="E510" s="56"/>
      <c r="F510" s="56"/>
      <c r="G510" s="7"/>
      <c r="H510" s="7"/>
      <c r="I510" s="7"/>
      <c r="J510" s="69"/>
      <c r="K510" s="7"/>
      <c r="L510" s="7"/>
    </row>
    <row r="511" spans="1:12" x14ac:dyDescent="0.35">
      <c r="A511" s="53"/>
      <c r="B511" s="55"/>
      <c r="C511" s="7"/>
      <c r="D511" s="56"/>
      <c r="E511" s="56"/>
      <c r="F511" s="56"/>
      <c r="G511" s="7"/>
      <c r="H511" s="7"/>
      <c r="I511" s="7"/>
      <c r="J511" s="69"/>
      <c r="K511" s="7"/>
      <c r="L511" s="7"/>
    </row>
    <row r="512" spans="1:12" x14ac:dyDescent="0.35">
      <c r="A512" s="53"/>
      <c r="B512" s="55"/>
      <c r="C512" s="7"/>
      <c r="D512" s="56"/>
      <c r="E512" s="56"/>
      <c r="F512" s="56"/>
      <c r="G512" s="7"/>
      <c r="H512" s="7"/>
      <c r="I512" s="7"/>
      <c r="J512" s="69"/>
      <c r="K512" s="7"/>
      <c r="L512" s="7"/>
    </row>
    <row r="513" spans="1:12" x14ac:dyDescent="0.35">
      <c r="A513" s="53"/>
      <c r="B513" s="55"/>
      <c r="C513" s="7"/>
      <c r="D513" s="56"/>
      <c r="E513" s="56"/>
      <c r="F513" s="56"/>
      <c r="G513" s="7"/>
      <c r="H513" s="7"/>
      <c r="I513" s="7"/>
      <c r="J513" s="69"/>
      <c r="K513" s="7"/>
      <c r="L513" s="7"/>
    </row>
    <row r="514" spans="1:12" x14ac:dyDescent="0.35">
      <c r="A514" s="53"/>
      <c r="B514" s="55"/>
      <c r="C514" s="7"/>
      <c r="D514" s="56"/>
      <c r="E514" s="56"/>
      <c r="F514" s="56"/>
      <c r="G514" s="7"/>
      <c r="H514" s="7"/>
      <c r="I514" s="7"/>
      <c r="J514" s="69"/>
      <c r="K514" s="7"/>
      <c r="L514" s="7"/>
    </row>
    <row r="515" spans="1:12" x14ac:dyDescent="0.35">
      <c r="A515" s="53"/>
      <c r="B515" s="55"/>
      <c r="C515" s="7"/>
      <c r="D515" s="56"/>
      <c r="E515" s="56"/>
      <c r="F515" s="56"/>
      <c r="G515" s="7"/>
      <c r="H515" s="7"/>
      <c r="I515" s="7"/>
      <c r="J515" s="69"/>
      <c r="K515" s="7"/>
      <c r="L515" s="7"/>
    </row>
    <row r="516" spans="1:12" x14ac:dyDescent="0.35">
      <c r="A516" s="53"/>
      <c r="B516" s="62"/>
      <c r="C516" s="60"/>
      <c r="D516" s="56"/>
      <c r="E516" s="56"/>
      <c r="F516" s="56"/>
      <c r="G516" s="60"/>
      <c r="H516" s="7"/>
      <c r="I516" s="7"/>
      <c r="J516" s="69"/>
      <c r="K516" s="7"/>
      <c r="L516" s="7"/>
    </row>
    <row r="517" spans="1:12" x14ac:dyDescent="0.35">
      <c r="A517" s="53"/>
      <c r="B517" s="61"/>
      <c r="C517" s="61"/>
      <c r="D517" s="49"/>
      <c r="E517" s="49"/>
      <c r="F517" s="49"/>
      <c r="G517" s="45"/>
      <c r="H517" s="45"/>
      <c r="I517" s="45"/>
      <c r="J517" s="69"/>
      <c r="K517" s="7"/>
      <c r="L517" s="7"/>
    </row>
    <row r="518" spans="1:12" x14ac:dyDescent="0.35">
      <c r="A518" s="53"/>
      <c r="B518" s="64"/>
      <c r="C518" s="44"/>
      <c r="D518" s="48"/>
      <c r="E518" s="48"/>
      <c r="F518" s="48"/>
      <c r="G518" s="44"/>
      <c r="H518" s="44"/>
      <c r="I518" s="44"/>
      <c r="J518" s="69"/>
      <c r="K518" s="7"/>
      <c r="L518" s="7"/>
    </row>
    <row r="519" spans="1:12" x14ac:dyDescent="0.35">
      <c r="A519" s="53"/>
      <c r="B519" s="64"/>
      <c r="C519" s="44"/>
      <c r="D519" s="48"/>
      <c r="E519" s="48"/>
      <c r="F519" s="48"/>
      <c r="G519" s="44"/>
      <c r="H519" s="44"/>
      <c r="I519" s="44"/>
      <c r="J519" s="69"/>
      <c r="K519" s="7"/>
      <c r="L519" s="7"/>
    </row>
    <row r="520" spans="1:12" x14ac:dyDescent="0.35">
      <c r="A520" s="53"/>
      <c r="B520" s="62"/>
      <c r="C520" s="60"/>
      <c r="D520" s="56"/>
      <c r="E520" s="56"/>
      <c r="F520" s="56"/>
      <c r="G520" s="60"/>
      <c r="H520" s="7"/>
      <c r="I520" s="7"/>
      <c r="J520" s="69"/>
      <c r="K520" s="7"/>
      <c r="L520" s="7"/>
    </row>
    <row r="521" spans="1:12" x14ac:dyDescent="0.35">
      <c r="A521" s="53"/>
      <c r="B521" s="55"/>
      <c r="C521" s="7"/>
      <c r="D521" s="56"/>
      <c r="E521" s="56"/>
      <c r="F521" s="56"/>
      <c r="G521" s="7"/>
      <c r="H521" s="7"/>
      <c r="I521" s="7"/>
      <c r="J521" s="69"/>
      <c r="K521" s="7"/>
      <c r="L521" s="7"/>
    </row>
    <row r="522" spans="1:12" x14ac:dyDescent="0.35">
      <c r="A522" s="53"/>
      <c r="B522" s="55"/>
      <c r="C522" s="7"/>
      <c r="D522" s="56"/>
      <c r="E522" s="56"/>
      <c r="F522" s="56"/>
      <c r="G522" s="7"/>
      <c r="H522" s="7"/>
      <c r="I522" s="7"/>
      <c r="J522" s="69"/>
      <c r="K522" s="7"/>
      <c r="L522" s="7"/>
    </row>
    <row r="523" spans="1:12" x14ac:dyDescent="0.35">
      <c r="A523" s="53"/>
      <c r="B523" s="55"/>
      <c r="C523" s="7"/>
      <c r="D523" s="56"/>
      <c r="E523" s="56"/>
      <c r="F523" s="56"/>
      <c r="G523" s="7"/>
      <c r="H523" s="7"/>
      <c r="I523" s="7"/>
      <c r="J523" s="69"/>
      <c r="K523" s="7"/>
      <c r="L523" s="7"/>
    </row>
    <row r="524" spans="1:12" x14ac:dyDescent="0.35">
      <c r="A524" s="53"/>
      <c r="B524" s="55"/>
      <c r="C524" s="7"/>
      <c r="D524" s="56"/>
      <c r="E524" s="56"/>
      <c r="F524" s="56"/>
      <c r="G524" s="7"/>
      <c r="H524" s="7"/>
      <c r="I524" s="7"/>
      <c r="J524" s="69"/>
      <c r="K524" s="7"/>
      <c r="L524" s="7"/>
    </row>
    <row r="525" spans="1:12" x14ac:dyDescent="0.35">
      <c r="A525" s="53"/>
      <c r="B525" s="55"/>
      <c r="C525" s="7"/>
      <c r="D525" s="56"/>
      <c r="E525" s="56"/>
      <c r="F525" s="56"/>
      <c r="G525" s="7"/>
      <c r="H525" s="7"/>
      <c r="I525" s="7"/>
      <c r="J525" s="69"/>
      <c r="K525" s="7"/>
      <c r="L525" s="7"/>
    </row>
    <row r="526" spans="1:12" x14ac:dyDescent="0.35">
      <c r="A526" s="53"/>
      <c r="B526" s="61"/>
      <c r="C526" s="61"/>
      <c r="D526" s="49"/>
      <c r="E526" s="49"/>
      <c r="F526" s="49"/>
      <c r="G526" s="45"/>
      <c r="H526" s="45"/>
      <c r="I526" s="45"/>
      <c r="J526" s="69"/>
      <c r="K526" s="7"/>
      <c r="L526" s="7"/>
    </row>
    <row r="527" spans="1:12" x14ac:dyDescent="0.35">
      <c r="A527" s="53"/>
      <c r="B527" s="55"/>
      <c r="C527" s="7"/>
      <c r="D527" s="56"/>
      <c r="E527" s="56"/>
      <c r="F527" s="56"/>
      <c r="G527" s="7"/>
      <c r="H527" s="7"/>
      <c r="I527" s="7"/>
      <c r="J527" s="69"/>
      <c r="K527" s="7"/>
      <c r="L527" s="7"/>
    </row>
    <row r="528" spans="1:12" x14ac:dyDescent="0.35">
      <c r="A528" s="53"/>
      <c r="B528" s="55"/>
      <c r="C528" s="7"/>
      <c r="D528" s="56"/>
      <c r="E528" s="56"/>
      <c r="F528" s="56"/>
      <c r="G528" s="7"/>
      <c r="H528" s="7"/>
      <c r="I528" s="7"/>
      <c r="J528" s="69"/>
      <c r="K528" s="7"/>
      <c r="L528" s="7"/>
    </row>
    <row r="529" spans="1:12" x14ac:dyDescent="0.35">
      <c r="A529" s="53"/>
      <c r="B529" s="62"/>
      <c r="C529" s="60"/>
      <c r="D529" s="56"/>
      <c r="E529" s="56"/>
      <c r="F529" s="56"/>
      <c r="G529" s="60"/>
      <c r="H529" s="7"/>
      <c r="I529" s="7"/>
      <c r="J529" s="69"/>
      <c r="K529" s="7"/>
      <c r="L529" s="7"/>
    </row>
    <row r="530" spans="1:12" x14ac:dyDescent="0.35">
      <c r="A530" s="53"/>
      <c r="B530" s="55"/>
      <c r="C530" s="34"/>
      <c r="D530" s="56"/>
      <c r="E530" s="56"/>
      <c r="F530" s="56"/>
      <c r="G530" s="7"/>
      <c r="H530" s="7"/>
      <c r="I530" s="7"/>
      <c r="J530" s="69"/>
      <c r="K530" s="7"/>
      <c r="L530" s="7"/>
    </row>
    <row r="531" spans="1:12" x14ac:dyDescent="0.35">
      <c r="A531" s="53"/>
      <c r="B531" s="55"/>
      <c r="C531" s="34"/>
      <c r="D531" s="56"/>
      <c r="E531" s="56"/>
      <c r="F531" s="56"/>
      <c r="G531" s="7"/>
      <c r="H531" s="7"/>
      <c r="I531" s="7"/>
      <c r="J531" s="69"/>
      <c r="K531" s="7"/>
      <c r="L531" s="7"/>
    </row>
    <row r="532" spans="1:12" x14ac:dyDescent="0.35">
      <c r="A532" s="53"/>
      <c r="B532" s="55"/>
      <c r="C532" s="7"/>
      <c r="D532" s="56"/>
      <c r="E532" s="56"/>
      <c r="F532" s="56"/>
      <c r="G532" s="7"/>
      <c r="H532" s="7"/>
      <c r="I532" s="7"/>
      <c r="J532" s="69"/>
      <c r="K532" s="7"/>
      <c r="L532" s="7"/>
    </row>
    <row r="533" spans="1:12" x14ac:dyDescent="0.35">
      <c r="A533" s="53"/>
      <c r="B533" s="55"/>
      <c r="C533" s="7"/>
      <c r="D533" s="56"/>
      <c r="E533" s="56"/>
      <c r="F533" s="56"/>
      <c r="G533" s="7"/>
      <c r="H533" s="7"/>
      <c r="I533" s="7"/>
      <c r="J533" s="69"/>
      <c r="K533" s="7"/>
      <c r="L533" s="7"/>
    </row>
    <row r="534" spans="1:12" x14ac:dyDescent="0.35">
      <c r="A534" s="53"/>
      <c r="B534" s="62"/>
      <c r="C534" s="60"/>
      <c r="D534" s="56"/>
      <c r="E534" s="56"/>
      <c r="F534" s="56"/>
      <c r="G534" s="60"/>
      <c r="H534" s="7"/>
      <c r="I534" s="7"/>
      <c r="J534" s="69"/>
      <c r="K534" s="7"/>
      <c r="L534" s="7"/>
    </row>
    <row r="535" spans="1:12" x14ac:dyDescent="0.35">
      <c r="A535" s="53"/>
      <c r="B535" s="62"/>
      <c r="C535" s="60"/>
      <c r="D535" s="56"/>
      <c r="E535" s="56"/>
      <c r="F535" s="56"/>
      <c r="G535" s="60"/>
      <c r="H535" s="7"/>
      <c r="I535" s="7"/>
      <c r="J535" s="69"/>
      <c r="K535" s="7"/>
      <c r="L535" s="7"/>
    </row>
    <row r="536" spans="1:12" x14ac:dyDescent="0.35">
      <c r="A536" s="53"/>
      <c r="B536" s="55"/>
      <c r="C536" s="7"/>
      <c r="D536" s="56"/>
      <c r="E536" s="56"/>
      <c r="F536" s="56"/>
      <c r="G536" s="7"/>
      <c r="H536" s="7"/>
      <c r="I536" s="7"/>
      <c r="J536" s="69"/>
      <c r="K536" s="7"/>
      <c r="L536" s="7"/>
    </row>
    <row r="537" spans="1:12" x14ac:dyDescent="0.35">
      <c r="A537" s="53"/>
      <c r="B537" s="55"/>
      <c r="C537" s="7"/>
      <c r="D537" s="56"/>
      <c r="E537" s="56"/>
      <c r="F537" s="56"/>
      <c r="G537" s="7"/>
      <c r="H537" s="7"/>
      <c r="I537" s="7"/>
      <c r="J537" s="69"/>
      <c r="K537" s="7"/>
      <c r="L537" s="7"/>
    </row>
    <row r="538" spans="1:12" x14ac:dyDescent="0.35">
      <c r="A538" s="53"/>
      <c r="B538" s="55"/>
      <c r="C538" s="7"/>
      <c r="D538" s="56"/>
      <c r="E538" s="56"/>
      <c r="F538" s="56"/>
      <c r="G538" s="7"/>
      <c r="H538" s="7"/>
      <c r="I538" s="7"/>
      <c r="J538" s="69"/>
      <c r="K538" s="7"/>
      <c r="L538" s="7"/>
    </row>
    <row r="539" spans="1:12" x14ac:dyDescent="0.35">
      <c r="A539" s="53"/>
      <c r="B539" s="62"/>
      <c r="C539" s="60"/>
      <c r="D539" s="56"/>
      <c r="E539" s="56"/>
      <c r="F539" s="56"/>
      <c r="G539" s="60"/>
      <c r="H539" s="7"/>
      <c r="I539" s="7"/>
      <c r="J539" s="69"/>
      <c r="K539" s="7"/>
      <c r="L539" s="7"/>
    </row>
    <row r="540" spans="1:12" x14ac:dyDescent="0.35">
      <c r="A540" s="53"/>
      <c r="B540" s="55"/>
      <c r="C540" s="7"/>
      <c r="D540" s="56"/>
      <c r="E540" s="56"/>
      <c r="F540" s="56"/>
      <c r="G540" s="7"/>
      <c r="H540" s="7"/>
      <c r="I540" s="7"/>
      <c r="J540" s="69"/>
      <c r="K540" s="7"/>
      <c r="L540" s="7"/>
    </row>
    <row r="541" spans="1:12" x14ac:dyDescent="0.35">
      <c r="A541" s="53"/>
      <c r="B541" s="62"/>
      <c r="C541" s="60"/>
      <c r="D541" s="56"/>
      <c r="E541" s="56"/>
      <c r="F541" s="56"/>
      <c r="G541" s="60"/>
      <c r="H541" s="7"/>
      <c r="I541" s="7"/>
      <c r="J541" s="69"/>
      <c r="K541" s="7"/>
      <c r="L541" s="7"/>
    </row>
    <row r="542" spans="1:12" x14ac:dyDescent="0.35">
      <c r="A542" s="53"/>
      <c r="B542" s="61"/>
      <c r="C542" s="45"/>
      <c r="D542" s="49"/>
      <c r="E542" s="49"/>
      <c r="F542" s="49"/>
      <c r="G542" s="45"/>
      <c r="H542" s="45"/>
      <c r="I542" s="45"/>
      <c r="J542" s="69"/>
      <c r="K542" s="7"/>
      <c r="L542" s="7"/>
    </row>
    <row r="543" spans="1:12" x14ac:dyDescent="0.35">
      <c r="A543" s="53"/>
      <c r="B543" s="61"/>
      <c r="C543" s="45"/>
      <c r="D543" s="49"/>
      <c r="E543" s="49"/>
      <c r="F543" s="49"/>
      <c r="G543" s="45"/>
      <c r="H543" s="45"/>
      <c r="I543" s="72"/>
      <c r="J543" s="69"/>
      <c r="K543" s="7"/>
      <c r="L543" s="7"/>
    </row>
    <row r="544" spans="1:12" x14ac:dyDescent="0.35">
      <c r="A544" s="53"/>
      <c r="B544" s="55"/>
      <c r="C544" s="7"/>
      <c r="D544" s="56"/>
      <c r="E544" s="56"/>
      <c r="F544" s="56"/>
      <c r="G544" s="7"/>
      <c r="H544" s="7"/>
      <c r="I544" s="7"/>
      <c r="J544" s="69"/>
      <c r="K544" s="7"/>
      <c r="L544" s="7"/>
    </row>
    <row r="545" spans="1:12" x14ac:dyDescent="0.35">
      <c r="A545" s="53"/>
      <c r="B545" s="55"/>
      <c r="C545" s="7"/>
      <c r="D545" s="56"/>
      <c r="E545" s="56"/>
      <c r="F545" s="56"/>
      <c r="G545" s="7"/>
      <c r="H545" s="7"/>
      <c r="I545" s="7"/>
      <c r="J545" s="69"/>
      <c r="K545" s="7"/>
      <c r="L545" s="7"/>
    </row>
    <row r="546" spans="1:12" x14ac:dyDescent="0.35">
      <c r="A546" s="53"/>
      <c r="B546" s="62"/>
      <c r="C546" s="60"/>
      <c r="D546" s="56"/>
      <c r="E546" s="56"/>
      <c r="F546" s="56"/>
      <c r="G546" s="60"/>
      <c r="H546" s="7"/>
      <c r="I546" s="7"/>
      <c r="J546" s="69"/>
      <c r="K546" s="7"/>
      <c r="L546" s="7"/>
    </row>
    <row r="547" spans="1:12" x14ac:dyDescent="0.35">
      <c r="A547" s="53"/>
      <c r="B547" s="55"/>
      <c r="C547" s="7"/>
      <c r="D547" s="56"/>
      <c r="E547" s="56"/>
      <c r="F547" s="56"/>
      <c r="G547" s="7"/>
      <c r="H547" s="7"/>
      <c r="I547" s="7"/>
      <c r="J547" s="69"/>
      <c r="K547" s="7"/>
      <c r="L547" s="7"/>
    </row>
    <row r="548" spans="1:12" x14ac:dyDescent="0.35">
      <c r="A548" s="53"/>
      <c r="B548" s="55"/>
      <c r="C548" s="7"/>
      <c r="D548" s="56"/>
      <c r="E548" s="56"/>
      <c r="F548" s="56"/>
      <c r="G548" s="7"/>
      <c r="H548" s="7"/>
      <c r="I548" s="7"/>
      <c r="J548" s="69"/>
      <c r="K548" s="7"/>
      <c r="L548" s="7"/>
    </row>
    <row r="549" spans="1:12" x14ac:dyDescent="0.35">
      <c r="A549" s="53"/>
      <c r="B549" s="61"/>
      <c r="C549" s="45"/>
      <c r="D549" s="49"/>
      <c r="E549" s="49"/>
      <c r="F549" s="49"/>
      <c r="G549" s="45"/>
      <c r="H549" s="45"/>
      <c r="I549" s="45"/>
      <c r="J549" s="69"/>
      <c r="K549" s="7"/>
      <c r="L549" s="7"/>
    </row>
    <row r="550" spans="1:12" x14ac:dyDescent="0.35">
      <c r="A550" s="53"/>
      <c r="B550" s="61"/>
      <c r="C550" s="45"/>
      <c r="D550" s="49"/>
      <c r="E550" s="49"/>
      <c r="F550" s="49"/>
      <c r="G550" s="45"/>
      <c r="H550" s="45"/>
      <c r="I550" s="45"/>
      <c r="J550" s="69"/>
      <c r="K550" s="7"/>
      <c r="L550" s="7"/>
    </row>
    <row r="551" spans="1:12" x14ac:dyDescent="0.35">
      <c r="A551" s="53"/>
      <c r="B551" s="61"/>
      <c r="C551" s="45"/>
      <c r="D551" s="49"/>
      <c r="E551" s="49"/>
      <c r="F551" s="49"/>
      <c r="G551" s="45"/>
      <c r="H551" s="45"/>
      <c r="I551" s="45"/>
      <c r="J551" s="69"/>
      <c r="K551" s="7"/>
      <c r="L551" s="7"/>
    </row>
    <row r="552" spans="1:12" x14ac:dyDescent="0.35">
      <c r="A552" s="53"/>
      <c r="B552" s="55"/>
      <c r="C552" s="7"/>
      <c r="D552" s="56"/>
      <c r="E552" s="56"/>
      <c r="F552" s="56"/>
      <c r="G552" s="7"/>
      <c r="H552" s="7"/>
      <c r="I552" s="7"/>
      <c r="J552" s="69"/>
      <c r="K552" s="7"/>
      <c r="L552" s="7"/>
    </row>
    <row r="553" spans="1:12" x14ac:dyDescent="0.35">
      <c r="A553" s="53"/>
      <c r="B553" s="61"/>
      <c r="C553" s="45"/>
      <c r="D553" s="49"/>
      <c r="E553" s="49"/>
      <c r="F553" s="49"/>
      <c r="G553" s="45"/>
      <c r="H553" s="45"/>
      <c r="I553" s="45"/>
      <c r="J553" s="69"/>
      <c r="K553" s="7"/>
      <c r="L553" s="7"/>
    </row>
    <row r="554" spans="1:12" x14ac:dyDescent="0.35">
      <c r="A554" s="53"/>
      <c r="B554" s="61"/>
      <c r="C554" s="45"/>
      <c r="D554" s="49"/>
      <c r="E554" s="49"/>
      <c r="F554" s="49"/>
      <c r="G554" s="45"/>
      <c r="H554" s="45"/>
      <c r="I554" s="45"/>
      <c r="J554" s="69"/>
      <c r="K554" s="7"/>
      <c r="L554" s="7"/>
    </row>
    <row r="555" spans="1:12" x14ac:dyDescent="0.35">
      <c r="A555" s="53"/>
      <c r="B555" s="61"/>
      <c r="C555" s="45"/>
      <c r="D555" s="49"/>
      <c r="E555" s="49"/>
      <c r="F555" s="49"/>
      <c r="G555" s="45"/>
      <c r="H555" s="45"/>
      <c r="I555" s="45"/>
      <c r="J555" s="69"/>
      <c r="K555" s="7"/>
      <c r="L555" s="7"/>
    </row>
    <row r="556" spans="1:12" x14ac:dyDescent="0.35">
      <c r="A556" s="53"/>
      <c r="B556" s="61"/>
      <c r="C556" s="45"/>
      <c r="D556" s="49"/>
      <c r="E556" s="49"/>
      <c r="F556" s="49"/>
      <c r="G556" s="45"/>
      <c r="H556" s="45"/>
      <c r="I556" s="45"/>
      <c r="J556" s="69"/>
      <c r="K556" s="7"/>
      <c r="L556" s="7"/>
    </row>
    <row r="557" spans="1:12" x14ac:dyDescent="0.35">
      <c r="A557" s="53"/>
      <c r="B557" s="61"/>
      <c r="C557" s="45"/>
      <c r="D557" s="49"/>
      <c r="E557" s="49"/>
      <c r="F557" s="49"/>
      <c r="G557" s="45"/>
      <c r="H557" s="45"/>
      <c r="I557" s="45"/>
      <c r="J557" s="69"/>
      <c r="K557" s="7"/>
      <c r="L557" s="7"/>
    </row>
    <row r="558" spans="1:12" x14ac:dyDescent="0.35">
      <c r="A558" s="53"/>
      <c r="B558" s="55"/>
      <c r="C558" s="7"/>
      <c r="D558" s="56"/>
      <c r="E558" s="56"/>
      <c r="F558" s="56"/>
      <c r="G558" s="7"/>
      <c r="H558" s="7"/>
      <c r="I558" s="7"/>
      <c r="J558" s="69"/>
      <c r="K558" s="7"/>
      <c r="L558" s="7"/>
    </row>
    <row r="559" spans="1:12" x14ac:dyDescent="0.35">
      <c r="A559" s="53"/>
      <c r="B559" s="62"/>
      <c r="C559" s="60"/>
      <c r="D559" s="56"/>
      <c r="E559" s="56"/>
      <c r="F559" s="56"/>
      <c r="G559" s="60"/>
      <c r="H559" s="7"/>
      <c r="I559" s="7"/>
      <c r="J559" s="69"/>
      <c r="K559" s="7"/>
      <c r="L559" s="7"/>
    </row>
    <row r="560" spans="1:12" x14ac:dyDescent="0.35">
      <c r="A560" s="53"/>
      <c r="B560" s="55"/>
      <c r="C560" s="7"/>
      <c r="D560" s="56"/>
      <c r="E560" s="56"/>
      <c r="F560" s="56"/>
      <c r="G560" s="7"/>
      <c r="H560" s="7"/>
      <c r="I560" s="7"/>
      <c r="J560" s="69"/>
      <c r="K560" s="7"/>
      <c r="L560" s="7"/>
    </row>
    <row r="561" spans="1:12" x14ac:dyDescent="0.35">
      <c r="A561" s="53"/>
      <c r="B561" s="62"/>
      <c r="C561" s="60"/>
      <c r="D561" s="56"/>
      <c r="E561" s="56"/>
      <c r="F561" s="56"/>
      <c r="G561" s="60"/>
      <c r="H561" s="7"/>
      <c r="I561" s="7"/>
      <c r="J561" s="69"/>
      <c r="K561" s="7"/>
      <c r="L561" s="7"/>
    </row>
    <row r="562" spans="1:12" x14ac:dyDescent="0.35">
      <c r="A562" s="53"/>
      <c r="B562" s="55"/>
      <c r="C562" s="7"/>
      <c r="D562" s="56"/>
      <c r="E562" s="56"/>
      <c r="F562" s="56"/>
      <c r="G562" s="7"/>
      <c r="H562" s="7"/>
      <c r="I562" s="7"/>
      <c r="J562" s="69"/>
      <c r="K562" s="7"/>
      <c r="L562" s="7"/>
    </row>
    <row r="563" spans="1:12" x14ac:dyDescent="0.35">
      <c r="A563" s="53"/>
      <c r="B563" s="55"/>
      <c r="C563" s="7"/>
      <c r="D563" s="56"/>
      <c r="E563" s="56"/>
      <c r="F563" s="56"/>
      <c r="G563" s="7"/>
      <c r="H563" s="7"/>
      <c r="I563" s="7"/>
      <c r="J563" s="69"/>
      <c r="K563" s="7"/>
      <c r="L563" s="7"/>
    </row>
    <row r="564" spans="1:12" x14ac:dyDescent="0.35">
      <c r="A564" s="53"/>
      <c r="B564" s="55"/>
      <c r="C564" s="7"/>
      <c r="D564" s="56"/>
      <c r="E564" s="56"/>
      <c r="F564" s="56"/>
      <c r="G564" s="7"/>
      <c r="H564" s="7"/>
      <c r="I564" s="7"/>
      <c r="J564" s="69"/>
      <c r="K564" s="7"/>
      <c r="L564" s="7"/>
    </row>
    <row r="565" spans="1:12" x14ac:dyDescent="0.35">
      <c r="A565" s="53"/>
      <c r="B565" s="61"/>
      <c r="C565" s="45"/>
      <c r="D565" s="49"/>
      <c r="E565" s="49"/>
      <c r="F565" s="49"/>
      <c r="G565" s="45"/>
      <c r="H565" s="45"/>
      <c r="I565" s="45"/>
      <c r="J565" s="69"/>
      <c r="K565" s="7"/>
      <c r="L565" s="7"/>
    </row>
    <row r="566" spans="1:12" x14ac:dyDescent="0.35">
      <c r="A566" s="53"/>
      <c r="B566" s="61"/>
      <c r="C566" s="45"/>
      <c r="D566" s="49"/>
      <c r="E566" s="49"/>
      <c r="F566" s="49"/>
      <c r="G566" s="45"/>
      <c r="H566" s="45"/>
      <c r="I566" s="45"/>
      <c r="J566" s="69"/>
      <c r="K566" s="7"/>
      <c r="L566" s="7"/>
    </row>
    <row r="567" spans="1:12" x14ac:dyDescent="0.35">
      <c r="A567" s="53"/>
      <c r="B567" s="61"/>
      <c r="C567" s="45"/>
      <c r="D567" s="49"/>
      <c r="E567" s="49"/>
      <c r="F567" s="49"/>
      <c r="G567" s="45"/>
      <c r="H567" s="45"/>
      <c r="I567" s="45"/>
      <c r="J567" s="69"/>
      <c r="K567" s="7"/>
      <c r="L567" s="7"/>
    </row>
    <row r="568" spans="1:12" x14ac:dyDescent="0.35">
      <c r="A568" s="53"/>
      <c r="B568" s="61"/>
      <c r="C568" s="45"/>
      <c r="D568" s="49"/>
      <c r="E568" s="49"/>
      <c r="F568" s="49"/>
      <c r="G568" s="45"/>
      <c r="H568" s="45"/>
      <c r="I568" s="45"/>
      <c r="J568" s="69"/>
      <c r="K568" s="7"/>
      <c r="L568" s="7"/>
    </row>
    <row r="569" spans="1:12" x14ac:dyDescent="0.35">
      <c r="A569" s="53"/>
      <c r="B569" s="62"/>
      <c r="C569" s="60"/>
      <c r="D569" s="56"/>
      <c r="E569" s="56"/>
      <c r="F569" s="56"/>
      <c r="G569" s="60"/>
      <c r="H569" s="7"/>
      <c r="I569" s="7"/>
      <c r="J569" s="69"/>
      <c r="K569" s="7"/>
      <c r="L569" s="7"/>
    </row>
    <row r="570" spans="1:12" x14ac:dyDescent="0.35">
      <c r="A570" s="53"/>
      <c r="B570" s="55"/>
      <c r="C570" s="7"/>
      <c r="D570" s="56"/>
      <c r="E570" s="56"/>
      <c r="F570" s="56"/>
      <c r="G570" s="7"/>
      <c r="H570" s="7"/>
      <c r="I570" s="7"/>
      <c r="J570" s="69"/>
      <c r="K570" s="7"/>
      <c r="L570" s="7"/>
    </row>
    <row r="571" spans="1:12" x14ac:dyDescent="0.35">
      <c r="A571" s="53"/>
      <c r="B571" s="62"/>
      <c r="C571" s="60"/>
      <c r="D571" s="56"/>
      <c r="E571" s="56"/>
      <c r="F571" s="56"/>
      <c r="G571" s="60"/>
      <c r="H571" s="7"/>
      <c r="I571" s="7"/>
      <c r="J571" s="69"/>
      <c r="K571" s="7"/>
      <c r="L571" s="7"/>
    </row>
    <row r="572" spans="1:12" x14ac:dyDescent="0.35">
      <c r="A572" s="53"/>
      <c r="B572" s="55"/>
      <c r="C572" s="7"/>
      <c r="D572" s="56"/>
      <c r="E572" s="56"/>
      <c r="F572" s="56"/>
      <c r="G572" s="7"/>
      <c r="H572" s="7"/>
      <c r="I572" s="7"/>
      <c r="J572" s="69"/>
      <c r="K572" s="7"/>
      <c r="L572" s="7"/>
    </row>
    <row r="573" spans="1:12" x14ac:dyDescent="0.35">
      <c r="A573" s="53"/>
      <c r="B573" s="55"/>
      <c r="C573" s="7"/>
      <c r="D573" s="56"/>
      <c r="E573" s="56"/>
      <c r="F573" s="56"/>
      <c r="G573" s="7"/>
      <c r="H573" s="7"/>
      <c r="I573" s="7"/>
      <c r="J573" s="69"/>
      <c r="K573" s="7"/>
      <c r="L573" s="7"/>
    </row>
    <row r="574" spans="1:12" x14ac:dyDescent="0.35">
      <c r="A574" s="53"/>
      <c r="B574" s="55"/>
      <c r="C574" s="7"/>
      <c r="D574" s="56"/>
      <c r="E574" s="56"/>
      <c r="F574" s="56"/>
      <c r="G574" s="7"/>
      <c r="H574" s="7"/>
      <c r="I574" s="7"/>
      <c r="J574" s="69"/>
      <c r="K574" s="7"/>
      <c r="L574" s="7"/>
    </row>
    <row r="575" spans="1:12" x14ac:dyDescent="0.35">
      <c r="A575" s="53"/>
      <c r="B575" s="62"/>
      <c r="C575" s="60"/>
      <c r="D575" s="56"/>
      <c r="E575" s="56"/>
      <c r="F575" s="56"/>
      <c r="G575" s="60"/>
      <c r="H575" s="7"/>
      <c r="I575" s="7"/>
      <c r="J575" s="69"/>
      <c r="K575" s="7"/>
      <c r="L575" s="7"/>
    </row>
    <row r="576" spans="1:12" x14ac:dyDescent="0.35">
      <c r="A576" s="53"/>
      <c r="B576" s="55"/>
      <c r="C576" s="7"/>
      <c r="D576" s="56"/>
      <c r="E576" s="56"/>
      <c r="F576" s="56"/>
      <c r="G576" s="7"/>
      <c r="H576" s="7"/>
      <c r="I576" s="7"/>
      <c r="J576" s="69"/>
      <c r="K576" s="7"/>
      <c r="L576" s="7"/>
    </row>
    <row r="577" spans="1:12" x14ac:dyDescent="0.35">
      <c r="A577" s="53"/>
      <c r="B577" s="62"/>
      <c r="C577" s="60"/>
      <c r="D577" s="56"/>
      <c r="E577" s="56"/>
      <c r="F577" s="56"/>
      <c r="G577" s="60"/>
      <c r="H577" s="7"/>
      <c r="I577" s="7"/>
      <c r="J577" s="69"/>
      <c r="K577" s="7"/>
      <c r="L577" s="7"/>
    </row>
    <row r="578" spans="1:12" x14ac:dyDescent="0.35">
      <c r="A578" s="53"/>
      <c r="B578" s="62"/>
      <c r="C578" s="60"/>
      <c r="D578" s="56"/>
      <c r="E578" s="56"/>
      <c r="F578" s="56"/>
      <c r="G578" s="60"/>
      <c r="H578" s="7"/>
      <c r="I578" s="7"/>
      <c r="J578" s="69"/>
      <c r="K578" s="7"/>
      <c r="L578" s="7"/>
    </row>
    <row r="579" spans="1:12" x14ac:dyDescent="0.35">
      <c r="A579" s="53"/>
      <c r="B579" s="62"/>
      <c r="C579" s="60"/>
      <c r="D579" s="56"/>
      <c r="E579" s="56"/>
      <c r="F579" s="56"/>
      <c r="G579" s="60"/>
      <c r="H579" s="7"/>
      <c r="I579" s="7"/>
      <c r="J579" s="69"/>
      <c r="K579" s="7"/>
      <c r="L579" s="7"/>
    </row>
    <row r="580" spans="1:12" x14ac:dyDescent="0.35">
      <c r="A580" s="53"/>
      <c r="B580" s="55"/>
      <c r="C580" s="7"/>
      <c r="D580" s="56"/>
      <c r="E580" s="56"/>
      <c r="F580" s="56"/>
      <c r="G580" s="7"/>
      <c r="H580" s="7"/>
      <c r="I580" s="7"/>
      <c r="J580" s="69"/>
      <c r="K580" s="7"/>
      <c r="L580" s="7"/>
    </row>
    <row r="581" spans="1:12" x14ac:dyDescent="0.35">
      <c r="A581" s="53"/>
      <c r="B581" s="55"/>
      <c r="C581" s="7"/>
      <c r="D581" s="56"/>
      <c r="E581" s="56"/>
      <c r="F581" s="56"/>
      <c r="G581" s="7"/>
      <c r="H581" s="7"/>
      <c r="I581" s="7"/>
      <c r="J581" s="69"/>
      <c r="K581" s="7"/>
      <c r="L581" s="7"/>
    </row>
    <row r="582" spans="1:12" x14ac:dyDescent="0.35">
      <c r="A582" s="53"/>
      <c r="B582" s="55"/>
      <c r="C582" s="7"/>
      <c r="D582" s="56"/>
      <c r="E582" s="56"/>
      <c r="F582" s="56"/>
      <c r="G582" s="7"/>
      <c r="H582" s="7"/>
      <c r="I582" s="7"/>
      <c r="J582" s="69"/>
      <c r="K582" s="7"/>
      <c r="L582" s="7"/>
    </row>
    <row r="583" spans="1:12" x14ac:dyDescent="0.35">
      <c r="A583" s="53"/>
      <c r="B583" s="62"/>
      <c r="C583" s="60"/>
      <c r="D583" s="56"/>
      <c r="E583" s="56"/>
      <c r="F583" s="56"/>
      <c r="G583" s="60"/>
      <c r="H583" s="7"/>
      <c r="I583" s="7"/>
      <c r="J583" s="69"/>
      <c r="K583" s="7"/>
      <c r="L583" s="7"/>
    </row>
    <row r="584" spans="1:12" x14ac:dyDescent="0.35">
      <c r="A584" s="53"/>
      <c r="B584" s="55"/>
      <c r="C584" s="34"/>
      <c r="D584" s="56"/>
      <c r="E584" s="56"/>
      <c r="F584" s="56"/>
      <c r="G584" s="7"/>
      <c r="H584" s="7"/>
      <c r="I584" s="7"/>
      <c r="J584" s="69"/>
      <c r="K584" s="7"/>
      <c r="L584" s="7"/>
    </row>
    <row r="585" spans="1:12" x14ac:dyDescent="0.35">
      <c r="A585" s="53"/>
      <c r="B585" s="62"/>
      <c r="C585" s="60"/>
      <c r="D585" s="56"/>
      <c r="E585" s="56"/>
      <c r="F585" s="56"/>
      <c r="G585" s="60"/>
      <c r="H585" s="7"/>
      <c r="I585" s="7"/>
      <c r="J585" s="69"/>
      <c r="K585" s="7"/>
      <c r="L585" s="7"/>
    </row>
    <row r="586" spans="1:12" x14ac:dyDescent="0.35">
      <c r="A586" s="53"/>
      <c r="B586" s="55"/>
      <c r="C586" s="34"/>
      <c r="D586" s="56"/>
      <c r="E586" s="56"/>
      <c r="F586" s="56"/>
      <c r="G586" s="7"/>
      <c r="H586" s="7"/>
      <c r="I586" s="7"/>
      <c r="J586" s="69"/>
      <c r="K586" s="7"/>
      <c r="L586" s="7"/>
    </row>
    <row r="587" spans="1:12" x14ac:dyDescent="0.35">
      <c r="A587" s="53"/>
      <c r="B587" s="62"/>
      <c r="C587" s="60"/>
      <c r="D587" s="56"/>
      <c r="E587" s="56"/>
      <c r="F587" s="56"/>
      <c r="G587" s="60"/>
      <c r="H587" s="7"/>
      <c r="I587" s="7"/>
      <c r="J587" s="69"/>
      <c r="K587" s="7"/>
      <c r="L587" s="7"/>
    </row>
    <row r="588" spans="1:12" x14ac:dyDescent="0.35">
      <c r="A588" s="53"/>
      <c r="B588" s="61"/>
      <c r="C588" s="45"/>
      <c r="D588" s="49"/>
      <c r="E588" s="49"/>
      <c r="F588" s="49"/>
      <c r="G588" s="45"/>
      <c r="H588" s="45"/>
      <c r="I588" s="45"/>
      <c r="J588" s="69"/>
      <c r="K588" s="7"/>
      <c r="L588" s="7"/>
    </row>
    <row r="589" spans="1:12" x14ac:dyDescent="0.35">
      <c r="A589" s="53"/>
      <c r="B589" s="55"/>
      <c r="C589" s="34"/>
      <c r="D589" s="56"/>
      <c r="E589" s="56"/>
      <c r="F589" s="56"/>
      <c r="G589" s="7"/>
      <c r="H589" s="7"/>
      <c r="I589" s="7"/>
      <c r="J589" s="69"/>
      <c r="K589" s="7"/>
      <c r="L589" s="7"/>
    </row>
    <row r="590" spans="1:12" x14ac:dyDescent="0.35">
      <c r="A590" s="53"/>
      <c r="B590" s="55"/>
      <c r="C590" s="7"/>
      <c r="D590" s="56"/>
      <c r="E590" s="56"/>
      <c r="F590" s="56"/>
      <c r="G590" s="7"/>
      <c r="H590" s="7"/>
      <c r="I590" s="7"/>
      <c r="J590" s="69"/>
      <c r="K590" s="7"/>
      <c r="L590" s="7"/>
    </row>
    <row r="591" spans="1:12" x14ac:dyDescent="0.35">
      <c r="A591" s="53"/>
      <c r="B591" s="62"/>
      <c r="C591" s="60"/>
      <c r="D591" s="56"/>
      <c r="E591" s="56"/>
      <c r="F591" s="56"/>
      <c r="G591" s="60"/>
      <c r="H591" s="7"/>
      <c r="I591" s="7"/>
      <c r="J591" s="69"/>
      <c r="K591" s="7"/>
      <c r="L591" s="7"/>
    </row>
    <row r="592" spans="1:12" x14ac:dyDescent="0.35">
      <c r="A592" s="53"/>
      <c r="B592" s="55"/>
      <c r="C592" s="34"/>
      <c r="D592" s="56"/>
      <c r="E592" s="56"/>
      <c r="F592" s="56"/>
      <c r="G592" s="7"/>
      <c r="H592" s="7"/>
      <c r="I592" s="7"/>
      <c r="J592" s="69"/>
      <c r="K592" s="7"/>
      <c r="L592" s="7"/>
    </row>
    <row r="593" spans="1:13" x14ac:dyDescent="0.35">
      <c r="A593" s="53"/>
      <c r="B593" s="55"/>
      <c r="C593" s="7"/>
      <c r="D593" s="56"/>
      <c r="E593" s="56"/>
      <c r="F593" s="56"/>
      <c r="G593" s="7"/>
      <c r="H593" s="7"/>
      <c r="I593" s="7"/>
      <c r="J593" s="69"/>
      <c r="K593" s="7"/>
      <c r="L593" s="7"/>
    </row>
    <row r="594" spans="1:13" x14ac:dyDescent="0.35">
      <c r="A594" s="53"/>
      <c r="B594" s="62"/>
      <c r="C594" s="60"/>
      <c r="D594" s="56"/>
      <c r="E594" s="56"/>
      <c r="F594" s="56"/>
      <c r="G594" s="60"/>
      <c r="H594" s="7"/>
      <c r="I594" s="7"/>
      <c r="J594" s="69"/>
      <c r="K594" s="7"/>
      <c r="L594" s="7"/>
    </row>
    <row r="595" spans="1:13" x14ac:dyDescent="0.35">
      <c r="A595" s="53"/>
      <c r="B595" s="55"/>
      <c r="C595" s="7"/>
      <c r="D595" s="56"/>
      <c r="E595" s="56"/>
      <c r="F595" s="56"/>
      <c r="G595" s="7"/>
      <c r="H595" s="7"/>
      <c r="I595" s="7"/>
      <c r="J595" s="69"/>
      <c r="K595" s="7"/>
      <c r="L595" s="7"/>
    </row>
    <row r="596" spans="1:13" x14ac:dyDescent="0.35">
      <c r="A596" s="53"/>
      <c r="B596" s="55"/>
      <c r="C596" s="34"/>
      <c r="D596" s="56"/>
      <c r="E596" s="56"/>
      <c r="F596" s="56"/>
      <c r="G596" s="7"/>
      <c r="H596" s="7"/>
      <c r="I596" s="7"/>
      <c r="J596" s="69"/>
      <c r="K596" s="7"/>
      <c r="L596" s="7"/>
    </row>
    <row r="597" spans="1:13" x14ac:dyDescent="0.35">
      <c r="A597" s="53"/>
      <c r="B597" s="55"/>
      <c r="C597" s="7"/>
      <c r="D597" s="56"/>
      <c r="E597" s="56"/>
      <c r="F597" s="56"/>
      <c r="G597" s="7"/>
      <c r="H597" s="7"/>
      <c r="I597" s="7"/>
      <c r="J597" s="69"/>
      <c r="K597" s="7"/>
      <c r="L597" s="7"/>
    </row>
    <row r="598" spans="1:13" x14ac:dyDescent="0.35">
      <c r="A598" s="53"/>
      <c r="B598" s="55"/>
      <c r="C598" s="7"/>
      <c r="D598" s="56"/>
      <c r="E598" s="56"/>
      <c r="F598" s="56"/>
      <c r="G598" s="7"/>
      <c r="H598" s="7"/>
      <c r="I598" s="7"/>
      <c r="J598" s="69"/>
      <c r="K598" s="7"/>
      <c r="L598" s="7"/>
    </row>
    <row r="599" spans="1:13" x14ac:dyDescent="0.35">
      <c r="A599" s="53"/>
      <c r="B599" s="62"/>
      <c r="C599" s="60"/>
      <c r="D599" s="56"/>
      <c r="E599" s="56"/>
      <c r="F599" s="56"/>
      <c r="G599" s="60"/>
      <c r="H599" s="7"/>
      <c r="I599" s="7"/>
      <c r="J599" s="69"/>
      <c r="K599" s="7"/>
      <c r="L599" s="7"/>
    </row>
    <row r="600" spans="1:13" x14ac:dyDescent="0.35">
      <c r="A600" s="53"/>
      <c r="B600" s="55"/>
      <c r="C600" s="34"/>
      <c r="D600" s="56"/>
      <c r="E600" s="56"/>
      <c r="F600" s="56"/>
      <c r="G600" s="7"/>
      <c r="H600" s="7"/>
      <c r="I600" s="7"/>
      <c r="J600" s="69"/>
      <c r="K600" s="7"/>
      <c r="L600" s="7"/>
    </row>
    <row r="601" spans="1:13" x14ac:dyDescent="0.35">
      <c r="A601" s="53"/>
      <c r="B601" s="62"/>
      <c r="C601" s="60"/>
      <c r="D601" s="56"/>
      <c r="E601" s="56"/>
      <c r="F601" s="56"/>
      <c r="G601" s="60"/>
      <c r="H601" s="7"/>
      <c r="I601" s="7"/>
      <c r="J601" s="70"/>
      <c r="K601" s="54"/>
      <c r="L601" s="54"/>
    </row>
    <row r="602" spans="1:13" x14ac:dyDescent="0.35">
      <c r="A602" s="53"/>
      <c r="B602" s="55"/>
      <c r="C602" s="34"/>
      <c r="D602" s="56"/>
      <c r="E602" s="56"/>
      <c r="F602" s="56"/>
      <c r="G602" s="7"/>
      <c r="H602" s="7"/>
      <c r="I602" s="7"/>
      <c r="J602" s="69"/>
      <c r="K602" s="7"/>
      <c r="L602" s="7"/>
      <c r="M602" s="7"/>
    </row>
    <row r="603" spans="1:13" x14ac:dyDescent="0.35">
      <c r="A603" s="53"/>
      <c r="B603" s="62"/>
      <c r="C603" s="60"/>
      <c r="D603" s="56"/>
      <c r="E603" s="56"/>
      <c r="F603" s="56"/>
      <c r="G603" s="60"/>
      <c r="H603" s="7"/>
      <c r="I603" s="7"/>
      <c r="J603" s="69"/>
      <c r="K603" s="7"/>
      <c r="L603" s="7"/>
      <c r="M603" s="7"/>
    </row>
    <row r="604" spans="1:13" x14ac:dyDescent="0.35">
      <c r="A604" s="53"/>
      <c r="B604" s="55"/>
      <c r="C604" s="7"/>
      <c r="D604" s="56"/>
      <c r="E604" s="56"/>
      <c r="F604" s="56"/>
      <c r="G604" s="7"/>
      <c r="H604" s="7"/>
      <c r="I604" s="7"/>
      <c r="J604" s="69"/>
      <c r="K604" s="7"/>
      <c r="L604" s="7"/>
      <c r="M604" s="7"/>
    </row>
    <row r="605" spans="1:13" x14ac:dyDescent="0.35">
      <c r="A605" s="53"/>
      <c r="B605" s="62"/>
      <c r="C605" s="60"/>
      <c r="D605" s="56"/>
      <c r="E605" s="56"/>
      <c r="F605" s="56"/>
      <c r="G605" s="60"/>
      <c r="H605" s="7"/>
      <c r="I605" s="7"/>
      <c r="J605" s="69"/>
      <c r="K605" s="7"/>
      <c r="L605" s="7"/>
      <c r="M605" s="7"/>
    </row>
    <row r="606" spans="1:13" x14ac:dyDescent="0.35">
      <c r="A606" s="53"/>
      <c r="B606" s="62"/>
      <c r="C606" s="60"/>
      <c r="D606" s="56"/>
      <c r="E606" s="56"/>
      <c r="F606" s="56"/>
      <c r="G606" s="60"/>
      <c r="H606" s="7"/>
      <c r="I606" s="7"/>
      <c r="J606" s="69"/>
      <c r="K606" s="7"/>
      <c r="L606" s="7"/>
      <c r="M606" s="7"/>
    </row>
    <row r="607" spans="1:13" x14ac:dyDescent="0.35">
      <c r="A607" s="53"/>
      <c r="B607" s="55"/>
      <c r="C607" s="7"/>
      <c r="D607" s="56"/>
      <c r="E607" s="56"/>
      <c r="F607" s="56"/>
      <c r="G607" s="7"/>
      <c r="H607" s="7"/>
      <c r="I607" s="7"/>
      <c r="J607" s="69"/>
      <c r="K607" s="7"/>
      <c r="L607" s="7"/>
      <c r="M607" s="7"/>
    </row>
    <row r="608" spans="1:13" x14ac:dyDescent="0.35">
      <c r="A608" s="53"/>
      <c r="B608" s="62"/>
      <c r="C608" s="60"/>
      <c r="D608" s="56"/>
      <c r="E608" s="56"/>
      <c r="F608" s="56"/>
      <c r="G608" s="60"/>
      <c r="H608" s="7"/>
      <c r="I608" s="7"/>
      <c r="J608" s="69"/>
      <c r="K608" s="7"/>
      <c r="L608" s="7"/>
      <c r="M608" s="7"/>
    </row>
    <row r="609" spans="1:13" x14ac:dyDescent="0.35">
      <c r="A609" s="53"/>
      <c r="B609" s="55"/>
      <c r="C609" s="7"/>
      <c r="D609" s="56"/>
      <c r="E609" s="56"/>
      <c r="F609" s="56"/>
      <c r="G609" s="7"/>
      <c r="H609" s="7"/>
      <c r="I609" s="7"/>
      <c r="J609" s="7"/>
      <c r="K609" s="7"/>
      <c r="L609" s="7"/>
      <c r="M609" s="7"/>
    </row>
    <row r="610" spans="1:13" x14ac:dyDescent="0.35">
      <c r="A610" s="53"/>
      <c r="B610" s="62"/>
      <c r="C610" s="60"/>
      <c r="D610" s="56"/>
      <c r="E610" s="56"/>
      <c r="F610" s="56"/>
      <c r="G610" s="60"/>
      <c r="H610" s="7"/>
      <c r="I610" s="7"/>
      <c r="J610" s="7"/>
      <c r="K610" s="7"/>
      <c r="L610" s="7"/>
      <c r="M610" s="7"/>
    </row>
    <row r="611" spans="1:13" x14ac:dyDescent="0.35">
      <c r="A611" s="53"/>
      <c r="B611" s="55"/>
      <c r="C611" s="34"/>
      <c r="D611" s="56"/>
      <c r="E611" s="56"/>
      <c r="F611" s="56"/>
      <c r="G611" s="7"/>
      <c r="H611" s="7"/>
      <c r="I611" s="7"/>
      <c r="J611" s="7"/>
      <c r="K611" s="7"/>
      <c r="L611" s="7"/>
      <c r="M611" s="7"/>
    </row>
    <row r="612" spans="1:13" x14ac:dyDescent="0.35">
      <c r="A612" s="53"/>
      <c r="B612" s="62"/>
      <c r="C612" s="60"/>
      <c r="D612" s="56"/>
      <c r="E612" s="56"/>
      <c r="F612" s="56"/>
      <c r="G612" s="60"/>
      <c r="H612" s="7"/>
      <c r="I612" s="7"/>
      <c r="J612" s="7"/>
      <c r="K612" s="7"/>
      <c r="L612" s="7"/>
      <c r="M612" s="7"/>
    </row>
    <row r="613" spans="1:13" x14ac:dyDescent="0.35">
      <c r="A613" s="53"/>
      <c r="B613" s="55"/>
      <c r="C613" s="34"/>
      <c r="D613" s="56"/>
      <c r="E613" s="56"/>
      <c r="F613" s="56"/>
      <c r="G613" s="7"/>
      <c r="H613" s="7"/>
      <c r="I613" s="7"/>
      <c r="J613" s="7"/>
      <c r="K613" s="7"/>
      <c r="L613" s="7"/>
      <c r="M613" s="7"/>
    </row>
    <row r="614" spans="1:13" x14ac:dyDescent="0.35">
      <c r="A614" s="55"/>
      <c r="B614" s="55"/>
      <c r="C614" s="7"/>
      <c r="D614" s="56"/>
      <c r="E614" s="56"/>
      <c r="F614" s="56"/>
      <c r="G614" s="7"/>
      <c r="H614" s="7"/>
      <c r="I614" s="7"/>
      <c r="J614" s="7"/>
      <c r="K614" s="7"/>
      <c r="L614" s="7"/>
      <c r="M614" s="7"/>
    </row>
    <row r="615" spans="1:13" x14ac:dyDescent="0.35">
      <c r="A615" s="55"/>
      <c r="B615" s="55"/>
      <c r="C615" s="7"/>
      <c r="D615" s="56"/>
      <c r="E615" s="56"/>
      <c r="F615" s="56"/>
      <c r="G615" s="7"/>
      <c r="H615" s="7"/>
      <c r="I615" s="7"/>
      <c r="J615" s="7"/>
      <c r="K615" s="7"/>
      <c r="L615" s="7"/>
      <c r="M615" s="7"/>
    </row>
    <row r="616" spans="1:13" x14ac:dyDescent="0.35">
      <c r="A616" s="55"/>
      <c r="B616" s="55"/>
      <c r="C616" s="7"/>
      <c r="D616" s="56"/>
      <c r="E616" s="56"/>
      <c r="F616" s="56"/>
      <c r="G616" s="7"/>
      <c r="H616" s="7"/>
      <c r="I616" s="7"/>
      <c r="J616" s="7"/>
      <c r="K616" s="7"/>
      <c r="L616" s="7"/>
      <c r="M616" s="7"/>
    </row>
    <row r="617" spans="1:13" x14ac:dyDescent="0.35">
      <c r="A617" s="55"/>
      <c r="B617" s="55"/>
      <c r="C617" s="7"/>
      <c r="D617" s="56"/>
      <c r="E617" s="56"/>
      <c r="F617" s="56"/>
      <c r="G617" s="7"/>
      <c r="H617" s="7"/>
      <c r="I617" s="7"/>
      <c r="J617" s="7"/>
      <c r="K617" s="7"/>
      <c r="L617" s="7"/>
      <c r="M617" s="7"/>
    </row>
    <row r="618" spans="1:13" x14ac:dyDescent="0.35">
      <c r="A618" s="55"/>
      <c r="B618" s="55"/>
      <c r="C618" s="7"/>
      <c r="D618" s="56"/>
      <c r="E618" s="56"/>
      <c r="F618" s="56"/>
      <c r="G618" s="7"/>
      <c r="H618" s="7"/>
      <c r="I618" s="7"/>
      <c r="J618" s="7"/>
      <c r="K618" s="7"/>
      <c r="L618" s="7"/>
      <c r="M618" s="7"/>
    </row>
    <row r="619" spans="1:13" x14ac:dyDescent="0.35">
      <c r="A619" s="55"/>
      <c r="B619" s="55"/>
      <c r="C619" s="7"/>
      <c r="D619" s="56"/>
      <c r="E619" s="56"/>
      <c r="F619" s="56"/>
      <c r="G619" s="7"/>
      <c r="H619" s="7"/>
      <c r="I619" s="7"/>
      <c r="J619" s="7"/>
      <c r="K619" s="7"/>
      <c r="L619" s="7"/>
      <c r="M619" s="7"/>
    </row>
    <row r="620" spans="1:13" x14ac:dyDescent="0.35">
      <c r="A620" s="55"/>
      <c r="B620" s="55"/>
      <c r="C620" s="7"/>
      <c r="D620" s="56"/>
      <c r="E620" s="56"/>
      <c r="F620" s="56"/>
      <c r="G620" s="7"/>
      <c r="H620" s="7"/>
      <c r="I620" s="7"/>
      <c r="J620" s="7"/>
      <c r="K620" s="7"/>
      <c r="L620" s="7"/>
      <c r="M620" s="7"/>
    </row>
    <row r="621" spans="1:13" x14ac:dyDescent="0.35">
      <c r="A621" s="55"/>
      <c r="B621" s="55"/>
      <c r="C621" s="7"/>
      <c r="D621" s="56"/>
      <c r="E621" s="56"/>
      <c r="F621" s="56"/>
      <c r="G621" s="7"/>
      <c r="H621" s="7"/>
      <c r="I621" s="7"/>
      <c r="J621" s="7"/>
      <c r="K621" s="7"/>
      <c r="L621" s="7"/>
      <c r="M621" s="7"/>
    </row>
    <row r="622" spans="1:13" x14ac:dyDescent="0.35">
      <c r="A622" s="55"/>
      <c r="B622" s="55"/>
      <c r="C622" s="7"/>
      <c r="D622" s="56"/>
      <c r="E622" s="56"/>
      <c r="F622" s="56"/>
      <c r="G622" s="7"/>
      <c r="H622" s="7"/>
      <c r="I622" s="7"/>
      <c r="J622" s="7"/>
      <c r="K622" s="7"/>
      <c r="L622" s="7"/>
      <c r="M622" s="7"/>
    </row>
    <row r="623" spans="1:13" x14ac:dyDescent="0.35">
      <c r="A623" s="55"/>
      <c r="B623" s="55"/>
      <c r="C623" s="7"/>
      <c r="D623" s="56"/>
      <c r="E623" s="56"/>
      <c r="F623" s="56"/>
      <c r="G623" s="7"/>
      <c r="H623" s="7"/>
      <c r="I623" s="7"/>
      <c r="J623" s="7"/>
      <c r="K623" s="7"/>
      <c r="L623" s="7"/>
      <c r="M623" s="7"/>
    </row>
    <row r="624" spans="1:13" x14ac:dyDescent="0.35">
      <c r="A624" s="55"/>
      <c r="B624" s="55"/>
      <c r="C624" s="7"/>
      <c r="D624" s="56"/>
      <c r="E624" s="56"/>
      <c r="F624" s="56"/>
      <c r="G624" s="7"/>
      <c r="H624" s="7"/>
      <c r="I624" s="7"/>
      <c r="J624" s="7"/>
      <c r="K624" s="7"/>
      <c r="L624" s="7"/>
      <c r="M624" s="7"/>
    </row>
    <row r="625" spans="1:13" x14ac:dyDescent="0.35">
      <c r="A625" s="55"/>
      <c r="B625" s="55"/>
      <c r="C625" s="7"/>
      <c r="D625" s="56"/>
      <c r="E625" s="56"/>
      <c r="F625" s="56"/>
      <c r="G625" s="7"/>
      <c r="H625" s="7"/>
      <c r="I625" s="7"/>
      <c r="J625" s="7"/>
      <c r="K625" s="7"/>
      <c r="L625" s="7"/>
      <c r="M625" s="7"/>
    </row>
    <row r="626" spans="1:13" x14ac:dyDescent="0.35">
      <c r="A626" s="55"/>
      <c r="B626" s="55"/>
      <c r="C626" s="7"/>
      <c r="D626" s="56"/>
      <c r="E626" s="56"/>
      <c r="F626" s="56"/>
      <c r="G626" s="7"/>
      <c r="H626" s="7"/>
      <c r="I626" s="7"/>
      <c r="J626" s="7"/>
      <c r="K626" s="7"/>
      <c r="L626" s="7"/>
      <c r="M626" s="7"/>
    </row>
    <row r="627" spans="1:13" x14ac:dyDescent="0.35">
      <c r="A627" s="55"/>
      <c r="B627" s="55"/>
      <c r="C627" s="7"/>
      <c r="D627" s="56"/>
      <c r="E627" s="56"/>
      <c r="F627" s="56"/>
      <c r="G627" s="7"/>
      <c r="H627" s="7"/>
      <c r="I627" s="7"/>
      <c r="J627" s="7"/>
      <c r="K627" s="7"/>
      <c r="L627" s="7"/>
      <c r="M627" s="7"/>
    </row>
    <row r="628" spans="1:13" x14ac:dyDescent="0.35">
      <c r="A628" s="55"/>
      <c r="B628" s="55"/>
      <c r="C628" s="7"/>
      <c r="D628" s="56"/>
      <c r="E628" s="56"/>
      <c r="F628" s="56"/>
      <c r="G628" s="7"/>
      <c r="H628" s="7"/>
      <c r="I628" s="7"/>
      <c r="J628" s="7"/>
      <c r="K628" s="7"/>
      <c r="L628" s="7"/>
      <c r="M628" s="7"/>
    </row>
    <row r="629" spans="1:13" x14ac:dyDescent="0.35">
      <c r="A629" s="55"/>
      <c r="B629" s="55"/>
      <c r="C629" s="7"/>
      <c r="D629" s="56"/>
      <c r="E629" s="56"/>
      <c r="F629" s="56"/>
      <c r="G629" s="7"/>
      <c r="H629" s="7"/>
      <c r="I629" s="7"/>
      <c r="J629" s="7"/>
      <c r="K629" s="7"/>
      <c r="L629" s="7"/>
      <c r="M629" s="7"/>
    </row>
    <row r="630" spans="1:13" x14ac:dyDescent="0.35">
      <c r="A630" s="55"/>
      <c r="B630" s="55"/>
      <c r="C630" s="7"/>
      <c r="D630" s="56"/>
      <c r="E630" s="56"/>
      <c r="F630" s="56"/>
      <c r="G630" s="7"/>
      <c r="H630" s="7"/>
      <c r="I630" s="7"/>
      <c r="J630" s="7"/>
      <c r="K630" s="7"/>
      <c r="L630" s="7"/>
      <c r="M630" s="7"/>
    </row>
    <row r="631" spans="1:13" x14ac:dyDescent="0.35">
      <c r="A631" s="55"/>
      <c r="B631" s="55"/>
      <c r="C631" s="7"/>
      <c r="D631" s="56"/>
      <c r="E631" s="56"/>
      <c r="F631" s="56"/>
      <c r="G631" s="7"/>
      <c r="H631" s="7"/>
      <c r="I631" s="7"/>
      <c r="J631" s="7"/>
      <c r="K631" s="7"/>
      <c r="L631" s="7"/>
      <c r="M631" s="7"/>
    </row>
    <row r="632" spans="1:13" x14ac:dyDescent="0.35">
      <c r="A632" s="55"/>
      <c r="B632" s="55"/>
      <c r="C632" s="7"/>
      <c r="D632" s="56"/>
      <c r="E632" s="56"/>
      <c r="F632" s="56"/>
      <c r="G632" s="7"/>
      <c r="H632" s="7"/>
      <c r="I632" s="7"/>
      <c r="J632" s="7"/>
      <c r="K632" s="7"/>
      <c r="L632" s="7"/>
      <c r="M632" s="7"/>
    </row>
    <row r="633" spans="1:13" x14ac:dyDescent="0.35">
      <c r="A633" s="55"/>
      <c r="B633" s="55"/>
      <c r="C633" s="7"/>
      <c r="D633" s="56"/>
      <c r="E633" s="56"/>
      <c r="F633" s="56"/>
      <c r="G633" s="7"/>
      <c r="H633" s="7"/>
      <c r="I633" s="7"/>
      <c r="J633" s="7"/>
      <c r="K633" s="7"/>
      <c r="L633" s="7"/>
      <c r="M633" s="7"/>
    </row>
    <row r="634" spans="1:13" x14ac:dyDescent="0.35">
      <c r="A634" s="55"/>
      <c r="B634" s="55"/>
      <c r="C634" s="7"/>
      <c r="D634" s="56"/>
      <c r="E634" s="56"/>
      <c r="F634" s="56"/>
      <c r="G634" s="7"/>
      <c r="H634" s="7"/>
      <c r="I634" s="7"/>
      <c r="J634" s="7"/>
      <c r="K634" s="7"/>
      <c r="L634" s="7"/>
      <c r="M634" s="7"/>
    </row>
    <row r="635" spans="1:13" x14ac:dyDescent="0.35">
      <c r="A635" s="55"/>
      <c r="B635" s="55"/>
      <c r="C635" s="7"/>
      <c r="D635" s="56"/>
      <c r="E635" s="56"/>
      <c r="F635" s="56"/>
      <c r="G635" s="7"/>
      <c r="H635" s="7"/>
      <c r="I635" s="7"/>
      <c r="J635" s="7"/>
      <c r="K635" s="7"/>
      <c r="L635" s="7"/>
      <c r="M635" s="7"/>
    </row>
    <row r="636" spans="1:13" x14ac:dyDescent="0.35">
      <c r="A636" s="55"/>
      <c r="B636" s="55"/>
      <c r="C636" s="7"/>
      <c r="D636" s="56"/>
      <c r="E636" s="56"/>
      <c r="F636" s="56"/>
      <c r="G636" s="7"/>
      <c r="H636" s="7"/>
      <c r="I636" s="7"/>
      <c r="J636" s="7"/>
      <c r="K636" s="7"/>
      <c r="L636" s="7"/>
      <c r="M636" s="7"/>
    </row>
    <row r="637" spans="1:13" x14ac:dyDescent="0.35">
      <c r="A637" s="55"/>
      <c r="B637" s="55"/>
      <c r="C637" s="7"/>
      <c r="D637" s="56"/>
      <c r="E637" s="56"/>
      <c r="F637" s="56"/>
      <c r="G637" s="7"/>
      <c r="H637" s="7"/>
      <c r="I637" s="7"/>
      <c r="J637" s="7"/>
      <c r="K637" s="7"/>
      <c r="L637" s="7"/>
      <c r="M637" s="7"/>
    </row>
    <row r="638" spans="1:13" x14ac:dyDescent="0.35">
      <c r="A638" s="55"/>
      <c r="B638" s="55"/>
      <c r="C638" s="7"/>
      <c r="D638" s="56"/>
      <c r="E638" s="56"/>
      <c r="F638" s="56"/>
      <c r="G638" s="7"/>
      <c r="H638" s="7"/>
      <c r="I638" s="7"/>
      <c r="J638" s="7"/>
      <c r="K638" s="7"/>
      <c r="L638" s="7"/>
      <c r="M638" s="7"/>
    </row>
    <row r="639" spans="1:13" x14ac:dyDescent="0.35">
      <c r="A639" s="55"/>
      <c r="B639" s="55"/>
      <c r="C639" s="7"/>
      <c r="D639" s="56"/>
      <c r="E639" s="56"/>
      <c r="F639" s="56"/>
      <c r="G639" s="7"/>
      <c r="H639" s="7"/>
      <c r="I639" s="7"/>
      <c r="J639" s="7"/>
      <c r="K639" s="7"/>
      <c r="L639" s="7"/>
      <c r="M639" s="7"/>
    </row>
    <row r="640" spans="1:13" x14ac:dyDescent="0.35">
      <c r="A640" s="55"/>
      <c r="B640" s="55"/>
      <c r="C640" s="7"/>
      <c r="D640" s="56"/>
      <c r="E640" s="56"/>
      <c r="F640" s="56"/>
      <c r="G640" s="7"/>
      <c r="H640" s="7"/>
      <c r="I640" s="7"/>
      <c r="J640" s="7"/>
      <c r="K640" s="7"/>
      <c r="L640" s="7"/>
      <c r="M640" s="7"/>
    </row>
    <row r="641" spans="1:13" x14ac:dyDescent="0.35">
      <c r="A641" s="55"/>
      <c r="B641" s="55"/>
      <c r="C641" s="7"/>
      <c r="D641" s="56"/>
      <c r="E641" s="56"/>
      <c r="F641" s="56"/>
      <c r="G641" s="7"/>
      <c r="H641" s="7"/>
      <c r="I641" s="7"/>
      <c r="J641" s="7"/>
      <c r="K641" s="7"/>
      <c r="L641" s="7"/>
      <c r="M641" s="7"/>
    </row>
    <row r="642" spans="1:13" x14ac:dyDescent="0.35">
      <c r="A642" s="53"/>
      <c r="B642" s="55"/>
      <c r="C642" s="7"/>
      <c r="D642" s="56"/>
      <c r="E642" s="56"/>
      <c r="F642" s="56"/>
      <c r="G642" s="7"/>
      <c r="H642" s="7"/>
      <c r="I642" s="7"/>
      <c r="J642" s="7"/>
      <c r="K642" s="7"/>
      <c r="L642" s="7"/>
      <c r="M642" s="7"/>
    </row>
    <row r="643" spans="1:13" x14ac:dyDescent="0.35">
      <c r="A643" s="55"/>
      <c r="B643" s="55"/>
      <c r="C643" s="7"/>
      <c r="D643" s="56"/>
      <c r="E643" s="56"/>
      <c r="F643" s="56"/>
      <c r="G643" s="7"/>
      <c r="H643" s="7"/>
      <c r="I643" s="7"/>
      <c r="J643" s="7"/>
      <c r="K643" s="7"/>
      <c r="L643" s="7"/>
      <c r="M643" s="7"/>
    </row>
    <row r="644" spans="1:13" x14ac:dyDescent="0.35">
      <c r="A644" s="55"/>
      <c r="B644" s="55"/>
      <c r="C644" s="7"/>
      <c r="D644" s="56"/>
      <c r="E644" s="56"/>
      <c r="F644" s="56"/>
      <c r="G644" s="7"/>
      <c r="H644" s="7"/>
      <c r="I644" s="7"/>
      <c r="J644" s="7"/>
      <c r="K644" s="7"/>
      <c r="L644" s="7"/>
      <c r="M644" s="7"/>
    </row>
    <row r="645" spans="1:13" x14ac:dyDescent="0.35">
      <c r="A645" s="55"/>
      <c r="B645" s="55"/>
      <c r="C645" s="7"/>
      <c r="D645" s="56"/>
      <c r="E645" s="56"/>
      <c r="F645" s="56"/>
      <c r="G645" s="7"/>
      <c r="H645" s="7"/>
      <c r="I645" s="7"/>
      <c r="J645" s="7"/>
      <c r="K645" s="7"/>
      <c r="L645" s="7"/>
      <c r="M645" s="7"/>
    </row>
    <row r="646" spans="1:13" x14ac:dyDescent="0.35">
      <c r="A646" s="55"/>
      <c r="B646" s="55"/>
      <c r="C646" s="7"/>
      <c r="D646" s="56"/>
      <c r="E646" s="56"/>
      <c r="F646" s="56"/>
      <c r="G646" s="7"/>
      <c r="H646" s="7"/>
      <c r="I646" s="7"/>
      <c r="J646" s="7"/>
      <c r="K646" s="7"/>
      <c r="L646" s="7"/>
      <c r="M646" s="7"/>
    </row>
    <row r="647" spans="1:13" x14ac:dyDescent="0.35">
      <c r="A647" s="55"/>
      <c r="B647" s="55"/>
      <c r="C647" s="7"/>
      <c r="D647" s="56"/>
      <c r="E647" s="56"/>
      <c r="F647" s="56"/>
      <c r="G647" s="7"/>
      <c r="H647" s="7"/>
      <c r="I647" s="7"/>
      <c r="J647" s="7"/>
      <c r="K647" s="7"/>
      <c r="L647" s="7"/>
      <c r="M647" s="7"/>
    </row>
    <row r="648" spans="1:13" x14ac:dyDescent="0.35">
      <c r="A648" s="55"/>
      <c r="B648" s="55"/>
      <c r="C648" s="7"/>
      <c r="D648" s="56"/>
      <c r="E648" s="56"/>
      <c r="F648" s="56"/>
      <c r="G648" s="7"/>
      <c r="H648" s="7"/>
      <c r="I648" s="7"/>
      <c r="J648" s="7"/>
      <c r="K648" s="7"/>
      <c r="L648" s="7"/>
      <c r="M648" s="7"/>
    </row>
    <row r="649" spans="1:13" x14ac:dyDescent="0.35">
      <c r="A649" s="55"/>
      <c r="B649" s="55"/>
      <c r="C649" s="7"/>
      <c r="D649" s="56"/>
      <c r="E649" s="56"/>
      <c r="F649" s="56"/>
      <c r="G649" s="7"/>
      <c r="H649" s="7"/>
      <c r="I649" s="7"/>
      <c r="J649" s="7"/>
      <c r="K649" s="7"/>
      <c r="L649" s="7"/>
      <c r="M649" s="7"/>
    </row>
    <row r="650" spans="1:13" x14ac:dyDescent="0.35">
      <c r="A650" s="55"/>
      <c r="B650" s="55"/>
      <c r="C650" s="7"/>
      <c r="D650" s="56"/>
      <c r="E650" s="56"/>
      <c r="F650" s="56"/>
      <c r="G650" s="7"/>
      <c r="H650" s="7"/>
      <c r="I650" s="7"/>
      <c r="J650" s="7"/>
      <c r="K650" s="7"/>
      <c r="L650" s="7"/>
      <c r="M650" s="7"/>
    </row>
    <row r="651" spans="1:13" x14ac:dyDescent="0.35">
      <c r="A651" s="55"/>
      <c r="B651" s="55"/>
      <c r="C651" s="7"/>
      <c r="D651" s="56"/>
      <c r="E651" s="56"/>
      <c r="F651" s="56"/>
      <c r="G651" s="7"/>
      <c r="H651" s="7"/>
      <c r="I651" s="7"/>
      <c r="J651" s="7"/>
      <c r="K651" s="7"/>
      <c r="L651" s="7"/>
      <c r="M651" s="7"/>
    </row>
    <row r="652" spans="1:13" x14ac:dyDescent="0.35">
      <c r="A652" s="55"/>
      <c r="B652" s="55"/>
      <c r="C652" s="7"/>
      <c r="D652" s="56"/>
      <c r="E652" s="56"/>
      <c r="F652" s="56"/>
      <c r="G652" s="7"/>
      <c r="H652" s="7"/>
      <c r="I652" s="7"/>
      <c r="J652" s="7"/>
      <c r="K652" s="7"/>
      <c r="L652" s="7"/>
      <c r="M652" s="7"/>
    </row>
  </sheetData>
  <sheetProtection sheet="1" objects="1" scenarios="1"/>
  <sortState ref="A3:L613">
    <sortCondition ref="B3:B613"/>
  </sortState>
  <mergeCells count="1">
    <mergeCell ref="A1:L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880"/>
  <sheetViews>
    <sheetView zoomScale="90" zoomScaleNormal="90" workbookViewId="0">
      <pane ySplit="2" topLeftCell="A3" activePane="bottomLeft" state="frozenSplit"/>
      <selection pane="bottomLeft" activeCell="H1" sqref="H1:H1048576"/>
    </sheetView>
  </sheetViews>
  <sheetFormatPr baseColWidth="10" defaultRowHeight="14.5" x14ac:dyDescent="0.35"/>
  <cols>
    <col min="1" max="1" width="28.7265625" style="42" customWidth="1"/>
    <col min="2" max="2" width="12.6328125" style="41" customWidth="1"/>
    <col min="3" max="3" width="38.81640625" customWidth="1"/>
    <col min="4" max="4" width="30.81640625" customWidth="1"/>
    <col min="5" max="5" width="11.453125" customWidth="1"/>
    <col min="6" max="6" width="11.453125" style="43"/>
    <col min="7" max="7" width="45.7265625" customWidth="1"/>
    <col min="8" max="8" width="10.90625" hidden="1" customWidth="1"/>
    <col min="9" max="9" width="10.90625" style="1"/>
  </cols>
  <sheetData>
    <row r="1" spans="1:8" x14ac:dyDescent="0.35">
      <c r="A1" s="86" t="s">
        <v>4</v>
      </c>
      <c r="B1" s="86"/>
      <c r="C1" s="86"/>
      <c r="D1" s="86"/>
      <c r="E1" s="86"/>
      <c r="F1" s="86"/>
      <c r="G1" s="86"/>
      <c r="H1">
        <v>1</v>
      </c>
    </row>
    <row r="2" spans="1:8" x14ac:dyDescent="0.35">
      <c r="A2" s="50" t="s">
        <v>11</v>
      </c>
      <c r="B2" s="39" t="s">
        <v>73</v>
      </c>
      <c r="C2" s="46" t="s">
        <v>1</v>
      </c>
      <c r="D2" s="46" t="s">
        <v>9</v>
      </c>
      <c r="E2" s="46" t="s">
        <v>2</v>
      </c>
      <c r="F2" s="47" t="s">
        <v>10</v>
      </c>
      <c r="G2" s="20" t="s">
        <v>78</v>
      </c>
      <c r="H2">
        <f>H1+1</f>
        <v>2</v>
      </c>
    </row>
    <row r="3" spans="1:8" ht="18.5" customHeight="1" x14ac:dyDescent="0.35">
      <c r="A3" s="59" t="s">
        <v>89</v>
      </c>
      <c r="B3" s="40" t="s">
        <v>136</v>
      </c>
      <c r="C3" s="34" t="s">
        <v>109</v>
      </c>
      <c r="D3" s="34"/>
      <c r="E3" s="34" t="s">
        <v>34</v>
      </c>
      <c r="F3" s="21">
        <v>5</v>
      </c>
      <c r="G3" s="37" t="s">
        <v>138</v>
      </c>
      <c r="H3" s="14">
        <f>H2+1</f>
        <v>3</v>
      </c>
    </row>
    <row r="4" spans="1:8" x14ac:dyDescent="0.35">
      <c r="A4" s="59"/>
      <c r="B4" s="40"/>
      <c r="C4" s="34"/>
      <c r="D4" s="34"/>
      <c r="E4" s="34"/>
      <c r="F4" s="21"/>
      <c r="G4" s="37"/>
      <c r="H4" s="14"/>
    </row>
    <row r="5" spans="1:8" x14ac:dyDescent="0.35">
      <c r="A5" s="59"/>
      <c r="B5" s="40"/>
      <c r="C5" s="34"/>
      <c r="D5" s="34"/>
      <c r="E5" s="34"/>
      <c r="F5" s="21"/>
      <c r="G5" s="37"/>
      <c r="H5" s="14"/>
    </row>
    <row r="6" spans="1:8" x14ac:dyDescent="0.35">
      <c r="A6" s="59"/>
      <c r="B6" s="40"/>
      <c r="C6" s="34"/>
      <c r="D6" s="34"/>
      <c r="E6" s="34"/>
      <c r="F6" s="21"/>
      <c r="G6" s="37"/>
      <c r="H6" s="14"/>
    </row>
    <row r="7" spans="1:8" x14ac:dyDescent="0.35">
      <c r="A7" s="59"/>
      <c r="B7" s="40"/>
      <c r="C7" s="34"/>
      <c r="D7" s="34"/>
      <c r="E7" s="34"/>
      <c r="F7" s="21"/>
      <c r="G7" s="37"/>
      <c r="H7" s="14"/>
    </row>
    <row r="8" spans="1:8" x14ac:dyDescent="0.35">
      <c r="A8" s="59"/>
      <c r="B8" s="40"/>
      <c r="C8" s="34"/>
      <c r="D8" s="34"/>
      <c r="E8" s="34"/>
      <c r="F8" s="21"/>
      <c r="G8" s="37"/>
      <c r="H8" s="14"/>
    </row>
    <row r="9" spans="1:8" x14ac:dyDescent="0.35">
      <c r="A9" s="59"/>
      <c r="B9" s="40"/>
      <c r="C9" s="34"/>
      <c r="D9" s="34"/>
      <c r="E9" s="34"/>
      <c r="F9" s="21"/>
      <c r="G9" s="37"/>
      <c r="H9" s="14"/>
    </row>
    <row r="10" spans="1:8" x14ac:dyDescent="0.35">
      <c r="A10" s="59"/>
      <c r="B10" s="40"/>
      <c r="C10" s="34"/>
      <c r="D10" s="34"/>
      <c r="E10" s="34"/>
      <c r="F10" s="21"/>
      <c r="G10" s="37"/>
      <c r="H10" s="14"/>
    </row>
    <row r="11" spans="1:8" x14ac:dyDescent="0.35">
      <c r="A11" s="59"/>
      <c r="B11" s="40"/>
      <c r="C11" s="34"/>
      <c r="D11" s="34"/>
      <c r="E11" s="34"/>
      <c r="F11" s="21"/>
      <c r="G11" s="37"/>
      <c r="H11" s="14"/>
    </row>
    <row r="12" spans="1:8" x14ac:dyDescent="0.35">
      <c r="A12" s="59"/>
      <c r="B12" s="40"/>
      <c r="C12" s="34"/>
      <c r="D12" s="34"/>
      <c r="E12" s="34"/>
      <c r="F12" s="21"/>
      <c r="G12" s="37"/>
      <c r="H12" s="14"/>
    </row>
    <row r="13" spans="1:8" x14ac:dyDescent="0.35">
      <c r="A13" s="59"/>
      <c r="B13" s="40"/>
      <c r="C13" s="34"/>
      <c r="D13" s="34"/>
      <c r="E13" s="34"/>
      <c r="F13" s="21"/>
      <c r="G13" s="37"/>
      <c r="H13" s="14"/>
    </row>
    <row r="14" spans="1:8" x14ac:dyDescent="0.35">
      <c r="A14" s="59"/>
      <c r="B14" s="40"/>
      <c r="C14" s="34"/>
      <c r="D14" s="34"/>
      <c r="E14" s="34"/>
      <c r="F14" s="21"/>
      <c r="G14" s="37"/>
      <c r="H14" s="14"/>
    </row>
    <row r="15" spans="1:8" x14ac:dyDescent="0.35">
      <c r="A15" s="59"/>
      <c r="B15" s="40"/>
      <c r="C15" s="34"/>
      <c r="D15" s="34"/>
      <c r="E15" s="34"/>
      <c r="F15" s="21"/>
      <c r="G15" s="37"/>
      <c r="H15" s="14"/>
    </row>
    <row r="16" spans="1:8" x14ac:dyDescent="0.35">
      <c r="A16" s="59"/>
      <c r="B16" s="40"/>
      <c r="C16" s="34"/>
      <c r="D16" s="34"/>
      <c r="E16" s="34"/>
      <c r="F16" s="21"/>
      <c r="G16" s="37"/>
      <c r="H16" s="14"/>
    </row>
    <row r="17" spans="1:8" x14ac:dyDescent="0.35">
      <c r="A17" s="59"/>
      <c r="B17" s="40"/>
      <c r="C17" s="34"/>
      <c r="D17" s="34"/>
      <c r="E17" s="34"/>
      <c r="F17" s="21"/>
      <c r="G17" s="37"/>
      <c r="H17" s="14"/>
    </row>
    <row r="18" spans="1:8" x14ac:dyDescent="0.35">
      <c r="A18" s="59"/>
      <c r="B18" s="40"/>
      <c r="C18" s="34"/>
      <c r="D18" s="34"/>
      <c r="E18" s="34"/>
      <c r="F18" s="21"/>
      <c r="G18" s="37"/>
      <c r="H18" s="14"/>
    </row>
    <row r="19" spans="1:8" x14ac:dyDescent="0.35">
      <c r="A19" s="59"/>
      <c r="B19" s="40"/>
      <c r="C19" s="34"/>
      <c r="D19" s="34"/>
      <c r="E19" s="34"/>
      <c r="F19" s="21"/>
      <c r="G19" s="37"/>
      <c r="H19" s="14"/>
    </row>
    <row r="20" spans="1:8" x14ac:dyDescent="0.35">
      <c r="A20" s="59"/>
      <c r="B20" s="40"/>
      <c r="C20" s="34"/>
      <c r="D20" s="34"/>
      <c r="E20" s="34"/>
      <c r="F20" s="21"/>
      <c r="G20" s="37"/>
      <c r="H20" s="14"/>
    </row>
    <row r="21" spans="1:8" x14ac:dyDescent="0.35">
      <c r="A21" s="59"/>
      <c r="B21" s="40"/>
      <c r="C21" s="34"/>
      <c r="D21" s="34"/>
      <c r="E21" s="34"/>
      <c r="F21" s="21"/>
      <c r="G21" s="37"/>
      <c r="H21" s="14"/>
    </row>
    <row r="22" spans="1:8" x14ac:dyDescent="0.35">
      <c r="A22" s="59"/>
      <c r="B22" s="40"/>
      <c r="C22" s="34"/>
      <c r="D22" s="34"/>
      <c r="E22" s="34"/>
      <c r="F22" s="21"/>
      <c r="G22" s="37"/>
      <c r="H22" s="14"/>
    </row>
    <row r="23" spans="1:8" x14ac:dyDescent="0.35">
      <c r="A23" s="59"/>
      <c r="B23" s="40"/>
      <c r="C23" s="34"/>
      <c r="D23" s="34"/>
      <c r="E23" s="34"/>
      <c r="F23" s="21"/>
      <c r="G23" s="37"/>
      <c r="H23" s="14"/>
    </row>
    <row r="24" spans="1:8" x14ac:dyDescent="0.35">
      <c r="A24" s="21"/>
      <c r="B24" s="40"/>
      <c r="C24" s="34"/>
      <c r="D24" s="34"/>
      <c r="E24" s="34"/>
      <c r="F24" s="28"/>
      <c r="G24" s="37"/>
      <c r="H24" s="14"/>
    </row>
    <row r="25" spans="1:8" x14ac:dyDescent="0.35">
      <c r="A25" s="21"/>
      <c r="B25" s="40"/>
      <c r="C25" s="34"/>
      <c r="D25" s="34"/>
      <c r="E25" s="34"/>
      <c r="F25" s="28"/>
      <c r="G25" s="37"/>
      <c r="H25" s="14"/>
    </row>
    <row r="26" spans="1:8" x14ac:dyDescent="0.35">
      <c r="A26" s="59"/>
      <c r="B26" s="40"/>
      <c r="C26" s="34"/>
      <c r="D26" s="34"/>
      <c r="E26" s="34"/>
      <c r="F26" s="21"/>
      <c r="G26" s="34"/>
      <c r="H26" s="14"/>
    </row>
    <row r="27" spans="1:8" x14ac:dyDescent="0.35">
      <c r="A27" s="21"/>
      <c r="B27" s="40"/>
      <c r="C27" s="34"/>
      <c r="D27" s="34"/>
      <c r="E27" s="34"/>
      <c r="F27" s="21"/>
      <c r="G27" s="37"/>
      <c r="H27" s="14"/>
    </row>
    <row r="28" spans="1:8" x14ac:dyDescent="0.35">
      <c r="A28" s="59"/>
      <c r="B28" s="40"/>
      <c r="C28" s="34"/>
      <c r="D28" s="34"/>
      <c r="E28" s="34"/>
      <c r="F28" s="21"/>
      <c r="G28" s="37"/>
      <c r="H28" s="14"/>
    </row>
    <row r="29" spans="1:8" x14ac:dyDescent="0.35">
      <c r="A29" s="59"/>
      <c r="B29" s="40"/>
      <c r="C29" s="34"/>
      <c r="D29" s="34"/>
      <c r="E29" s="34"/>
      <c r="F29" s="21"/>
      <c r="G29" s="37"/>
      <c r="H29" s="14"/>
    </row>
    <row r="30" spans="1:8" x14ac:dyDescent="0.35">
      <c r="A30" s="59"/>
      <c r="B30" s="40"/>
      <c r="C30" s="34"/>
      <c r="D30" s="34"/>
      <c r="E30" s="34"/>
      <c r="F30" s="21"/>
      <c r="G30" s="37"/>
      <c r="H30" s="14"/>
    </row>
    <row r="31" spans="1:8" x14ac:dyDescent="0.35">
      <c r="A31" s="59"/>
      <c r="B31" s="40"/>
      <c r="C31" s="34"/>
      <c r="D31" s="34"/>
      <c r="E31" s="34"/>
      <c r="F31" s="21"/>
      <c r="G31" s="37"/>
      <c r="H31" s="14"/>
    </row>
    <row r="32" spans="1:8" x14ac:dyDescent="0.35">
      <c r="A32" s="59"/>
      <c r="B32" s="40"/>
      <c r="C32" s="34"/>
      <c r="D32" s="34"/>
      <c r="E32" s="34"/>
      <c r="F32" s="21"/>
      <c r="G32" s="37"/>
      <c r="H32" s="14"/>
    </row>
    <row r="33" spans="1:8" x14ac:dyDescent="0.35">
      <c r="A33" s="59"/>
      <c r="B33" s="40"/>
      <c r="C33" s="34"/>
      <c r="D33" s="34"/>
      <c r="E33" s="34"/>
      <c r="F33" s="21"/>
      <c r="G33" s="37"/>
      <c r="H33" s="14"/>
    </row>
    <row r="34" spans="1:8" x14ac:dyDescent="0.35">
      <c r="A34" s="59"/>
      <c r="B34" s="40"/>
      <c r="C34" s="34"/>
      <c r="D34" s="34"/>
      <c r="E34" s="34"/>
      <c r="F34" s="21"/>
      <c r="G34" s="37"/>
      <c r="H34" s="14"/>
    </row>
    <row r="35" spans="1:8" x14ac:dyDescent="0.35">
      <c r="A35" s="59"/>
      <c r="B35" s="40"/>
      <c r="C35" s="34"/>
      <c r="D35" s="34"/>
      <c r="E35" s="34"/>
      <c r="F35" s="21"/>
      <c r="G35" s="37"/>
      <c r="H35" s="14"/>
    </row>
    <row r="36" spans="1:8" x14ac:dyDescent="0.35">
      <c r="A36" s="59"/>
      <c r="B36" s="40"/>
      <c r="C36" s="34"/>
      <c r="D36" s="34"/>
      <c r="E36" s="34"/>
      <c r="F36" s="21"/>
      <c r="G36" s="37"/>
      <c r="H36" s="14"/>
    </row>
    <row r="37" spans="1:8" x14ac:dyDescent="0.35">
      <c r="A37" s="59"/>
      <c r="B37" s="40"/>
      <c r="C37" s="34"/>
      <c r="D37" s="34"/>
      <c r="E37" s="34"/>
      <c r="F37" s="21"/>
      <c r="G37" s="37"/>
      <c r="H37" s="14"/>
    </row>
    <row r="38" spans="1:8" x14ac:dyDescent="0.35">
      <c r="A38" s="59"/>
      <c r="B38" s="40"/>
      <c r="C38" s="34"/>
      <c r="D38" s="34"/>
      <c r="E38" s="34"/>
      <c r="F38" s="21"/>
      <c r="G38" s="37"/>
      <c r="H38" s="14"/>
    </row>
    <row r="39" spans="1:8" x14ac:dyDescent="0.35">
      <c r="A39" s="59"/>
      <c r="B39" s="40"/>
      <c r="C39" s="34"/>
      <c r="D39" s="34"/>
      <c r="E39" s="34"/>
      <c r="F39" s="21"/>
      <c r="G39" s="37"/>
      <c r="H39" s="14"/>
    </row>
    <row r="40" spans="1:8" x14ac:dyDescent="0.35">
      <c r="A40" s="59"/>
      <c r="B40" s="40"/>
      <c r="C40" s="34"/>
      <c r="D40" s="34"/>
      <c r="E40" s="34"/>
      <c r="F40" s="21"/>
      <c r="G40" s="37"/>
      <c r="H40" s="14"/>
    </row>
    <row r="41" spans="1:8" x14ac:dyDescent="0.35">
      <c r="A41" s="59"/>
      <c r="B41" s="40"/>
      <c r="C41" s="34"/>
      <c r="D41" s="34"/>
      <c r="E41" s="34"/>
      <c r="F41" s="21"/>
      <c r="G41" s="37"/>
      <c r="H41" s="14"/>
    </row>
    <row r="42" spans="1:8" x14ac:dyDescent="0.35">
      <c r="A42" s="59"/>
      <c r="B42" s="40"/>
      <c r="C42" s="34"/>
      <c r="D42" s="34"/>
      <c r="E42" s="34"/>
      <c r="F42" s="21"/>
      <c r="G42" s="37"/>
      <c r="H42" s="14"/>
    </row>
    <row r="43" spans="1:8" x14ac:dyDescent="0.35">
      <c r="A43" s="59"/>
      <c r="B43" s="40"/>
      <c r="C43" s="34"/>
      <c r="D43" s="34"/>
      <c r="E43" s="34"/>
      <c r="F43" s="21"/>
      <c r="G43" s="37"/>
      <c r="H43" s="14"/>
    </row>
    <row r="44" spans="1:8" x14ac:dyDescent="0.35">
      <c r="A44" s="59"/>
      <c r="B44" s="40"/>
      <c r="C44" s="34"/>
      <c r="D44" s="34"/>
      <c r="E44" s="34"/>
      <c r="F44" s="21"/>
      <c r="G44" s="37"/>
      <c r="H44" s="14"/>
    </row>
    <row r="45" spans="1:8" x14ac:dyDescent="0.35">
      <c r="A45" s="59"/>
      <c r="B45" s="40"/>
      <c r="C45" s="34"/>
      <c r="D45" s="34"/>
      <c r="E45" s="34"/>
      <c r="F45" s="21"/>
      <c r="G45" s="37"/>
      <c r="H45" s="14"/>
    </row>
    <row r="46" spans="1:8" x14ac:dyDescent="0.35">
      <c r="A46" s="59"/>
      <c r="B46" s="40"/>
      <c r="C46" s="34"/>
      <c r="D46" s="34"/>
      <c r="E46" s="34"/>
      <c r="F46" s="21"/>
      <c r="G46" s="37"/>
      <c r="H46" s="14"/>
    </row>
    <row r="47" spans="1:8" x14ac:dyDescent="0.35">
      <c r="A47" s="59"/>
      <c r="B47" s="40"/>
      <c r="C47" s="34"/>
      <c r="D47" s="34"/>
      <c r="E47" s="34"/>
      <c r="F47" s="21"/>
      <c r="G47" s="37"/>
      <c r="H47" s="14"/>
    </row>
    <row r="48" spans="1:8" x14ac:dyDescent="0.35">
      <c r="A48" s="59"/>
      <c r="B48" s="40"/>
      <c r="C48" s="34"/>
      <c r="D48" s="34"/>
      <c r="E48" s="34"/>
      <c r="F48" s="21"/>
      <c r="G48" s="37"/>
      <c r="H48" s="14"/>
    </row>
    <row r="49" spans="1:8" x14ac:dyDescent="0.35">
      <c r="A49" s="59"/>
      <c r="B49" s="40"/>
      <c r="C49" s="34"/>
      <c r="D49" s="34"/>
      <c r="E49" s="34"/>
      <c r="F49" s="21"/>
      <c r="G49" s="37"/>
      <c r="H49" s="14"/>
    </row>
    <row r="50" spans="1:8" x14ac:dyDescent="0.35">
      <c r="A50" s="59"/>
      <c r="B50" s="40"/>
      <c r="C50" s="34"/>
      <c r="D50" s="34"/>
      <c r="E50" s="34"/>
      <c r="F50" s="21"/>
      <c r="G50" s="37"/>
      <c r="H50" s="14"/>
    </row>
    <row r="51" spans="1:8" x14ac:dyDescent="0.35">
      <c r="A51" s="59"/>
      <c r="B51" s="40"/>
      <c r="C51" s="34"/>
      <c r="D51" s="34"/>
      <c r="E51" s="34"/>
      <c r="F51" s="21"/>
      <c r="G51" s="37"/>
      <c r="H51" s="14"/>
    </row>
    <row r="52" spans="1:8" x14ac:dyDescent="0.35">
      <c r="A52" s="59"/>
      <c r="B52" s="40"/>
      <c r="C52" s="34"/>
      <c r="D52" s="34"/>
      <c r="E52" s="34"/>
      <c r="F52" s="21"/>
      <c r="G52" s="37"/>
      <c r="H52" s="14"/>
    </row>
    <row r="53" spans="1:8" x14ac:dyDescent="0.35">
      <c r="A53" s="59"/>
      <c r="B53" s="40"/>
      <c r="C53" s="34"/>
      <c r="D53" s="34"/>
      <c r="E53" s="34"/>
      <c r="F53" s="21"/>
      <c r="G53" s="37"/>
      <c r="H53" s="14"/>
    </row>
    <row r="54" spans="1:8" x14ac:dyDescent="0.35">
      <c r="A54" s="59"/>
      <c r="B54" s="40"/>
      <c r="C54" s="34"/>
      <c r="D54" s="34"/>
      <c r="E54" s="34"/>
      <c r="F54" s="21"/>
      <c r="G54" s="37"/>
      <c r="H54" s="14"/>
    </row>
    <row r="55" spans="1:8" x14ac:dyDescent="0.35">
      <c r="A55" s="59"/>
      <c r="B55" s="40"/>
      <c r="C55" s="34"/>
      <c r="D55" s="34"/>
      <c r="E55" s="34"/>
      <c r="F55" s="21"/>
      <c r="G55" s="34"/>
      <c r="H55" s="14"/>
    </row>
    <row r="56" spans="1:8" x14ac:dyDescent="0.35">
      <c r="A56" s="59"/>
      <c r="B56" s="40"/>
      <c r="C56" s="34"/>
      <c r="D56" s="34"/>
      <c r="E56" s="34"/>
      <c r="F56" s="21"/>
      <c r="G56" s="34"/>
      <c r="H56" s="14"/>
    </row>
    <row r="57" spans="1:8" x14ac:dyDescent="0.35">
      <c r="A57" s="59"/>
      <c r="B57" s="40"/>
      <c r="C57" s="34"/>
      <c r="D57" s="34"/>
      <c r="E57" s="34"/>
      <c r="F57" s="21"/>
      <c r="G57" s="37"/>
      <c r="H57" s="14"/>
    </row>
    <row r="58" spans="1:8" x14ac:dyDescent="0.35">
      <c r="A58" s="21"/>
      <c r="B58" s="40"/>
      <c r="C58" s="34"/>
      <c r="D58" s="34"/>
      <c r="E58" s="34"/>
      <c r="F58" s="21"/>
      <c r="G58" s="37"/>
      <c r="H58" s="14"/>
    </row>
    <row r="59" spans="1:8" x14ac:dyDescent="0.35">
      <c r="A59" s="59"/>
      <c r="B59" s="40"/>
      <c r="C59" s="34"/>
      <c r="D59" s="34"/>
      <c r="E59" s="34"/>
      <c r="F59" s="21"/>
      <c r="G59" s="37"/>
      <c r="H59" s="14"/>
    </row>
    <row r="60" spans="1:8" x14ac:dyDescent="0.35">
      <c r="A60" s="21"/>
      <c r="B60" s="40"/>
      <c r="C60" s="34"/>
      <c r="D60" s="34"/>
      <c r="E60" s="34"/>
      <c r="F60" s="21"/>
      <c r="G60" s="37"/>
      <c r="H60" s="14"/>
    </row>
    <row r="61" spans="1:8" x14ac:dyDescent="0.35">
      <c r="A61" s="59"/>
      <c r="B61" s="40"/>
      <c r="C61" s="34"/>
      <c r="D61" s="34"/>
      <c r="E61" s="34"/>
      <c r="F61" s="21"/>
      <c r="G61" s="37"/>
      <c r="H61" s="14"/>
    </row>
    <row r="62" spans="1:8" x14ac:dyDescent="0.35">
      <c r="A62" s="59"/>
      <c r="B62" s="40"/>
      <c r="C62" s="34"/>
      <c r="D62" s="34"/>
      <c r="E62" s="34"/>
      <c r="F62" s="21"/>
      <c r="G62" s="37"/>
      <c r="H62" s="14"/>
    </row>
    <row r="63" spans="1:8" x14ac:dyDescent="0.35">
      <c r="A63" s="21"/>
      <c r="B63" s="40"/>
      <c r="C63" s="34"/>
      <c r="D63" s="34"/>
      <c r="E63" s="34"/>
      <c r="F63" s="28"/>
      <c r="G63" s="37"/>
      <c r="H63" s="14"/>
    </row>
    <row r="64" spans="1:8" x14ac:dyDescent="0.35">
      <c r="A64" s="59"/>
      <c r="B64" s="40"/>
      <c r="C64" s="34"/>
      <c r="D64" s="34"/>
      <c r="E64" s="34"/>
      <c r="F64" s="21"/>
      <c r="G64" s="37"/>
      <c r="H64" s="14"/>
    </row>
    <row r="65" spans="1:8" x14ac:dyDescent="0.35">
      <c r="A65" s="21"/>
      <c r="B65" s="40"/>
      <c r="C65" s="34"/>
      <c r="D65" s="34"/>
      <c r="E65" s="34"/>
      <c r="F65" s="28"/>
      <c r="G65" s="37"/>
      <c r="H65" s="14"/>
    </row>
    <row r="66" spans="1:8" x14ac:dyDescent="0.35">
      <c r="A66" s="59"/>
      <c r="B66" s="40"/>
      <c r="C66" s="34"/>
      <c r="D66" s="34"/>
      <c r="E66" s="34"/>
      <c r="F66" s="21"/>
      <c r="G66" s="34"/>
      <c r="H66" s="14"/>
    </row>
    <row r="67" spans="1:8" x14ac:dyDescent="0.35">
      <c r="A67" s="59"/>
      <c r="B67" s="40"/>
      <c r="C67" s="34"/>
      <c r="D67" s="34"/>
      <c r="E67" s="34"/>
      <c r="F67" s="21"/>
      <c r="G67" s="34"/>
      <c r="H67" s="14"/>
    </row>
    <row r="68" spans="1:8" x14ac:dyDescent="0.35">
      <c r="A68" s="59"/>
      <c r="B68" s="40"/>
      <c r="C68" s="34"/>
      <c r="D68" s="34"/>
      <c r="E68" s="34"/>
      <c r="F68" s="21"/>
      <c r="G68" s="34"/>
      <c r="H68" s="14"/>
    </row>
    <row r="69" spans="1:8" ht="15.5" x14ac:dyDescent="0.35">
      <c r="A69" s="52"/>
      <c r="B69" s="40"/>
      <c r="C69" s="34"/>
      <c r="D69" s="34"/>
      <c r="E69" s="34"/>
      <c r="F69" s="21"/>
      <c r="G69" s="37"/>
      <c r="H69" s="14"/>
    </row>
    <row r="70" spans="1:8" ht="15.5" x14ac:dyDescent="0.35">
      <c r="A70" s="52"/>
      <c r="B70" s="40"/>
      <c r="C70" s="34"/>
      <c r="D70" s="34"/>
      <c r="E70" s="34"/>
      <c r="F70" s="21"/>
      <c r="G70" s="37"/>
      <c r="H70" s="14"/>
    </row>
    <row r="71" spans="1:8" ht="15.5" x14ac:dyDescent="0.35">
      <c r="A71" s="52"/>
      <c r="B71" s="40"/>
      <c r="C71" s="34"/>
      <c r="D71" s="34"/>
      <c r="E71" s="34"/>
      <c r="F71" s="21"/>
      <c r="G71" s="37"/>
      <c r="H71" s="14"/>
    </row>
    <row r="72" spans="1:8" ht="15.5" x14ac:dyDescent="0.35">
      <c r="A72" s="52"/>
      <c r="B72" s="40"/>
      <c r="C72" s="34"/>
      <c r="D72" s="34"/>
      <c r="E72" s="34"/>
      <c r="F72" s="21"/>
      <c r="G72" s="37"/>
      <c r="H72" s="14"/>
    </row>
    <row r="73" spans="1:8" ht="15.5" x14ac:dyDescent="0.35">
      <c r="A73" s="52"/>
      <c r="B73" s="40"/>
      <c r="C73" s="34"/>
      <c r="D73" s="34"/>
      <c r="E73" s="34"/>
      <c r="F73" s="21"/>
      <c r="G73" s="37"/>
      <c r="H73" s="14"/>
    </row>
    <row r="74" spans="1:8" ht="15.5" x14ac:dyDescent="0.35">
      <c r="A74" s="52"/>
      <c r="B74" s="40"/>
      <c r="C74" s="34"/>
      <c r="D74" s="34"/>
      <c r="E74" s="34"/>
      <c r="F74" s="21"/>
      <c r="G74" s="37"/>
      <c r="H74" s="14"/>
    </row>
    <row r="75" spans="1:8" ht="15.5" x14ac:dyDescent="0.35">
      <c r="A75" s="52"/>
      <c r="B75" s="40"/>
      <c r="C75" s="34"/>
      <c r="D75" s="34"/>
      <c r="E75" s="34"/>
      <c r="F75" s="28"/>
      <c r="G75" s="37"/>
      <c r="H75" s="14"/>
    </row>
    <row r="76" spans="1:8" x14ac:dyDescent="0.35">
      <c r="A76" s="59"/>
      <c r="B76" s="40"/>
      <c r="C76" s="34"/>
      <c r="D76" s="34"/>
      <c r="E76" s="34"/>
      <c r="F76" s="21"/>
      <c r="G76" s="37"/>
      <c r="H76" s="14"/>
    </row>
    <row r="77" spans="1:8" x14ac:dyDescent="0.35">
      <c r="A77" s="59"/>
      <c r="B77" s="40"/>
      <c r="C77" s="34"/>
      <c r="D77" s="34"/>
      <c r="E77" s="34"/>
      <c r="F77" s="21"/>
      <c r="G77" s="37"/>
      <c r="H77" s="14"/>
    </row>
    <row r="78" spans="1:8" x14ac:dyDescent="0.35">
      <c r="A78" s="59"/>
      <c r="B78" s="40"/>
      <c r="C78" s="34"/>
      <c r="D78" s="34"/>
      <c r="E78" s="34"/>
      <c r="F78" s="21"/>
      <c r="G78" s="37"/>
      <c r="H78" s="14"/>
    </row>
    <row r="79" spans="1:8" x14ac:dyDescent="0.35">
      <c r="A79" s="59"/>
      <c r="B79" s="40"/>
      <c r="C79" s="34"/>
      <c r="D79" s="34"/>
      <c r="E79" s="34"/>
      <c r="F79" s="21"/>
      <c r="G79" s="37"/>
      <c r="H79" s="14"/>
    </row>
    <row r="80" spans="1:8" x14ac:dyDescent="0.35">
      <c r="A80" s="59"/>
      <c r="B80" s="40"/>
      <c r="C80" s="34"/>
      <c r="D80" s="34"/>
      <c r="E80" s="34"/>
      <c r="F80" s="21"/>
      <c r="G80" s="37"/>
      <c r="H80" s="14"/>
    </row>
    <row r="81" spans="1:8" x14ac:dyDescent="0.35">
      <c r="A81" s="59"/>
      <c r="B81" s="40"/>
      <c r="C81" s="34"/>
      <c r="D81" s="34"/>
      <c r="E81" s="34"/>
      <c r="F81" s="21"/>
      <c r="G81" s="37"/>
      <c r="H81" s="14"/>
    </row>
    <row r="82" spans="1:8" x14ac:dyDescent="0.35">
      <c r="A82" s="59"/>
      <c r="B82" s="40"/>
      <c r="C82" s="34"/>
      <c r="D82" s="34"/>
      <c r="E82" s="34"/>
      <c r="F82" s="21"/>
      <c r="G82" s="37"/>
      <c r="H82" s="14"/>
    </row>
    <row r="83" spans="1:8" x14ac:dyDescent="0.35">
      <c r="A83" s="59"/>
      <c r="B83" s="40"/>
      <c r="C83" s="34"/>
      <c r="D83" s="34"/>
      <c r="E83" s="34"/>
      <c r="F83" s="21"/>
      <c r="G83" s="37"/>
      <c r="H83" s="14"/>
    </row>
    <row r="84" spans="1:8" x14ac:dyDescent="0.35">
      <c r="A84" s="59"/>
      <c r="B84" s="40"/>
      <c r="C84" s="34"/>
      <c r="D84" s="34"/>
      <c r="E84" s="34"/>
      <c r="F84" s="21"/>
      <c r="G84" s="37"/>
      <c r="H84" s="14"/>
    </row>
    <row r="85" spans="1:8" x14ac:dyDescent="0.35">
      <c r="A85" s="59"/>
      <c r="B85" s="40"/>
      <c r="C85" s="34"/>
      <c r="D85" s="34"/>
      <c r="E85" s="34"/>
      <c r="F85" s="21"/>
      <c r="G85" s="37"/>
      <c r="H85" s="14"/>
    </row>
    <row r="86" spans="1:8" x14ac:dyDescent="0.35">
      <c r="A86" s="59"/>
      <c r="B86" s="40"/>
      <c r="C86" s="34"/>
      <c r="D86" s="34"/>
      <c r="E86" s="34"/>
      <c r="F86" s="21"/>
      <c r="G86" s="37"/>
      <c r="H86" s="14"/>
    </row>
    <row r="87" spans="1:8" x14ac:dyDescent="0.35">
      <c r="A87" s="59"/>
      <c r="B87" s="40"/>
      <c r="C87" s="34"/>
      <c r="D87" s="34"/>
      <c r="E87" s="34"/>
      <c r="F87" s="21"/>
      <c r="G87" s="37"/>
      <c r="H87" s="14"/>
    </row>
    <row r="88" spans="1:8" x14ac:dyDescent="0.35">
      <c r="A88" s="59"/>
      <c r="B88" s="40"/>
      <c r="C88" s="34"/>
      <c r="D88" s="34"/>
      <c r="E88" s="34"/>
      <c r="F88" s="21"/>
      <c r="G88" s="37"/>
      <c r="H88" s="14"/>
    </row>
    <row r="89" spans="1:8" x14ac:dyDescent="0.35">
      <c r="A89" s="59"/>
      <c r="B89" s="40"/>
      <c r="C89" s="34"/>
      <c r="D89" s="34"/>
      <c r="E89" s="34"/>
      <c r="F89" s="21"/>
      <c r="G89" s="37"/>
      <c r="H89" s="14"/>
    </row>
    <row r="90" spans="1:8" x14ac:dyDescent="0.35">
      <c r="A90" s="59"/>
      <c r="B90" s="40"/>
      <c r="C90" s="34"/>
      <c r="D90" s="34"/>
      <c r="E90" s="34"/>
      <c r="F90" s="21"/>
      <c r="G90" s="37"/>
      <c r="H90" s="14"/>
    </row>
    <row r="91" spans="1:8" x14ac:dyDescent="0.35">
      <c r="A91" s="59"/>
      <c r="B91" s="40"/>
      <c r="C91" s="34"/>
      <c r="D91" s="34"/>
      <c r="E91" s="34"/>
      <c r="F91" s="21"/>
      <c r="G91" s="37"/>
      <c r="H91" s="14"/>
    </row>
    <row r="92" spans="1:8" x14ac:dyDescent="0.35">
      <c r="A92" s="59"/>
      <c r="B92" s="40"/>
      <c r="C92" s="34"/>
      <c r="D92" s="34"/>
      <c r="E92" s="34"/>
      <c r="F92" s="21"/>
      <c r="G92" s="37"/>
      <c r="H92" s="14"/>
    </row>
    <row r="93" spans="1:8" x14ac:dyDescent="0.35">
      <c r="A93" s="59"/>
      <c r="B93" s="40"/>
      <c r="C93" s="34"/>
      <c r="D93" s="34"/>
      <c r="E93" s="34"/>
      <c r="F93" s="21"/>
      <c r="G93" s="37"/>
      <c r="H93" s="14"/>
    </row>
    <row r="94" spans="1:8" x14ac:dyDescent="0.35">
      <c r="A94" s="59"/>
      <c r="B94" s="40"/>
      <c r="C94" s="34"/>
      <c r="D94" s="34"/>
      <c r="E94" s="34"/>
      <c r="F94" s="21"/>
      <c r="G94" s="37"/>
      <c r="H94" s="14"/>
    </row>
    <row r="95" spans="1:8" x14ac:dyDescent="0.35">
      <c r="A95" s="59"/>
      <c r="B95" s="40"/>
      <c r="C95" s="34"/>
      <c r="D95" s="34"/>
      <c r="E95" s="34"/>
      <c r="F95" s="21"/>
      <c r="G95" s="37"/>
      <c r="H95" s="14"/>
    </row>
    <row r="96" spans="1:8" x14ac:dyDescent="0.35">
      <c r="A96" s="21"/>
      <c r="B96" s="40"/>
      <c r="C96" s="34"/>
      <c r="D96" s="34"/>
      <c r="E96" s="34"/>
      <c r="F96" s="28"/>
      <c r="G96" s="37"/>
      <c r="H96" s="14"/>
    </row>
    <row r="97" spans="1:8" x14ac:dyDescent="0.35">
      <c r="A97" s="21"/>
      <c r="B97" s="40"/>
      <c r="C97" s="34"/>
      <c r="D97" s="34"/>
      <c r="E97" s="34"/>
      <c r="F97" s="28"/>
      <c r="G97" s="37"/>
      <c r="H97" s="14"/>
    </row>
    <row r="98" spans="1:8" x14ac:dyDescent="0.35">
      <c r="A98" s="79"/>
      <c r="B98" s="40"/>
      <c r="C98" s="34"/>
      <c r="D98" s="34"/>
      <c r="E98" s="34"/>
      <c r="F98" s="28"/>
      <c r="G98" s="37"/>
      <c r="H98" s="14"/>
    </row>
    <row r="99" spans="1:8" x14ac:dyDescent="0.35">
      <c r="A99" s="36"/>
      <c r="B99" s="40"/>
      <c r="C99" s="34"/>
      <c r="D99" s="34"/>
      <c r="E99" s="34"/>
      <c r="F99" s="28"/>
      <c r="G99" s="37"/>
      <c r="H99" s="14"/>
    </row>
    <row r="100" spans="1:8" x14ac:dyDescent="0.35">
      <c r="A100" s="21"/>
      <c r="B100" s="40"/>
      <c r="C100" s="34"/>
      <c r="D100" s="34"/>
      <c r="E100" s="34"/>
      <c r="F100" s="28"/>
      <c r="G100" s="37"/>
      <c r="H100" s="14"/>
    </row>
    <row r="101" spans="1:8" x14ac:dyDescent="0.35">
      <c r="A101" s="21"/>
      <c r="B101" s="40"/>
      <c r="C101" s="34"/>
      <c r="D101" s="34"/>
      <c r="E101" s="34"/>
      <c r="F101" s="28"/>
      <c r="G101" s="37"/>
      <c r="H101" s="14"/>
    </row>
    <row r="102" spans="1:8" x14ac:dyDescent="0.35">
      <c r="A102" s="36"/>
      <c r="B102" s="40"/>
      <c r="C102" s="34"/>
      <c r="D102" s="34"/>
      <c r="E102" s="34"/>
      <c r="F102" s="28"/>
      <c r="G102" s="37"/>
      <c r="H102" s="14"/>
    </row>
    <row r="103" spans="1:8" x14ac:dyDescent="0.35">
      <c r="A103" s="21"/>
      <c r="B103" s="40"/>
      <c r="C103" s="34"/>
      <c r="D103" s="34"/>
      <c r="E103" s="34"/>
      <c r="F103" s="28"/>
      <c r="G103" s="37"/>
      <c r="H103" s="14"/>
    </row>
    <row r="104" spans="1:8" x14ac:dyDescent="0.35">
      <c r="A104" s="21"/>
      <c r="B104" s="40"/>
      <c r="C104" s="34"/>
      <c r="D104" s="34"/>
      <c r="E104" s="34"/>
      <c r="F104" s="28"/>
      <c r="G104" s="37"/>
      <c r="H104" s="14"/>
    </row>
    <row r="105" spans="1:8" x14ac:dyDescent="0.35">
      <c r="A105" s="21"/>
      <c r="B105" s="40"/>
      <c r="C105" s="34"/>
      <c r="D105" s="34"/>
      <c r="E105" s="34"/>
      <c r="F105" s="28"/>
      <c r="G105" s="37"/>
      <c r="H105" s="14"/>
    </row>
    <row r="106" spans="1:8" x14ac:dyDescent="0.35">
      <c r="A106" s="59"/>
      <c r="B106" s="40"/>
      <c r="C106" s="34"/>
      <c r="D106" s="34"/>
      <c r="E106" s="34"/>
      <c r="F106" s="21"/>
      <c r="G106" s="34"/>
      <c r="H106" s="14"/>
    </row>
    <row r="107" spans="1:8" x14ac:dyDescent="0.35">
      <c r="A107" s="59"/>
      <c r="B107" s="40"/>
      <c r="C107" s="34"/>
      <c r="D107" s="34"/>
      <c r="E107" s="34"/>
      <c r="F107" s="21"/>
      <c r="G107" s="34"/>
      <c r="H107" s="14"/>
    </row>
    <row r="108" spans="1:8" x14ac:dyDescent="0.35">
      <c r="A108" s="59"/>
      <c r="B108" s="40"/>
      <c r="C108" s="34"/>
      <c r="D108" s="34"/>
      <c r="E108" s="34"/>
      <c r="F108" s="21"/>
      <c r="G108" s="37"/>
      <c r="H108" s="14"/>
    </row>
    <row r="109" spans="1:8" x14ac:dyDescent="0.35">
      <c r="A109" s="59"/>
      <c r="B109" s="40"/>
      <c r="C109" s="34"/>
      <c r="D109" s="34"/>
      <c r="E109" s="34"/>
      <c r="F109" s="21"/>
      <c r="G109" s="37"/>
      <c r="H109" s="14"/>
    </row>
    <row r="110" spans="1:8" x14ac:dyDescent="0.35">
      <c r="A110" s="59"/>
      <c r="B110" s="40"/>
      <c r="C110" s="34"/>
      <c r="D110" s="34"/>
      <c r="E110" s="34"/>
      <c r="F110" s="21"/>
      <c r="G110" s="37"/>
      <c r="H110" s="14"/>
    </row>
    <row r="111" spans="1:8" x14ac:dyDescent="0.35">
      <c r="A111" s="59"/>
      <c r="B111" s="40"/>
      <c r="C111" s="34"/>
      <c r="D111" s="34"/>
      <c r="E111" s="34"/>
      <c r="F111" s="21"/>
      <c r="G111" s="37"/>
      <c r="H111" s="14"/>
    </row>
    <row r="112" spans="1:8" x14ac:dyDescent="0.35">
      <c r="A112" s="59"/>
      <c r="B112" s="40"/>
      <c r="C112" s="34"/>
      <c r="D112" s="34"/>
      <c r="E112" s="34"/>
      <c r="F112" s="21"/>
      <c r="G112" s="37"/>
      <c r="H112" s="14"/>
    </row>
    <row r="113" spans="1:8" x14ac:dyDescent="0.35">
      <c r="A113" s="59"/>
      <c r="B113" s="40"/>
      <c r="C113" s="34"/>
      <c r="D113" s="34"/>
      <c r="E113" s="34"/>
      <c r="F113" s="21"/>
      <c r="G113" s="37"/>
      <c r="H113" s="14"/>
    </row>
    <row r="114" spans="1:8" x14ac:dyDescent="0.35">
      <c r="A114" s="59"/>
      <c r="B114" s="40"/>
      <c r="C114" s="34"/>
      <c r="D114" s="34"/>
      <c r="E114" s="34"/>
      <c r="F114" s="21"/>
      <c r="G114" s="37"/>
      <c r="H114" s="14"/>
    </row>
    <row r="115" spans="1:8" x14ac:dyDescent="0.35">
      <c r="A115" s="21"/>
      <c r="B115" s="40"/>
      <c r="C115" s="34"/>
      <c r="D115" s="34"/>
      <c r="E115" s="34"/>
      <c r="F115" s="28"/>
      <c r="G115" s="37"/>
      <c r="H115" s="14"/>
    </row>
    <row r="116" spans="1:8" x14ac:dyDescent="0.35">
      <c r="A116" s="21"/>
      <c r="B116" s="40"/>
      <c r="C116" s="34"/>
      <c r="D116" s="34"/>
      <c r="E116" s="34"/>
      <c r="F116" s="28"/>
      <c r="G116" s="37"/>
      <c r="H116" s="14"/>
    </row>
    <row r="117" spans="1:8" x14ac:dyDescent="0.35">
      <c r="A117" s="59"/>
      <c r="B117" s="40"/>
      <c r="C117" s="34"/>
      <c r="D117" s="34"/>
      <c r="E117" s="34"/>
      <c r="F117" s="21"/>
      <c r="G117" s="34"/>
      <c r="H117" s="14"/>
    </row>
    <row r="118" spans="1:8" x14ac:dyDescent="0.35">
      <c r="A118" s="59"/>
      <c r="B118" s="40"/>
      <c r="C118" s="34"/>
      <c r="D118" s="34"/>
      <c r="E118" s="34"/>
      <c r="F118" s="21"/>
      <c r="G118" s="37"/>
      <c r="H118" s="14"/>
    </row>
    <row r="119" spans="1:8" x14ac:dyDescent="0.35">
      <c r="A119" s="59"/>
      <c r="B119" s="40"/>
      <c r="C119" s="34"/>
      <c r="D119" s="34"/>
      <c r="E119" s="34"/>
      <c r="F119" s="21"/>
      <c r="G119" s="37"/>
      <c r="H119" s="14"/>
    </row>
    <row r="120" spans="1:8" x14ac:dyDescent="0.35">
      <c r="A120" s="59"/>
      <c r="B120" s="40"/>
      <c r="C120" s="34"/>
      <c r="D120" s="34"/>
      <c r="E120" s="34"/>
      <c r="F120" s="21"/>
      <c r="G120" s="37"/>
      <c r="H120" s="14"/>
    </row>
    <row r="121" spans="1:8" x14ac:dyDescent="0.35">
      <c r="A121" s="59"/>
      <c r="B121" s="40"/>
      <c r="C121" s="34"/>
      <c r="D121" s="34"/>
      <c r="E121" s="34"/>
      <c r="F121" s="21"/>
      <c r="G121" s="37"/>
      <c r="H121" s="14"/>
    </row>
    <row r="122" spans="1:8" x14ac:dyDescent="0.35">
      <c r="A122" s="59"/>
      <c r="B122" s="40"/>
      <c r="C122" s="34"/>
      <c r="D122" s="34"/>
      <c r="E122" s="34"/>
      <c r="F122" s="21"/>
      <c r="G122" s="37"/>
      <c r="H122" s="14"/>
    </row>
    <row r="123" spans="1:8" x14ac:dyDescent="0.35">
      <c r="A123" s="59"/>
      <c r="B123" s="40"/>
      <c r="C123" s="34"/>
      <c r="D123" s="34"/>
      <c r="E123" s="34"/>
      <c r="F123" s="21"/>
      <c r="G123" s="37"/>
      <c r="H123" s="14"/>
    </row>
    <row r="124" spans="1:8" x14ac:dyDescent="0.35">
      <c r="A124" s="59"/>
      <c r="B124" s="40"/>
      <c r="C124" s="34"/>
      <c r="D124" s="34"/>
      <c r="E124" s="34"/>
      <c r="F124" s="21"/>
      <c r="G124" s="37"/>
      <c r="H124" s="14"/>
    </row>
    <row r="125" spans="1:8" x14ac:dyDescent="0.35">
      <c r="A125" s="59"/>
      <c r="B125" s="40"/>
      <c r="C125" s="34"/>
      <c r="D125" s="34"/>
      <c r="E125" s="34"/>
      <c r="F125" s="21"/>
      <c r="G125" s="37"/>
      <c r="H125" s="14"/>
    </row>
    <row r="126" spans="1:8" x14ac:dyDescent="0.35">
      <c r="A126" s="21"/>
      <c r="B126" s="40"/>
      <c r="C126" s="34"/>
      <c r="D126" s="34"/>
      <c r="E126" s="34"/>
      <c r="F126" s="28"/>
      <c r="G126" s="37"/>
      <c r="H126" s="14"/>
    </row>
    <row r="127" spans="1:8" x14ac:dyDescent="0.35">
      <c r="A127" s="36"/>
      <c r="B127" s="40"/>
      <c r="C127" s="34"/>
      <c r="D127" s="34"/>
      <c r="E127" s="34"/>
      <c r="F127" s="28"/>
      <c r="G127" s="37"/>
      <c r="H127" s="14"/>
    </row>
    <row r="128" spans="1:8" x14ac:dyDescent="0.35">
      <c r="A128" s="59"/>
      <c r="B128" s="40"/>
      <c r="C128" s="34"/>
      <c r="D128" s="34"/>
      <c r="E128" s="34"/>
      <c r="F128" s="21"/>
      <c r="G128" s="34"/>
      <c r="H128" s="14"/>
    </row>
    <row r="129" spans="1:8" x14ac:dyDescent="0.35">
      <c r="A129" s="59"/>
      <c r="B129" s="40"/>
      <c r="C129" s="34"/>
      <c r="D129" s="34"/>
      <c r="E129" s="34"/>
      <c r="F129" s="21"/>
      <c r="G129" s="34"/>
      <c r="H129" s="14"/>
    </row>
    <row r="130" spans="1:8" x14ac:dyDescent="0.35">
      <c r="A130" s="59"/>
      <c r="B130" s="40"/>
      <c r="C130" s="34"/>
      <c r="D130" s="34"/>
      <c r="E130" s="34"/>
      <c r="F130" s="21"/>
      <c r="G130" s="34"/>
      <c r="H130" s="14"/>
    </row>
    <row r="131" spans="1:8" x14ac:dyDescent="0.35">
      <c r="A131" s="59"/>
      <c r="B131" s="40"/>
      <c r="C131" s="34"/>
      <c r="D131" s="34"/>
      <c r="E131" s="34"/>
      <c r="F131" s="21"/>
      <c r="G131" s="34"/>
      <c r="H131" s="14"/>
    </row>
    <row r="132" spans="1:8" x14ac:dyDescent="0.35">
      <c r="A132" s="59"/>
      <c r="B132" s="40"/>
      <c r="C132" s="34"/>
      <c r="D132" s="34"/>
      <c r="E132" s="34"/>
      <c r="F132" s="21"/>
      <c r="G132" s="37"/>
      <c r="H132" s="14"/>
    </row>
    <row r="133" spans="1:8" x14ac:dyDescent="0.35">
      <c r="A133" s="59"/>
      <c r="B133" s="40"/>
      <c r="C133" s="34"/>
      <c r="D133" s="34"/>
      <c r="E133" s="34"/>
      <c r="F133" s="21"/>
      <c r="G133" s="37"/>
      <c r="H133" s="14"/>
    </row>
    <row r="134" spans="1:8" x14ac:dyDescent="0.35">
      <c r="A134" s="59"/>
      <c r="B134" s="40"/>
      <c r="C134" s="34"/>
      <c r="D134" s="34"/>
      <c r="E134" s="34"/>
      <c r="F134" s="21"/>
      <c r="G134" s="37"/>
      <c r="H134" s="14"/>
    </row>
    <row r="135" spans="1:8" x14ac:dyDescent="0.35">
      <c r="A135" s="59"/>
      <c r="B135" s="40"/>
      <c r="C135" s="34"/>
      <c r="D135" s="34"/>
      <c r="E135" s="34"/>
      <c r="F135" s="21"/>
      <c r="G135" s="37"/>
      <c r="H135" s="14"/>
    </row>
    <row r="136" spans="1:8" x14ac:dyDescent="0.35">
      <c r="A136" s="59"/>
      <c r="B136" s="40"/>
      <c r="C136" s="34"/>
      <c r="D136" s="34"/>
      <c r="E136" s="34"/>
      <c r="F136" s="21"/>
      <c r="G136" s="37"/>
      <c r="H136" s="14"/>
    </row>
    <row r="137" spans="1:8" x14ac:dyDescent="0.35">
      <c r="A137" s="59"/>
      <c r="B137" s="40"/>
      <c r="C137" s="34"/>
      <c r="D137" s="34"/>
      <c r="E137" s="34"/>
      <c r="F137" s="21"/>
      <c r="G137" s="37"/>
      <c r="H137" s="14"/>
    </row>
    <row r="138" spans="1:8" x14ac:dyDescent="0.35">
      <c r="A138" s="59"/>
      <c r="B138" s="40"/>
      <c r="C138" s="34"/>
      <c r="D138" s="34"/>
      <c r="E138" s="34"/>
      <c r="F138" s="21"/>
      <c r="G138" s="37"/>
      <c r="H138" s="14"/>
    </row>
    <row r="139" spans="1:8" x14ac:dyDescent="0.35">
      <c r="A139" s="21"/>
      <c r="B139" s="40"/>
      <c r="C139" s="34"/>
      <c r="D139" s="34"/>
      <c r="E139" s="34"/>
      <c r="F139" s="21"/>
      <c r="G139" s="37"/>
      <c r="H139" s="14"/>
    </row>
    <row r="140" spans="1:8" x14ac:dyDescent="0.35">
      <c r="A140" s="59"/>
      <c r="B140" s="40"/>
      <c r="C140" s="34"/>
      <c r="D140" s="34"/>
      <c r="E140" s="34"/>
      <c r="F140" s="21"/>
      <c r="G140" s="37"/>
      <c r="H140" s="14"/>
    </row>
    <row r="141" spans="1:8" x14ac:dyDescent="0.35">
      <c r="A141" s="59"/>
      <c r="B141" s="40"/>
      <c r="C141" s="34"/>
      <c r="D141" s="34"/>
      <c r="E141" s="34"/>
      <c r="F141" s="21"/>
      <c r="G141" s="37"/>
      <c r="H141" s="14"/>
    </row>
    <row r="142" spans="1:8" x14ac:dyDescent="0.35">
      <c r="A142" s="59"/>
      <c r="B142" s="40"/>
      <c r="C142" s="34"/>
      <c r="D142" s="34"/>
      <c r="E142" s="34"/>
      <c r="F142" s="21"/>
      <c r="G142" s="37"/>
      <c r="H142" s="14"/>
    </row>
    <row r="143" spans="1:8" x14ac:dyDescent="0.35">
      <c r="A143" s="59"/>
      <c r="B143" s="40"/>
      <c r="C143" s="34"/>
      <c r="D143" s="34"/>
      <c r="E143" s="34"/>
      <c r="F143" s="21"/>
      <c r="G143" s="37"/>
      <c r="H143" s="14"/>
    </row>
    <row r="144" spans="1:8" x14ac:dyDescent="0.35">
      <c r="A144" s="21"/>
      <c r="B144" s="40"/>
      <c r="C144" s="34"/>
      <c r="D144" s="34"/>
      <c r="E144" s="34"/>
      <c r="F144" s="28"/>
      <c r="G144" s="37"/>
      <c r="H144" s="14"/>
    </row>
    <row r="145" spans="1:8" x14ac:dyDescent="0.35">
      <c r="A145" s="59"/>
      <c r="B145" s="40"/>
      <c r="C145" s="34"/>
      <c r="D145" s="34"/>
      <c r="E145" s="34"/>
      <c r="F145" s="21"/>
      <c r="G145" s="34"/>
      <c r="H145" s="14"/>
    </row>
    <row r="146" spans="1:8" x14ac:dyDescent="0.35">
      <c r="A146" s="59"/>
      <c r="B146" s="40"/>
      <c r="C146" s="34"/>
      <c r="D146" s="34"/>
      <c r="E146" s="34"/>
      <c r="F146" s="21"/>
      <c r="G146" s="34"/>
      <c r="H146" s="14"/>
    </row>
    <row r="147" spans="1:8" x14ac:dyDescent="0.35">
      <c r="A147" s="59"/>
      <c r="B147" s="40"/>
      <c r="C147" s="34"/>
      <c r="D147" s="34"/>
      <c r="E147" s="34"/>
      <c r="F147" s="21"/>
      <c r="G147" s="37"/>
      <c r="H147" s="14"/>
    </row>
    <row r="148" spans="1:8" x14ac:dyDescent="0.35">
      <c r="A148" s="51"/>
      <c r="B148" s="40"/>
      <c r="C148" s="34"/>
      <c r="D148" s="34"/>
      <c r="E148" s="34"/>
      <c r="F148" s="21"/>
      <c r="G148" s="37"/>
      <c r="H148" s="14"/>
    </row>
    <row r="149" spans="1:8" x14ac:dyDescent="0.35">
      <c r="A149" s="59"/>
      <c r="B149" s="40"/>
      <c r="C149" s="34"/>
      <c r="D149" s="34"/>
      <c r="E149" s="34"/>
      <c r="F149" s="21"/>
      <c r="G149" s="37"/>
      <c r="H149" s="14"/>
    </row>
    <row r="150" spans="1:8" x14ac:dyDescent="0.35">
      <c r="A150" s="59"/>
      <c r="B150" s="40"/>
      <c r="C150" s="34"/>
      <c r="D150" s="34"/>
      <c r="E150" s="34"/>
      <c r="F150" s="21"/>
      <c r="G150" s="37"/>
      <c r="H150" s="14"/>
    </row>
    <row r="151" spans="1:8" x14ac:dyDescent="0.35">
      <c r="A151" s="59"/>
      <c r="B151" s="40"/>
      <c r="C151" s="34"/>
      <c r="D151" s="34"/>
      <c r="E151" s="34"/>
      <c r="F151" s="21"/>
      <c r="G151" s="37"/>
      <c r="H151" s="14"/>
    </row>
    <row r="152" spans="1:8" x14ac:dyDescent="0.35">
      <c r="A152" s="59"/>
      <c r="B152" s="40"/>
      <c r="C152" s="34"/>
      <c r="D152" s="34"/>
      <c r="E152" s="34"/>
      <c r="F152" s="21"/>
      <c r="G152" s="37"/>
      <c r="H152" s="14"/>
    </row>
    <row r="153" spans="1:8" x14ac:dyDescent="0.35">
      <c r="A153" s="59"/>
      <c r="B153" s="40"/>
      <c r="C153" s="34"/>
      <c r="D153" s="34"/>
      <c r="E153" s="34"/>
      <c r="F153" s="21"/>
      <c r="G153" s="37"/>
      <c r="H153" s="14"/>
    </row>
    <row r="154" spans="1:8" x14ac:dyDescent="0.35">
      <c r="A154" s="59"/>
      <c r="B154" s="40"/>
      <c r="C154" s="34"/>
      <c r="D154" s="34"/>
      <c r="E154" s="34"/>
      <c r="F154" s="21"/>
      <c r="G154" s="37"/>
      <c r="H154" s="14"/>
    </row>
    <row r="155" spans="1:8" x14ac:dyDescent="0.35">
      <c r="A155" s="59"/>
      <c r="B155" s="40"/>
      <c r="C155" s="34"/>
      <c r="D155" s="34"/>
      <c r="E155" s="34"/>
      <c r="F155" s="21"/>
      <c r="G155" s="37"/>
      <c r="H155" s="14"/>
    </row>
    <row r="156" spans="1:8" x14ac:dyDescent="0.35">
      <c r="A156" s="59"/>
      <c r="B156" s="40"/>
      <c r="C156" s="34"/>
      <c r="D156" s="34"/>
      <c r="E156" s="34"/>
      <c r="F156" s="21"/>
      <c r="G156" s="37"/>
      <c r="H156" s="14"/>
    </row>
    <row r="157" spans="1:8" x14ac:dyDescent="0.35">
      <c r="A157" s="21"/>
      <c r="B157" s="40"/>
      <c r="C157" s="34"/>
      <c r="D157" s="34"/>
      <c r="E157" s="34"/>
      <c r="F157" s="28"/>
      <c r="G157" s="37"/>
      <c r="H157" s="14"/>
    </row>
    <row r="158" spans="1:8" x14ac:dyDescent="0.35">
      <c r="A158" s="21"/>
      <c r="B158" s="40"/>
      <c r="C158" s="34"/>
      <c r="D158" s="34"/>
      <c r="E158" s="34"/>
      <c r="F158" s="28"/>
      <c r="G158" s="37"/>
      <c r="H158" s="14"/>
    </row>
    <row r="159" spans="1:8" x14ac:dyDescent="0.35">
      <c r="A159" s="59"/>
      <c r="B159" s="40"/>
      <c r="C159" s="34"/>
      <c r="D159" s="34"/>
      <c r="E159" s="34"/>
      <c r="F159" s="21"/>
      <c r="G159" s="34"/>
      <c r="H159" s="14"/>
    </row>
    <row r="160" spans="1:8" x14ac:dyDescent="0.35">
      <c r="A160" s="59"/>
      <c r="B160" s="40"/>
      <c r="C160" s="34"/>
      <c r="D160" s="34"/>
      <c r="E160" s="34"/>
      <c r="F160" s="21"/>
      <c r="G160" s="37"/>
      <c r="H160" s="14"/>
    </row>
    <row r="161" spans="1:8" x14ac:dyDescent="0.35">
      <c r="A161" s="59"/>
      <c r="B161" s="40"/>
      <c r="C161" s="34"/>
      <c r="D161" s="34"/>
      <c r="E161" s="34"/>
      <c r="F161" s="21"/>
      <c r="G161" s="37"/>
      <c r="H161" s="14"/>
    </row>
    <row r="162" spans="1:8" x14ac:dyDescent="0.35">
      <c r="A162" s="36"/>
      <c r="B162" s="40"/>
      <c r="C162" s="34"/>
      <c r="D162" s="34"/>
      <c r="E162" s="34"/>
      <c r="F162" s="28"/>
      <c r="G162" s="37"/>
      <c r="H162" s="14"/>
    </row>
    <row r="163" spans="1:8" x14ac:dyDescent="0.35">
      <c r="A163" s="36"/>
      <c r="B163" s="40"/>
      <c r="C163" s="34"/>
      <c r="D163" s="34"/>
      <c r="E163" s="34"/>
      <c r="F163" s="28"/>
      <c r="G163" s="37"/>
      <c r="H163" s="14"/>
    </row>
    <row r="164" spans="1:8" x14ac:dyDescent="0.35">
      <c r="A164" s="36"/>
      <c r="B164" s="40"/>
      <c r="C164" s="34"/>
      <c r="D164" s="34"/>
      <c r="E164" s="34"/>
      <c r="F164" s="28"/>
      <c r="G164" s="37"/>
      <c r="H164" s="14"/>
    </row>
    <row r="165" spans="1:8" x14ac:dyDescent="0.35">
      <c r="A165" s="36"/>
      <c r="B165" s="40"/>
      <c r="C165" s="34"/>
      <c r="D165" s="34"/>
      <c r="E165" s="34"/>
      <c r="F165" s="28"/>
      <c r="G165" s="37"/>
      <c r="H165" s="14"/>
    </row>
    <row r="166" spans="1:8" x14ac:dyDescent="0.35">
      <c r="A166" s="36"/>
      <c r="B166" s="40"/>
      <c r="C166" s="34"/>
      <c r="D166" s="34"/>
      <c r="E166" s="34"/>
      <c r="F166" s="28"/>
      <c r="G166" s="37"/>
      <c r="H166" s="14"/>
    </row>
    <row r="167" spans="1:8" x14ac:dyDescent="0.35">
      <c r="A167" s="36"/>
      <c r="B167" s="40"/>
      <c r="C167" s="34"/>
      <c r="D167" s="34"/>
      <c r="E167" s="34"/>
      <c r="F167" s="28"/>
      <c r="G167" s="37"/>
      <c r="H167" s="14"/>
    </row>
    <row r="168" spans="1:8" x14ac:dyDescent="0.35">
      <c r="A168" s="36"/>
      <c r="B168" s="40"/>
      <c r="C168" s="34"/>
      <c r="D168" s="34"/>
      <c r="E168" s="34"/>
      <c r="F168" s="28"/>
      <c r="G168" s="37"/>
      <c r="H168" s="14"/>
    </row>
    <row r="169" spans="1:8" x14ac:dyDescent="0.35">
      <c r="A169" s="51"/>
      <c r="B169" s="40"/>
      <c r="C169" s="34"/>
      <c r="D169" s="34"/>
      <c r="E169" s="34"/>
      <c r="F169" s="28"/>
      <c r="G169" s="37"/>
      <c r="H169" s="14"/>
    </row>
    <row r="170" spans="1:8" x14ac:dyDescent="0.35">
      <c r="A170" s="36"/>
      <c r="B170" s="40"/>
      <c r="C170" s="34"/>
      <c r="D170" s="34"/>
      <c r="E170" s="34"/>
      <c r="F170" s="28"/>
      <c r="G170" s="37"/>
      <c r="H170" s="14"/>
    </row>
    <row r="171" spans="1:8" x14ac:dyDescent="0.35">
      <c r="A171" s="36"/>
      <c r="B171" s="40"/>
      <c r="C171" s="34"/>
      <c r="D171" s="34"/>
      <c r="E171" s="34"/>
      <c r="F171" s="28"/>
      <c r="G171" s="37"/>
      <c r="H171" s="14"/>
    </row>
    <row r="172" spans="1:8" x14ac:dyDescent="0.35">
      <c r="A172" s="36"/>
      <c r="B172" s="40"/>
      <c r="C172" s="34"/>
      <c r="D172" s="34"/>
      <c r="E172" s="34"/>
      <c r="F172" s="28"/>
      <c r="G172" s="37"/>
      <c r="H172" s="14"/>
    </row>
    <row r="173" spans="1:8" x14ac:dyDescent="0.35">
      <c r="A173" s="36"/>
      <c r="B173" s="40"/>
      <c r="C173" s="34"/>
      <c r="D173" s="34"/>
      <c r="E173" s="34"/>
      <c r="F173" s="28"/>
      <c r="G173" s="37"/>
      <c r="H173" s="14"/>
    </row>
    <row r="174" spans="1:8" x14ac:dyDescent="0.35">
      <c r="A174" s="36"/>
      <c r="B174" s="40"/>
      <c r="C174" s="34"/>
      <c r="D174" s="34"/>
      <c r="E174" s="34"/>
      <c r="F174" s="28"/>
      <c r="G174" s="37"/>
      <c r="H174" s="14"/>
    </row>
    <row r="175" spans="1:8" x14ac:dyDescent="0.35">
      <c r="A175" s="59"/>
      <c r="B175" s="40"/>
      <c r="C175" s="34"/>
      <c r="D175" s="34"/>
      <c r="E175" s="34"/>
      <c r="F175" s="21"/>
      <c r="G175" s="34"/>
      <c r="H175" s="14"/>
    </row>
    <row r="176" spans="1:8" x14ac:dyDescent="0.35">
      <c r="A176" s="59"/>
      <c r="B176" s="40"/>
      <c r="C176" s="34"/>
      <c r="D176" s="34"/>
      <c r="E176" s="34"/>
      <c r="F176" s="21"/>
      <c r="G176" s="37"/>
      <c r="H176" s="14"/>
    </row>
    <row r="177" spans="1:8" x14ac:dyDescent="0.35">
      <c r="A177" s="59"/>
      <c r="B177" s="40"/>
      <c r="C177" s="34"/>
      <c r="D177" s="34"/>
      <c r="E177" s="34"/>
      <c r="F177" s="21"/>
      <c r="G177" s="37"/>
      <c r="H177" s="14"/>
    </row>
    <row r="178" spans="1:8" x14ac:dyDescent="0.35">
      <c r="A178" s="59"/>
      <c r="B178" s="40"/>
      <c r="C178" s="80"/>
      <c r="D178" s="80"/>
      <c r="E178" s="34"/>
      <c r="F178" s="21"/>
      <c r="G178" s="37"/>
      <c r="H178" s="14"/>
    </row>
    <row r="179" spans="1:8" x14ac:dyDescent="0.35">
      <c r="A179" s="59"/>
      <c r="B179" s="40"/>
      <c r="C179" s="34"/>
      <c r="D179" s="34"/>
      <c r="E179" s="34"/>
      <c r="F179" s="21"/>
      <c r="G179" s="37"/>
      <c r="H179" s="14"/>
    </row>
    <row r="180" spans="1:8" x14ac:dyDescent="0.35">
      <c r="A180" s="59"/>
      <c r="B180" s="40"/>
      <c r="C180" s="34"/>
      <c r="D180" s="34"/>
      <c r="E180" s="34"/>
      <c r="F180" s="21"/>
      <c r="G180" s="37"/>
      <c r="H180" s="14"/>
    </row>
    <row r="181" spans="1:8" x14ac:dyDescent="0.35">
      <c r="A181" s="59"/>
      <c r="B181" s="40"/>
      <c r="C181" s="34"/>
      <c r="D181" s="34"/>
      <c r="E181" s="34"/>
      <c r="F181" s="21"/>
      <c r="G181" s="37"/>
      <c r="H181" s="14"/>
    </row>
    <row r="182" spans="1:8" x14ac:dyDescent="0.35">
      <c r="A182" s="51"/>
      <c r="B182" s="40"/>
      <c r="C182" s="34"/>
      <c r="D182" s="34"/>
      <c r="E182" s="34"/>
      <c r="F182" s="21"/>
      <c r="G182" s="37"/>
      <c r="H182" s="14"/>
    </row>
    <row r="183" spans="1:8" x14ac:dyDescent="0.35">
      <c r="A183" s="59"/>
      <c r="B183" s="40"/>
      <c r="C183" s="34"/>
      <c r="D183" s="34"/>
      <c r="E183" s="34"/>
      <c r="F183" s="21"/>
      <c r="G183" s="38"/>
      <c r="H183" s="14"/>
    </row>
    <row r="184" spans="1:8" x14ac:dyDescent="0.35">
      <c r="A184" s="59"/>
      <c r="B184" s="40"/>
      <c r="C184" s="34"/>
      <c r="D184" s="34"/>
      <c r="E184" s="34"/>
      <c r="F184" s="21"/>
      <c r="G184" s="37"/>
      <c r="H184" s="14"/>
    </row>
    <row r="185" spans="1:8" x14ac:dyDescent="0.35">
      <c r="A185" s="59"/>
      <c r="B185" s="40"/>
      <c r="C185" s="34"/>
      <c r="D185" s="34"/>
      <c r="E185" s="34"/>
      <c r="F185" s="21"/>
      <c r="G185" s="37"/>
      <c r="H185" s="14"/>
    </row>
    <row r="186" spans="1:8" x14ac:dyDescent="0.35">
      <c r="A186" s="59"/>
      <c r="B186" s="40"/>
      <c r="C186" s="34"/>
      <c r="D186" s="34"/>
      <c r="E186" s="34"/>
      <c r="F186" s="21"/>
      <c r="G186" s="37"/>
      <c r="H186" s="14"/>
    </row>
    <row r="187" spans="1:8" x14ac:dyDescent="0.35">
      <c r="A187" s="59"/>
      <c r="B187" s="40"/>
      <c r="C187" s="34"/>
      <c r="D187" s="34"/>
      <c r="E187" s="34"/>
      <c r="F187" s="21"/>
      <c r="G187" s="37"/>
      <c r="H187" s="14"/>
    </row>
    <row r="188" spans="1:8" x14ac:dyDescent="0.35">
      <c r="A188" s="59"/>
      <c r="B188" s="40"/>
      <c r="C188" s="34"/>
      <c r="D188" s="34"/>
      <c r="E188" s="34"/>
      <c r="F188" s="21"/>
      <c r="G188" s="37"/>
      <c r="H188" s="14"/>
    </row>
    <row r="189" spans="1:8" x14ac:dyDescent="0.35">
      <c r="A189" s="59"/>
      <c r="B189" s="40"/>
      <c r="C189" s="34"/>
      <c r="D189" s="34"/>
      <c r="E189" s="34"/>
      <c r="F189" s="21"/>
      <c r="G189" s="37"/>
      <c r="H189" s="14"/>
    </row>
    <row r="190" spans="1:8" x14ac:dyDescent="0.35">
      <c r="A190" s="21"/>
      <c r="B190" s="40"/>
      <c r="C190" s="34"/>
      <c r="D190" s="34"/>
      <c r="E190" s="34"/>
      <c r="F190" s="28"/>
      <c r="G190" s="37"/>
      <c r="H190" s="14"/>
    </row>
    <row r="191" spans="1:8" x14ac:dyDescent="0.35">
      <c r="A191" s="21"/>
      <c r="B191" s="40"/>
      <c r="C191" s="34"/>
      <c r="D191" s="34"/>
      <c r="E191" s="34"/>
      <c r="F191" s="28"/>
      <c r="G191" s="37"/>
      <c r="H191" s="14"/>
    </row>
    <row r="192" spans="1:8" x14ac:dyDescent="0.35">
      <c r="A192" s="36"/>
      <c r="B192" s="40"/>
      <c r="C192" s="34"/>
      <c r="D192" s="34"/>
      <c r="E192" s="34"/>
      <c r="F192" s="28"/>
      <c r="G192" s="37"/>
      <c r="H192" s="14"/>
    </row>
    <row r="193" spans="1:8" x14ac:dyDescent="0.35">
      <c r="A193" s="21"/>
      <c r="B193" s="40"/>
      <c r="C193" s="34"/>
      <c r="D193" s="34"/>
      <c r="E193" s="34"/>
      <c r="F193" s="28"/>
      <c r="G193" s="37"/>
      <c r="H193" s="14"/>
    </row>
    <row r="194" spans="1:8" x14ac:dyDescent="0.35">
      <c r="A194" s="21"/>
      <c r="B194" s="40"/>
      <c r="C194" s="34"/>
      <c r="D194" s="34"/>
      <c r="E194" s="34"/>
      <c r="F194" s="28"/>
      <c r="G194" s="37"/>
      <c r="H194" s="14"/>
    </row>
    <row r="195" spans="1:8" x14ac:dyDescent="0.35">
      <c r="A195" s="21"/>
      <c r="B195" s="40"/>
      <c r="C195" s="34"/>
      <c r="D195" s="34"/>
      <c r="E195" s="34"/>
      <c r="F195" s="28"/>
      <c r="G195" s="37"/>
      <c r="H195" s="14"/>
    </row>
    <row r="196" spans="1:8" x14ac:dyDescent="0.35">
      <c r="A196" s="59"/>
      <c r="B196" s="40"/>
      <c r="C196" s="34"/>
      <c r="D196" s="34"/>
      <c r="E196" s="34"/>
      <c r="F196" s="21"/>
      <c r="G196" s="34"/>
      <c r="H196" s="14"/>
    </row>
    <row r="197" spans="1:8" x14ac:dyDescent="0.35">
      <c r="A197" s="59"/>
      <c r="B197" s="40"/>
      <c r="C197" s="34"/>
      <c r="D197" s="34"/>
      <c r="E197" s="34"/>
      <c r="F197" s="21"/>
      <c r="G197" s="34"/>
      <c r="H197" s="14"/>
    </row>
    <row r="198" spans="1:8" x14ac:dyDescent="0.35">
      <c r="A198" s="59"/>
      <c r="B198" s="40"/>
      <c r="C198" s="34"/>
      <c r="D198" s="34"/>
      <c r="E198" s="34"/>
      <c r="F198" s="21"/>
      <c r="G198" s="34"/>
      <c r="H198" s="14"/>
    </row>
    <row r="199" spans="1:8" x14ac:dyDescent="0.35">
      <c r="A199" s="59"/>
      <c r="B199" s="40"/>
      <c r="C199" s="34"/>
      <c r="D199" s="34"/>
      <c r="E199" s="34"/>
      <c r="F199" s="21"/>
      <c r="G199" s="34"/>
      <c r="H199" s="14"/>
    </row>
    <row r="200" spans="1:8" x14ac:dyDescent="0.35">
      <c r="A200" s="51"/>
      <c r="B200" s="40"/>
      <c r="C200" s="34"/>
      <c r="D200" s="34"/>
      <c r="E200" s="34"/>
      <c r="F200" s="21"/>
      <c r="G200" s="37"/>
      <c r="H200" s="14"/>
    </row>
    <row r="201" spans="1:8" x14ac:dyDescent="0.35">
      <c r="A201" s="51"/>
      <c r="B201" s="40"/>
      <c r="C201" s="34"/>
      <c r="D201" s="34"/>
      <c r="E201" s="34"/>
      <c r="F201" s="21"/>
      <c r="G201" s="37"/>
      <c r="H201" s="14"/>
    </row>
    <row r="202" spans="1:8" x14ac:dyDescent="0.35">
      <c r="A202" s="51"/>
      <c r="B202" s="40"/>
      <c r="C202" s="34"/>
      <c r="D202" s="34"/>
      <c r="E202" s="34"/>
      <c r="F202" s="21"/>
      <c r="G202" s="37"/>
      <c r="H202" s="14"/>
    </row>
    <row r="203" spans="1:8" x14ac:dyDescent="0.35">
      <c r="A203" s="51"/>
      <c r="B203" s="40"/>
      <c r="C203" s="80"/>
      <c r="D203" s="80"/>
      <c r="E203" s="34"/>
      <c r="F203" s="21"/>
      <c r="G203" s="37"/>
      <c r="H203" s="14"/>
    </row>
    <row r="204" spans="1:8" x14ac:dyDescent="0.35">
      <c r="A204" s="51"/>
      <c r="B204" s="40"/>
      <c r="C204" s="34"/>
      <c r="D204" s="34"/>
      <c r="E204" s="34"/>
      <c r="F204" s="21"/>
      <c r="G204" s="37"/>
      <c r="H204" s="14"/>
    </row>
    <row r="205" spans="1:8" x14ac:dyDescent="0.35">
      <c r="A205" s="51"/>
      <c r="B205" s="40"/>
      <c r="C205" s="34"/>
      <c r="D205" s="34"/>
      <c r="E205" s="34"/>
      <c r="F205" s="21"/>
      <c r="G205" s="37"/>
      <c r="H205" s="14"/>
    </row>
    <row r="206" spans="1:8" x14ac:dyDescent="0.35">
      <c r="A206" s="51"/>
      <c r="B206" s="40"/>
      <c r="C206" s="34"/>
      <c r="D206" s="34"/>
      <c r="E206" s="34"/>
      <c r="F206" s="21"/>
      <c r="G206" s="37"/>
      <c r="H206" s="14"/>
    </row>
    <row r="207" spans="1:8" x14ac:dyDescent="0.35">
      <c r="A207" s="51"/>
      <c r="B207" s="40"/>
      <c r="C207" s="34"/>
      <c r="D207" s="34"/>
      <c r="E207" s="34"/>
      <c r="F207" s="21"/>
      <c r="G207" s="37"/>
      <c r="H207" s="14"/>
    </row>
    <row r="208" spans="1:8" x14ac:dyDescent="0.35">
      <c r="A208" s="51"/>
      <c r="B208" s="40"/>
      <c r="C208" s="34"/>
      <c r="D208" s="34"/>
      <c r="E208" s="34"/>
      <c r="F208" s="21"/>
      <c r="G208" s="37"/>
      <c r="H208" s="14"/>
    </row>
    <row r="209" spans="1:8" x14ac:dyDescent="0.35">
      <c r="A209" s="21"/>
      <c r="B209" s="40"/>
      <c r="C209" s="34"/>
      <c r="D209" s="34"/>
      <c r="E209" s="34"/>
      <c r="F209" s="28"/>
      <c r="G209" s="37"/>
      <c r="H209" s="14"/>
    </row>
    <row r="210" spans="1:8" x14ac:dyDescent="0.35">
      <c r="A210" s="51"/>
      <c r="B210" s="40"/>
      <c r="C210" s="34"/>
      <c r="D210" s="34"/>
      <c r="E210" s="34"/>
      <c r="F210" s="21"/>
      <c r="G210" s="37"/>
      <c r="H210" s="14"/>
    </row>
    <row r="211" spans="1:8" x14ac:dyDescent="0.35">
      <c r="A211" s="21"/>
      <c r="B211" s="40"/>
      <c r="C211" s="34"/>
      <c r="D211" s="34"/>
      <c r="E211" s="34"/>
      <c r="F211" s="28"/>
      <c r="G211" s="37"/>
      <c r="H211" s="14"/>
    </row>
    <row r="212" spans="1:8" x14ac:dyDescent="0.35">
      <c r="A212" s="36"/>
      <c r="B212" s="40"/>
      <c r="C212" s="34"/>
      <c r="D212" s="34"/>
      <c r="E212" s="34"/>
      <c r="F212" s="28"/>
      <c r="G212" s="37"/>
      <c r="H212" s="14"/>
    </row>
    <row r="213" spans="1:8" x14ac:dyDescent="0.35">
      <c r="A213" s="59"/>
      <c r="B213" s="40"/>
      <c r="C213" s="34"/>
      <c r="D213" s="34"/>
      <c r="E213" s="34"/>
      <c r="F213" s="21"/>
      <c r="G213" s="34"/>
      <c r="H213" s="14"/>
    </row>
    <row r="214" spans="1:8" x14ac:dyDescent="0.35">
      <c r="A214" s="59"/>
      <c r="B214" s="40"/>
      <c r="C214" s="34"/>
      <c r="D214" s="34"/>
      <c r="E214" s="34"/>
      <c r="F214" s="21"/>
      <c r="G214" s="34"/>
      <c r="H214" s="14"/>
    </row>
    <row r="215" spans="1:8" x14ac:dyDescent="0.35">
      <c r="A215" s="59"/>
      <c r="B215" s="40"/>
      <c r="C215" s="34"/>
      <c r="D215" s="34"/>
      <c r="E215" s="34"/>
      <c r="F215" s="21"/>
      <c r="G215" s="37"/>
      <c r="H215" s="14"/>
    </row>
    <row r="216" spans="1:8" x14ac:dyDescent="0.35">
      <c r="A216" s="59"/>
      <c r="B216" s="40"/>
      <c r="C216" s="34"/>
      <c r="D216" s="34"/>
      <c r="E216" s="34"/>
      <c r="F216" s="21"/>
      <c r="G216" s="37"/>
      <c r="H216" s="14"/>
    </row>
    <row r="217" spans="1:8" x14ac:dyDescent="0.35">
      <c r="A217" s="59"/>
      <c r="B217" s="40"/>
      <c r="C217" s="34"/>
      <c r="D217" s="34"/>
      <c r="E217" s="34"/>
      <c r="F217" s="21"/>
      <c r="G217" s="37"/>
      <c r="H217" s="14"/>
    </row>
    <row r="218" spans="1:8" x14ac:dyDescent="0.35">
      <c r="A218" s="59"/>
      <c r="B218" s="40"/>
      <c r="C218" s="34"/>
      <c r="D218" s="34"/>
      <c r="E218" s="34"/>
      <c r="F218" s="21"/>
      <c r="G218" s="37"/>
      <c r="H218" s="14"/>
    </row>
    <row r="219" spans="1:8" x14ac:dyDescent="0.35">
      <c r="A219" s="59"/>
      <c r="B219" s="40"/>
      <c r="C219" s="34"/>
      <c r="D219" s="34"/>
      <c r="E219" s="34"/>
      <c r="F219" s="21"/>
      <c r="G219" s="37"/>
      <c r="H219" s="14"/>
    </row>
    <row r="220" spans="1:8" x14ac:dyDescent="0.35">
      <c r="A220" s="59"/>
      <c r="B220" s="40"/>
      <c r="C220" s="34"/>
      <c r="D220" s="34"/>
      <c r="E220" s="34"/>
      <c r="F220" s="21"/>
      <c r="G220" s="37"/>
      <c r="H220" s="14"/>
    </row>
    <row r="221" spans="1:8" x14ac:dyDescent="0.35">
      <c r="A221" s="59"/>
      <c r="B221" s="40"/>
      <c r="C221" s="34"/>
      <c r="D221" s="34"/>
      <c r="E221" s="34"/>
      <c r="F221" s="21"/>
      <c r="G221" s="37"/>
      <c r="H221" s="14"/>
    </row>
    <row r="222" spans="1:8" x14ac:dyDescent="0.35">
      <c r="A222" s="59"/>
      <c r="B222" s="40"/>
      <c r="C222" s="34"/>
      <c r="D222" s="34"/>
      <c r="E222" s="34"/>
      <c r="F222" s="21"/>
      <c r="G222" s="37"/>
      <c r="H222" s="14"/>
    </row>
    <row r="223" spans="1:8" x14ac:dyDescent="0.35">
      <c r="A223" s="59"/>
      <c r="B223" s="40"/>
      <c r="C223" s="34"/>
      <c r="D223" s="34"/>
      <c r="E223" s="34"/>
      <c r="F223" s="21"/>
      <c r="G223" s="37"/>
      <c r="H223" s="14"/>
    </row>
    <row r="224" spans="1:8" x14ac:dyDescent="0.35">
      <c r="A224" s="59"/>
      <c r="B224" s="40"/>
      <c r="C224" s="34"/>
      <c r="D224" s="34"/>
      <c r="E224" s="34"/>
      <c r="F224" s="21"/>
      <c r="G224" s="37"/>
      <c r="H224" s="14"/>
    </row>
    <row r="225" spans="1:8" x14ac:dyDescent="0.35">
      <c r="A225" s="59"/>
      <c r="B225" s="40"/>
      <c r="C225" s="34"/>
      <c r="D225" s="34"/>
      <c r="E225" s="34"/>
      <c r="F225" s="21"/>
      <c r="G225" s="37"/>
      <c r="H225" s="14"/>
    </row>
    <row r="226" spans="1:8" x14ac:dyDescent="0.35">
      <c r="A226" s="59"/>
      <c r="B226" s="40"/>
      <c r="C226" s="34"/>
      <c r="D226" s="34"/>
      <c r="E226" s="34"/>
      <c r="F226" s="21"/>
      <c r="G226" s="37"/>
      <c r="H226" s="14"/>
    </row>
    <row r="227" spans="1:8" x14ac:dyDescent="0.35">
      <c r="A227" s="59"/>
      <c r="B227" s="40"/>
      <c r="C227" s="34"/>
      <c r="D227" s="34"/>
      <c r="E227" s="34"/>
      <c r="F227" s="21"/>
      <c r="G227" s="37"/>
      <c r="H227" s="14"/>
    </row>
    <row r="228" spans="1:8" x14ac:dyDescent="0.35">
      <c r="A228" s="59"/>
      <c r="B228" s="40"/>
      <c r="C228" s="34"/>
      <c r="D228" s="34"/>
      <c r="E228" s="34"/>
      <c r="F228" s="21"/>
      <c r="G228" s="37"/>
      <c r="H228" s="14"/>
    </row>
    <row r="229" spans="1:8" x14ac:dyDescent="0.35">
      <c r="A229" s="59"/>
      <c r="B229" s="40"/>
      <c r="C229" s="34"/>
      <c r="D229" s="34"/>
      <c r="E229" s="34"/>
      <c r="F229" s="21"/>
      <c r="G229" s="37"/>
      <c r="H229" s="14"/>
    </row>
    <row r="230" spans="1:8" x14ac:dyDescent="0.35">
      <c r="A230" s="59"/>
      <c r="B230" s="40"/>
      <c r="C230" s="34"/>
      <c r="D230" s="34"/>
      <c r="E230" s="34"/>
      <c r="F230" s="21"/>
      <c r="G230" s="37"/>
      <c r="H230" s="14"/>
    </row>
    <row r="231" spans="1:8" x14ac:dyDescent="0.35">
      <c r="A231" s="59"/>
      <c r="B231" s="40"/>
      <c r="C231" s="34"/>
      <c r="D231" s="34"/>
      <c r="E231" s="34"/>
      <c r="F231" s="21"/>
      <c r="G231" s="37"/>
      <c r="H231" s="14"/>
    </row>
    <row r="232" spans="1:8" x14ac:dyDescent="0.35">
      <c r="A232" s="59"/>
      <c r="B232" s="40"/>
      <c r="C232" s="34"/>
      <c r="D232" s="34"/>
      <c r="E232" s="34"/>
      <c r="F232" s="21"/>
      <c r="G232" s="37"/>
      <c r="H232" s="14"/>
    </row>
    <row r="233" spans="1:8" x14ac:dyDescent="0.35">
      <c r="A233" s="59"/>
      <c r="B233" s="40"/>
      <c r="C233" s="34"/>
      <c r="D233" s="34"/>
      <c r="E233" s="34"/>
      <c r="F233" s="21"/>
      <c r="G233" s="37"/>
      <c r="H233" s="14"/>
    </row>
    <row r="234" spans="1:8" x14ac:dyDescent="0.35">
      <c r="A234" s="59"/>
      <c r="B234" s="40"/>
      <c r="C234" s="34"/>
      <c r="D234" s="34"/>
      <c r="E234" s="34"/>
      <c r="F234" s="21"/>
      <c r="G234" s="37"/>
      <c r="H234" s="14"/>
    </row>
    <row r="235" spans="1:8" x14ac:dyDescent="0.35">
      <c r="A235" s="59"/>
      <c r="B235" s="40"/>
      <c r="C235" s="34"/>
      <c r="D235" s="34"/>
      <c r="E235" s="34"/>
      <c r="F235" s="21"/>
      <c r="G235" s="37"/>
      <c r="H235" s="14"/>
    </row>
    <row r="236" spans="1:8" x14ac:dyDescent="0.35">
      <c r="A236" s="59"/>
      <c r="B236" s="40"/>
      <c r="C236" s="34"/>
      <c r="D236" s="34"/>
      <c r="E236" s="34"/>
      <c r="F236" s="21"/>
      <c r="G236" s="37"/>
      <c r="H236" s="14"/>
    </row>
    <row r="237" spans="1:8" x14ac:dyDescent="0.35">
      <c r="A237" s="59"/>
      <c r="B237" s="40"/>
      <c r="C237" s="34"/>
      <c r="D237" s="34"/>
      <c r="E237" s="34"/>
      <c r="F237" s="21"/>
      <c r="G237" s="37"/>
      <c r="H237" s="14"/>
    </row>
    <row r="238" spans="1:8" x14ac:dyDescent="0.35">
      <c r="A238" s="59"/>
      <c r="B238" s="40"/>
      <c r="C238" s="34"/>
      <c r="D238" s="34"/>
      <c r="E238" s="34"/>
      <c r="F238" s="21"/>
      <c r="G238" s="37"/>
      <c r="H238" s="14"/>
    </row>
    <row r="239" spans="1:8" x14ac:dyDescent="0.35">
      <c r="A239" s="59"/>
      <c r="B239" s="40"/>
      <c r="C239" s="34"/>
      <c r="D239" s="34"/>
      <c r="E239" s="34"/>
      <c r="F239" s="21"/>
      <c r="G239" s="37"/>
      <c r="H239" s="14"/>
    </row>
    <row r="240" spans="1:8" x14ac:dyDescent="0.35">
      <c r="A240" s="21"/>
      <c r="B240" s="40"/>
      <c r="C240" s="34"/>
      <c r="D240" s="34"/>
      <c r="E240" s="34"/>
      <c r="F240" s="28"/>
      <c r="G240" s="37"/>
      <c r="H240" s="14"/>
    </row>
    <row r="241" spans="1:8" x14ac:dyDescent="0.35">
      <c r="A241" s="59"/>
      <c r="B241" s="40"/>
      <c r="C241" s="34"/>
      <c r="D241" s="34"/>
      <c r="E241" s="34"/>
      <c r="F241" s="21"/>
      <c r="G241" s="37"/>
      <c r="H241" s="14"/>
    </row>
    <row r="242" spans="1:8" x14ac:dyDescent="0.35">
      <c r="A242" s="51"/>
      <c r="B242" s="40"/>
      <c r="C242" s="34"/>
      <c r="D242" s="34"/>
      <c r="E242" s="34"/>
      <c r="F242" s="28"/>
      <c r="G242" s="37"/>
      <c r="H242" s="14"/>
    </row>
    <row r="243" spans="1:8" x14ac:dyDescent="0.35">
      <c r="A243" s="51"/>
      <c r="B243" s="40"/>
      <c r="C243" s="34"/>
      <c r="D243" s="34"/>
      <c r="E243" s="34"/>
      <c r="F243" s="28"/>
      <c r="G243" s="37"/>
      <c r="H243" s="14"/>
    </row>
    <row r="244" spans="1:8" x14ac:dyDescent="0.35">
      <c r="A244" s="51"/>
      <c r="B244" s="40"/>
      <c r="C244" s="34"/>
      <c r="D244" s="34"/>
      <c r="E244" s="34"/>
      <c r="F244" s="28"/>
      <c r="G244" s="37"/>
      <c r="H244" s="14"/>
    </row>
    <row r="245" spans="1:8" x14ac:dyDescent="0.35">
      <c r="A245" s="51"/>
      <c r="B245" s="40"/>
      <c r="C245" s="34"/>
      <c r="D245" s="34"/>
      <c r="E245" s="34"/>
      <c r="F245" s="28"/>
      <c r="G245" s="37"/>
      <c r="H245" s="14"/>
    </row>
    <row r="246" spans="1:8" x14ac:dyDescent="0.35">
      <c r="A246" s="51"/>
      <c r="B246" s="40"/>
      <c r="C246" s="34"/>
      <c r="D246" s="34"/>
      <c r="E246" s="34"/>
      <c r="F246" s="28"/>
      <c r="G246" s="37"/>
      <c r="H246" s="14"/>
    </row>
    <row r="247" spans="1:8" x14ac:dyDescent="0.35">
      <c r="A247" s="51"/>
      <c r="B247" s="40"/>
      <c r="C247" s="34"/>
      <c r="D247" s="34"/>
      <c r="E247" s="34"/>
      <c r="F247" s="28"/>
      <c r="G247" s="37"/>
      <c r="H247" s="14"/>
    </row>
    <row r="248" spans="1:8" x14ac:dyDescent="0.35">
      <c r="A248" s="51"/>
      <c r="B248" s="40"/>
      <c r="C248" s="34"/>
      <c r="D248" s="34"/>
      <c r="E248" s="34"/>
      <c r="F248" s="28"/>
      <c r="G248" s="37"/>
      <c r="H248" s="14"/>
    </row>
    <row r="249" spans="1:8" x14ac:dyDescent="0.35">
      <c r="A249" s="59"/>
      <c r="B249" s="40"/>
      <c r="C249" s="34"/>
      <c r="D249" s="34"/>
      <c r="E249" s="34"/>
      <c r="F249" s="21"/>
      <c r="G249" s="34"/>
      <c r="H249" s="14"/>
    </row>
    <row r="250" spans="1:8" x14ac:dyDescent="0.35">
      <c r="A250" s="59"/>
      <c r="B250" s="40"/>
      <c r="C250" s="34"/>
      <c r="D250" s="34"/>
      <c r="E250" s="34"/>
      <c r="F250" s="21"/>
      <c r="G250" s="34"/>
      <c r="H250" s="14"/>
    </row>
    <row r="251" spans="1:8" x14ac:dyDescent="0.35">
      <c r="A251" s="59"/>
      <c r="B251" s="40"/>
      <c r="C251" s="34"/>
      <c r="D251" s="34"/>
      <c r="E251" s="34"/>
      <c r="F251" s="21"/>
      <c r="G251" s="34"/>
      <c r="H251" s="14"/>
    </row>
    <row r="252" spans="1:8" x14ac:dyDescent="0.35">
      <c r="A252" s="59"/>
      <c r="B252" s="40"/>
      <c r="C252" s="34"/>
      <c r="D252" s="34"/>
      <c r="E252" s="34"/>
      <c r="F252" s="21"/>
      <c r="G252" s="34"/>
      <c r="H252" s="14"/>
    </row>
    <row r="253" spans="1:8" x14ac:dyDescent="0.35">
      <c r="A253" s="59"/>
      <c r="B253" s="40"/>
      <c r="C253" s="34"/>
      <c r="D253" s="34"/>
      <c r="E253" s="34"/>
      <c r="F253" s="21"/>
      <c r="G253" s="37"/>
      <c r="H253" s="14"/>
    </row>
    <row r="254" spans="1:8" x14ac:dyDescent="0.35">
      <c r="A254" s="21"/>
      <c r="B254" s="40"/>
      <c r="C254" s="34"/>
      <c r="D254" s="34"/>
      <c r="E254" s="34"/>
      <c r="F254" s="21"/>
      <c r="G254" s="37"/>
      <c r="H254" s="14"/>
    </row>
    <row r="255" spans="1:8" x14ac:dyDescent="0.35">
      <c r="A255" s="59"/>
      <c r="B255" s="40"/>
      <c r="C255" s="34"/>
      <c r="D255" s="34"/>
      <c r="E255" s="34"/>
      <c r="F255" s="21"/>
      <c r="G255" s="37"/>
      <c r="H255" s="14"/>
    </row>
    <row r="256" spans="1:8" x14ac:dyDescent="0.35">
      <c r="A256" s="59"/>
      <c r="B256" s="40"/>
      <c r="C256" s="34"/>
      <c r="D256" s="34"/>
      <c r="E256" s="34"/>
      <c r="F256" s="21"/>
      <c r="G256" s="37"/>
      <c r="H256" s="14"/>
    </row>
    <row r="257" spans="1:8" x14ac:dyDescent="0.35">
      <c r="A257" s="59"/>
      <c r="B257" s="40"/>
      <c r="C257" s="34"/>
      <c r="D257" s="34"/>
      <c r="E257" s="34"/>
      <c r="F257" s="21"/>
      <c r="G257" s="37"/>
      <c r="H257" s="14"/>
    </row>
    <row r="258" spans="1:8" x14ac:dyDescent="0.35">
      <c r="A258" s="59"/>
      <c r="B258" s="40"/>
      <c r="C258" s="34"/>
      <c r="D258" s="34"/>
      <c r="E258" s="34"/>
      <c r="F258" s="21"/>
      <c r="G258" s="37"/>
      <c r="H258" s="14"/>
    </row>
    <row r="259" spans="1:8" x14ac:dyDescent="0.35">
      <c r="A259" s="59"/>
      <c r="B259" s="40"/>
      <c r="C259" s="34"/>
      <c r="D259" s="34"/>
      <c r="E259" s="34"/>
      <c r="F259" s="21"/>
      <c r="G259" s="37"/>
      <c r="H259" s="14"/>
    </row>
    <row r="260" spans="1:8" x14ac:dyDescent="0.35">
      <c r="A260" s="59"/>
      <c r="B260" s="40"/>
      <c r="C260" s="34"/>
      <c r="D260" s="34"/>
      <c r="E260" s="34"/>
      <c r="F260" s="21"/>
      <c r="G260" s="37"/>
      <c r="H260" s="14"/>
    </row>
    <row r="261" spans="1:8" x14ac:dyDescent="0.35">
      <c r="A261" s="59"/>
      <c r="B261" s="40"/>
      <c r="C261" s="34"/>
      <c r="D261" s="34"/>
      <c r="E261" s="34"/>
      <c r="F261" s="21"/>
      <c r="G261" s="37"/>
      <c r="H261" s="14"/>
    </row>
    <row r="262" spans="1:8" x14ac:dyDescent="0.35">
      <c r="A262" s="59"/>
      <c r="B262" s="40"/>
      <c r="C262" s="34"/>
      <c r="D262" s="34"/>
      <c r="E262" s="34"/>
      <c r="F262" s="21"/>
      <c r="G262" s="34"/>
      <c r="H262" s="14"/>
    </row>
    <row r="263" spans="1:8" x14ac:dyDescent="0.35">
      <c r="A263" s="51"/>
      <c r="B263" s="40"/>
      <c r="C263" s="34"/>
      <c r="D263" s="34"/>
      <c r="E263" s="34"/>
      <c r="F263" s="21"/>
      <c r="G263" s="37"/>
      <c r="H263" s="14"/>
    </row>
    <row r="264" spans="1:8" x14ac:dyDescent="0.35">
      <c r="A264" s="51"/>
      <c r="B264" s="40"/>
      <c r="C264" s="34"/>
      <c r="D264" s="34"/>
      <c r="E264" s="34"/>
      <c r="F264" s="21"/>
      <c r="G264" s="37"/>
      <c r="H264" s="14"/>
    </row>
    <row r="265" spans="1:8" x14ac:dyDescent="0.35">
      <c r="A265" s="59"/>
      <c r="B265" s="40"/>
      <c r="C265" s="34"/>
      <c r="D265" s="34"/>
      <c r="E265" s="34"/>
      <c r="F265" s="21"/>
      <c r="G265" s="37"/>
      <c r="H265" s="14"/>
    </row>
    <row r="266" spans="1:8" x14ac:dyDescent="0.35">
      <c r="A266" s="59"/>
      <c r="B266" s="40"/>
      <c r="C266" s="34"/>
      <c r="D266" s="34"/>
      <c r="E266" s="34"/>
      <c r="F266" s="21"/>
      <c r="G266" s="37"/>
      <c r="H266" s="14"/>
    </row>
    <row r="267" spans="1:8" x14ac:dyDescent="0.35">
      <c r="A267" s="59"/>
      <c r="B267" s="40"/>
      <c r="C267" s="34"/>
      <c r="D267" s="34"/>
      <c r="E267" s="34"/>
      <c r="F267" s="21"/>
      <c r="G267" s="37"/>
      <c r="H267" s="14"/>
    </row>
    <row r="268" spans="1:8" x14ac:dyDescent="0.35">
      <c r="A268" s="21"/>
      <c r="B268" s="40"/>
      <c r="C268" s="34"/>
      <c r="D268" s="34"/>
      <c r="E268" s="34"/>
      <c r="F268" s="28"/>
      <c r="G268" s="37"/>
      <c r="H268" s="14"/>
    </row>
    <row r="269" spans="1:8" x14ac:dyDescent="0.35">
      <c r="A269" s="21"/>
      <c r="B269" s="40"/>
      <c r="C269" s="34"/>
      <c r="D269" s="34"/>
      <c r="E269" s="34"/>
      <c r="F269" s="28"/>
      <c r="G269" s="37"/>
      <c r="H269" s="14"/>
    </row>
    <row r="270" spans="1:8" x14ac:dyDescent="0.35">
      <c r="A270" s="59"/>
      <c r="B270" s="40"/>
      <c r="C270" s="34"/>
      <c r="D270" s="34"/>
      <c r="E270" s="34"/>
      <c r="F270" s="21"/>
      <c r="G270" s="34"/>
      <c r="H270" s="14"/>
    </row>
    <row r="271" spans="1:8" x14ac:dyDescent="0.35">
      <c r="A271" s="59"/>
      <c r="B271" s="40"/>
      <c r="C271" s="34"/>
      <c r="D271" s="34"/>
      <c r="E271" s="34"/>
      <c r="F271" s="21"/>
      <c r="G271" s="34"/>
      <c r="H271" s="14"/>
    </row>
    <row r="272" spans="1:8" x14ac:dyDescent="0.35">
      <c r="A272" s="59"/>
      <c r="B272" s="40"/>
      <c r="C272" s="34"/>
      <c r="D272" s="34"/>
      <c r="E272" s="34"/>
      <c r="F272" s="21"/>
      <c r="G272" s="37"/>
      <c r="H272" s="14"/>
    </row>
    <row r="273" spans="1:8" x14ac:dyDescent="0.35">
      <c r="A273" s="59"/>
      <c r="B273" s="40"/>
      <c r="C273" s="34"/>
      <c r="D273" s="34"/>
      <c r="E273" s="34"/>
      <c r="F273" s="21"/>
      <c r="G273" s="37"/>
      <c r="H273" s="14"/>
    </row>
    <row r="274" spans="1:8" x14ac:dyDescent="0.35">
      <c r="A274" s="59"/>
      <c r="B274" s="40"/>
      <c r="C274" s="34"/>
      <c r="D274" s="34"/>
      <c r="E274" s="34"/>
      <c r="F274" s="21"/>
      <c r="G274" s="37"/>
      <c r="H274" s="14"/>
    </row>
    <row r="275" spans="1:8" x14ac:dyDescent="0.35">
      <c r="A275" s="59"/>
      <c r="B275" s="40"/>
      <c r="C275" s="34"/>
      <c r="D275" s="34"/>
      <c r="E275" s="34"/>
      <c r="F275" s="21"/>
      <c r="G275" s="37"/>
      <c r="H275" s="14"/>
    </row>
    <row r="276" spans="1:8" x14ac:dyDescent="0.35">
      <c r="A276" s="59"/>
      <c r="B276" s="40"/>
      <c r="C276" s="34"/>
      <c r="D276" s="34"/>
      <c r="E276" s="34"/>
      <c r="F276" s="21"/>
      <c r="G276" s="37"/>
      <c r="H276" s="14"/>
    </row>
    <row r="277" spans="1:8" x14ac:dyDescent="0.35">
      <c r="A277" s="59"/>
      <c r="B277" s="40"/>
      <c r="C277" s="34"/>
      <c r="D277" s="34"/>
      <c r="E277" s="34"/>
      <c r="F277" s="21"/>
      <c r="G277" s="37"/>
      <c r="H277" s="14"/>
    </row>
    <row r="278" spans="1:8" x14ac:dyDescent="0.35">
      <c r="A278" s="21"/>
      <c r="B278" s="40"/>
      <c r="C278" s="34"/>
      <c r="D278" s="34"/>
      <c r="E278" s="34"/>
      <c r="F278" s="21"/>
      <c r="G278" s="37"/>
      <c r="H278" s="14"/>
    </row>
    <row r="279" spans="1:8" x14ac:dyDescent="0.35">
      <c r="A279" s="59"/>
      <c r="B279" s="40"/>
      <c r="C279" s="34"/>
      <c r="D279" s="34"/>
      <c r="E279" s="34"/>
      <c r="F279" s="21"/>
      <c r="G279" s="37"/>
      <c r="H279" s="14"/>
    </row>
    <row r="280" spans="1:8" x14ac:dyDescent="0.35">
      <c r="A280" s="59"/>
      <c r="B280" s="40"/>
      <c r="C280" s="34"/>
      <c r="D280" s="34"/>
      <c r="E280" s="34"/>
      <c r="F280" s="21"/>
      <c r="G280" s="37"/>
      <c r="H280" s="14"/>
    </row>
    <row r="281" spans="1:8" x14ac:dyDescent="0.35">
      <c r="A281" s="59"/>
      <c r="B281" s="40"/>
      <c r="C281" s="34"/>
      <c r="D281" s="34"/>
      <c r="E281" s="34"/>
      <c r="F281" s="21"/>
      <c r="G281" s="37"/>
      <c r="H281" s="14"/>
    </row>
    <row r="282" spans="1:8" x14ac:dyDescent="0.35">
      <c r="A282" s="59"/>
      <c r="B282" s="40"/>
      <c r="C282" s="34"/>
      <c r="D282" s="34"/>
      <c r="E282" s="34"/>
      <c r="F282" s="21"/>
      <c r="G282" s="37"/>
      <c r="H282" s="14"/>
    </row>
    <row r="283" spans="1:8" x14ac:dyDescent="0.35">
      <c r="A283" s="59"/>
      <c r="B283" s="40"/>
      <c r="C283" s="34"/>
      <c r="D283" s="34"/>
      <c r="E283" s="34"/>
      <c r="F283" s="21"/>
      <c r="G283" s="37"/>
      <c r="H283" s="14"/>
    </row>
    <row r="284" spans="1:8" x14ac:dyDescent="0.35">
      <c r="A284" s="59"/>
      <c r="B284" s="40"/>
      <c r="C284" s="34"/>
      <c r="D284" s="34"/>
      <c r="E284" s="34"/>
      <c r="F284" s="21"/>
      <c r="G284" s="37"/>
      <c r="H284" s="14"/>
    </row>
    <row r="285" spans="1:8" x14ac:dyDescent="0.35">
      <c r="A285" s="59"/>
      <c r="B285" s="40"/>
      <c r="C285" s="34"/>
      <c r="D285" s="34"/>
      <c r="E285" s="34"/>
      <c r="F285" s="21"/>
      <c r="G285" s="37"/>
      <c r="H285" s="14"/>
    </row>
    <row r="286" spans="1:8" x14ac:dyDescent="0.35">
      <c r="A286" s="59"/>
      <c r="B286" s="40"/>
      <c r="C286" s="34"/>
      <c r="D286" s="34"/>
      <c r="E286" s="34"/>
      <c r="F286" s="21"/>
      <c r="G286" s="37"/>
      <c r="H286" s="14"/>
    </row>
    <row r="287" spans="1:8" x14ac:dyDescent="0.35">
      <c r="A287" s="59"/>
      <c r="B287" s="40"/>
      <c r="C287" s="34"/>
      <c r="D287" s="34"/>
      <c r="E287" s="34"/>
      <c r="F287" s="21"/>
      <c r="G287" s="37"/>
      <c r="H287" s="14"/>
    </row>
    <row r="288" spans="1:8" x14ac:dyDescent="0.35">
      <c r="A288" s="21"/>
      <c r="B288" s="40"/>
      <c r="C288" s="34"/>
      <c r="D288" s="34"/>
      <c r="E288" s="34"/>
      <c r="F288" s="28"/>
      <c r="G288" s="37"/>
      <c r="H288" s="14"/>
    </row>
    <row r="289" spans="1:8" x14ac:dyDescent="0.35">
      <c r="A289" s="21"/>
      <c r="B289" s="40"/>
      <c r="C289" s="34"/>
      <c r="D289" s="34"/>
      <c r="E289" s="34"/>
      <c r="F289" s="28"/>
      <c r="G289" s="37"/>
      <c r="H289" s="14"/>
    </row>
    <row r="290" spans="1:8" x14ac:dyDescent="0.35">
      <c r="A290" s="21"/>
      <c r="B290" s="40"/>
      <c r="C290" s="34"/>
      <c r="D290" s="34"/>
      <c r="E290" s="34"/>
      <c r="F290" s="28"/>
      <c r="G290" s="37"/>
      <c r="H290" s="14"/>
    </row>
    <row r="291" spans="1:8" x14ac:dyDescent="0.35">
      <c r="A291" s="21"/>
      <c r="B291" s="40"/>
      <c r="C291" s="34"/>
      <c r="D291" s="34"/>
      <c r="E291" s="34"/>
      <c r="F291" s="28"/>
      <c r="G291" s="37"/>
      <c r="H291" s="14"/>
    </row>
    <row r="292" spans="1:8" x14ac:dyDescent="0.35">
      <c r="A292" s="59"/>
      <c r="B292" s="40"/>
      <c r="C292" s="34"/>
      <c r="D292" s="34"/>
      <c r="E292" s="34"/>
      <c r="F292" s="21"/>
      <c r="G292" s="34"/>
      <c r="H292" s="14"/>
    </row>
    <row r="293" spans="1:8" x14ac:dyDescent="0.35">
      <c r="A293" s="59"/>
      <c r="B293" s="40"/>
      <c r="C293" s="34"/>
      <c r="D293" s="34"/>
      <c r="E293" s="34"/>
      <c r="F293" s="21"/>
      <c r="G293" s="34"/>
      <c r="H293" s="14"/>
    </row>
    <row r="294" spans="1:8" x14ac:dyDescent="0.35">
      <c r="A294" s="59"/>
      <c r="B294" s="40"/>
      <c r="C294" s="34"/>
      <c r="D294" s="34"/>
      <c r="E294" s="34"/>
      <c r="F294" s="21"/>
      <c r="G294" s="34"/>
      <c r="H294" s="14"/>
    </row>
    <row r="295" spans="1:8" x14ac:dyDescent="0.35">
      <c r="A295" s="59"/>
      <c r="B295" s="40"/>
      <c r="C295" s="34"/>
      <c r="D295" s="34"/>
      <c r="E295" s="34"/>
      <c r="F295" s="21"/>
      <c r="G295" s="34"/>
      <c r="H295" s="14"/>
    </row>
    <row r="296" spans="1:8" x14ac:dyDescent="0.35">
      <c r="A296" s="59"/>
      <c r="B296" s="40"/>
      <c r="C296" s="34"/>
      <c r="D296" s="34"/>
      <c r="E296" s="34"/>
      <c r="F296" s="21"/>
      <c r="G296" s="37"/>
      <c r="H296" s="14"/>
    </row>
    <row r="297" spans="1:8" x14ac:dyDescent="0.35">
      <c r="A297" s="59"/>
      <c r="B297" s="40"/>
      <c r="C297" s="34"/>
      <c r="D297" s="34"/>
      <c r="E297" s="34"/>
      <c r="F297" s="21"/>
      <c r="G297" s="37"/>
      <c r="H297" s="14"/>
    </row>
    <row r="298" spans="1:8" x14ac:dyDescent="0.35">
      <c r="A298" s="59"/>
      <c r="B298" s="40"/>
      <c r="C298" s="34"/>
      <c r="D298" s="34"/>
      <c r="E298" s="34"/>
      <c r="F298" s="21"/>
      <c r="G298" s="37"/>
      <c r="H298" s="14"/>
    </row>
    <row r="299" spans="1:8" x14ac:dyDescent="0.35">
      <c r="A299" s="59"/>
      <c r="B299" s="40"/>
      <c r="C299" s="34"/>
      <c r="D299" s="34"/>
      <c r="E299" s="34"/>
      <c r="F299" s="21"/>
      <c r="G299" s="37"/>
      <c r="H299" s="14"/>
    </row>
    <row r="300" spans="1:8" x14ac:dyDescent="0.35">
      <c r="A300" s="59"/>
      <c r="B300" s="40"/>
      <c r="C300" s="34"/>
      <c r="D300" s="34"/>
      <c r="E300" s="34"/>
      <c r="F300" s="21"/>
      <c r="G300" s="37"/>
      <c r="H300" s="14"/>
    </row>
    <row r="301" spans="1:8" x14ac:dyDescent="0.35">
      <c r="A301" s="59"/>
      <c r="B301" s="40"/>
      <c r="C301" s="34"/>
      <c r="D301" s="34"/>
      <c r="E301" s="34"/>
      <c r="F301" s="21"/>
      <c r="G301" s="37"/>
      <c r="H301" s="14"/>
    </row>
    <row r="302" spans="1:8" x14ac:dyDescent="0.35">
      <c r="A302" s="59"/>
      <c r="B302" s="40"/>
      <c r="C302" s="34"/>
      <c r="D302" s="34"/>
      <c r="E302" s="34"/>
      <c r="F302" s="21"/>
      <c r="G302" s="37"/>
      <c r="H302" s="14"/>
    </row>
    <row r="303" spans="1:8" x14ac:dyDescent="0.35">
      <c r="A303" s="59"/>
      <c r="B303" s="40"/>
      <c r="C303" s="34"/>
      <c r="D303" s="34"/>
      <c r="E303" s="34"/>
      <c r="F303" s="21"/>
      <c r="G303" s="37"/>
      <c r="H303" s="14"/>
    </row>
    <row r="304" spans="1:8" x14ac:dyDescent="0.35">
      <c r="A304" s="59"/>
      <c r="B304" s="40"/>
      <c r="C304" s="34"/>
      <c r="D304" s="34"/>
      <c r="E304" s="34"/>
      <c r="F304" s="21"/>
      <c r="G304" s="37"/>
      <c r="H304" s="14"/>
    </row>
    <row r="305" spans="1:8" x14ac:dyDescent="0.35">
      <c r="A305" s="59"/>
      <c r="B305" s="40"/>
      <c r="C305" s="34"/>
      <c r="D305" s="34"/>
      <c r="E305" s="34"/>
      <c r="F305" s="21"/>
      <c r="G305" s="37"/>
      <c r="H305" s="14"/>
    </row>
    <row r="306" spans="1:8" x14ac:dyDescent="0.35">
      <c r="A306" s="59"/>
      <c r="B306" s="40"/>
      <c r="C306" s="34"/>
      <c r="D306" s="34"/>
      <c r="E306" s="34"/>
      <c r="F306" s="21"/>
      <c r="G306" s="37"/>
      <c r="H306" s="14"/>
    </row>
    <row r="307" spans="1:8" x14ac:dyDescent="0.35">
      <c r="A307" s="59"/>
      <c r="B307" s="40"/>
      <c r="C307" s="34"/>
      <c r="D307" s="34"/>
      <c r="E307" s="34"/>
      <c r="F307" s="21"/>
      <c r="G307" s="37"/>
      <c r="H307" s="14"/>
    </row>
    <row r="308" spans="1:8" x14ac:dyDescent="0.35">
      <c r="A308" s="59"/>
      <c r="B308" s="40"/>
      <c r="C308" s="34"/>
      <c r="D308" s="34"/>
      <c r="E308" s="34"/>
      <c r="F308" s="21"/>
      <c r="G308" s="37"/>
      <c r="H308" s="14"/>
    </row>
    <row r="309" spans="1:8" x14ac:dyDescent="0.35">
      <c r="A309" s="59"/>
      <c r="B309" s="40"/>
      <c r="C309" s="34"/>
      <c r="D309" s="34"/>
      <c r="E309" s="34"/>
      <c r="F309" s="21"/>
      <c r="G309" s="37"/>
      <c r="H309" s="14"/>
    </row>
    <row r="310" spans="1:8" x14ac:dyDescent="0.35">
      <c r="A310" s="59"/>
      <c r="B310" s="40"/>
      <c r="C310" s="34"/>
      <c r="D310" s="34"/>
      <c r="E310" s="34"/>
      <c r="F310" s="21"/>
      <c r="G310" s="37"/>
      <c r="H310" s="14"/>
    </row>
    <row r="311" spans="1:8" x14ac:dyDescent="0.35">
      <c r="A311" s="59"/>
      <c r="B311" s="40"/>
      <c r="C311" s="34"/>
      <c r="D311" s="34"/>
      <c r="E311" s="34"/>
      <c r="F311" s="21"/>
      <c r="G311" s="37"/>
      <c r="H311" s="14"/>
    </row>
    <row r="312" spans="1:8" x14ac:dyDescent="0.35">
      <c r="A312" s="51"/>
      <c r="B312" s="40"/>
      <c r="C312" s="34"/>
      <c r="D312" s="34"/>
      <c r="E312" s="34"/>
      <c r="F312" s="28"/>
      <c r="G312" s="37"/>
      <c r="H312" s="14"/>
    </row>
    <row r="313" spans="1:8" x14ac:dyDescent="0.35">
      <c r="A313" s="59"/>
      <c r="B313" s="40"/>
      <c r="C313" s="34"/>
      <c r="D313" s="34"/>
      <c r="E313" s="34"/>
      <c r="F313" s="21"/>
      <c r="G313" s="34"/>
      <c r="H313" s="14"/>
    </row>
    <row r="314" spans="1:8" x14ac:dyDescent="0.35">
      <c r="A314" s="59"/>
      <c r="B314" s="40"/>
      <c r="C314" s="34"/>
      <c r="D314" s="34"/>
      <c r="E314" s="34"/>
      <c r="F314" s="21"/>
      <c r="G314" s="34"/>
      <c r="H314" s="14"/>
    </row>
    <row r="315" spans="1:8" x14ac:dyDescent="0.35">
      <c r="A315" s="59"/>
      <c r="B315" s="40"/>
      <c r="C315" s="34"/>
      <c r="D315" s="34"/>
      <c r="E315" s="34"/>
      <c r="F315" s="21"/>
      <c r="G315" s="37"/>
      <c r="H315" s="14"/>
    </row>
    <row r="316" spans="1:8" x14ac:dyDescent="0.35">
      <c r="A316" s="59"/>
      <c r="B316" s="40"/>
      <c r="C316" s="34"/>
      <c r="D316" s="34"/>
      <c r="E316" s="34"/>
      <c r="F316" s="21"/>
      <c r="G316" s="37"/>
      <c r="H316" s="14"/>
    </row>
    <row r="317" spans="1:8" x14ac:dyDescent="0.35">
      <c r="A317" s="51"/>
      <c r="B317" s="40"/>
      <c r="C317" s="34"/>
      <c r="D317" s="34"/>
      <c r="E317" s="34"/>
      <c r="F317" s="21"/>
      <c r="G317" s="37"/>
      <c r="H317" s="14"/>
    </row>
    <row r="318" spans="1:8" x14ac:dyDescent="0.35">
      <c r="A318" s="59"/>
      <c r="B318" s="40"/>
      <c r="C318" s="34"/>
      <c r="D318" s="34"/>
      <c r="E318" s="34"/>
      <c r="F318" s="21"/>
      <c r="G318" s="37"/>
      <c r="H318" s="14"/>
    </row>
    <row r="319" spans="1:8" x14ac:dyDescent="0.35">
      <c r="A319" s="59"/>
      <c r="B319" s="40"/>
      <c r="C319" s="34"/>
      <c r="D319" s="34"/>
      <c r="E319" s="34"/>
      <c r="F319" s="21"/>
      <c r="G319" s="37"/>
      <c r="H319" s="14"/>
    </row>
    <row r="320" spans="1:8" x14ac:dyDescent="0.35">
      <c r="A320" s="59"/>
      <c r="B320" s="40"/>
      <c r="C320" s="34"/>
      <c r="D320" s="34"/>
      <c r="E320" s="34"/>
      <c r="F320" s="21"/>
      <c r="G320" s="37"/>
      <c r="H320" s="14"/>
    </row>
    <row r="321" spans="1:8" x14ac:dyDescent="0.35">
      <c r="A321" s="51"/>
      <c r="B321" s="40"/>
      <c r="C321" s="34"/>
      <c r="D321" s="34"/>
      <c r="E321" s="34"/>
      <c r="F321" s="21"/>
      <c r="G321" s="37"/>
      <c r="H321" s="14"/>
    </row>
    <row r="322" spans="1:8" x14ac:dyDescent="0.35">
      <c r="A322" s="21"/>
      <c r="B322" s="40"/>
      <c r="C322" s="34"/>
      <c r="D322" s="34"/>
      <c r="E322" s="34"/>
      <c r="F322" s="21"/>
      <c r="G322" s="37"/>
      <c r="H322" s="14"/>
    </row>
    <row r="323" spans="1:8" x14ac:dyDescent="0.35">
      <c r="A323" s="59"/>
      <c r="B323" s="40"/>
      <c r="C323" s="34"/>
      <c r="D323" s="34"/>
      <c r="E323" s="34"/>
      <c r="F323" s="21"/>
      <c r="G323" s="37"/>
      <c r="H323" s="14"/>
    </row>
    <row r="324" spans="1:8" x14ac:dyDescent="0.35">
      <c r="A324" s="59"/>
      <c r="B324" s="40"/>
      <c r="C324" s="34"/>
      <c r="D324" s="34"/>
      <c r="E324" s="34"/>
      <c r="F324" s="21"/>
      <c r="G324" s="37"/>
      <c r="H324" s="14"/>
    </row>
    <row r="325" spans="1:8" x14ac:dyDescent="0.35">
      <c r="A325" s="59"/>
      <c r="B325" s="40"/>
      <c r="C325" s="34"/>
      <c r="D325" s="34"/>
      <c r="E325" s="34"/>
      <c r="F325" s="21"/>
      <c r="G325" s="37"/>
      <c r="H325" s="14"/>
    </row>
    <row r="326" spans="1:8" x14ac:dyDescent="0.35">
      <c r="A326" s="59"/>
      <c r="B326" s="40"/>
      <c r="C326" s="34"/>
      <c r="D326" s="34"/>
      <c r="E326" s="34"/>
      <c r="F326" s="21"/>
      <c r="G326" s="37"/>
      <c r="H326" s="14"/>
    </row>
    <row r="327" spans="1:8" x14ac:dyDescent="0.35">
      <c r="A327" s="59"/>
      <c r="B327" s="40"/>
      <c r="C327" s="34"/>
      <c r="D327" s="34"/>
      <c r="E327" s="34"/>
      <c r="F327" s="21"/>
      <c r="G327" s="37"/>
      <c r="H327" s="14"/>
    </row>
    <row r="328" spans="1:8" x14ac:dyDescent="0.35">
      <c r="A328" s="59"/>
      <c r="B328" s="40"/>
      <c r="C328" s="34"/>
      <c r="D328" s="34"/>
      <c r="E328" s="34"/>
      <c r="F328" s="21"/>
      <c r="G328" s="37"/>
      <c r="H328" s="14"/>
    </row>
    <row r="329" spans="1:8" x14ac:dyDescent="0.35">
      <c r="A329" s="51"/>
      <c r="B329" s="40"/>
      <c r="C329" s="34"/>
      <c r="D329" s="34"/>
      <c r="E329" s="34"/>
      <c r="F329" s="21"/>
      <c r="G329" s="37"/>
      <c r="H329" s="14"/>
    </row>
    <row r="330" spans="1:8" x14ac:dyDescent="0.35">
      <c r="A330" s="59"/>
      <c r="B330" s="40"/>
      <c r="C330" s="34"/>
      <c r="D330" s="34"/>
      <c r="E330" s="34"/>
      <c r="F330" s="21"/>
      <c r="G330" s="37"/>
      <c r="H330" s="14"/>
    </row>
    <row r="331" spans="1:8" x14ac:dyDescent="0.35">
      <c r="A331" s="59"/>
      <c r="B331" s="40"/>
      <c r="C331" s="34"/>
      <c r="D331" s="34"/>
      <c r="E331" s="34"/>
      <c r="F331" s="21"/>
      <c r="G331" s="37"/>
      <c r="H331" s="14"/>
    </row>
    <row r="332" spans="1:8" x14ac:dyDescent="0.35">
      <c r="A332" s="59"/>
      <c r="B332" s="40"/>
      <c r="C332" s="34"/>
      <c r="D332" s="34"/>
      <c r="E332" s="34"/>
      <c r="F332" s="21"/>
      <c r="G332" s="37"/>
      <c r="H332" s="14"/>
    </row>
    <row r="333" spans="1:8" x14ac:dyDescent="0.35">
      <c r="A333" s="59"/>
      <c r="B333" s="40"/>
      <c r="C333" s="34"/>
      <c r="D333" s="34"/>
      <c r="E333" s="34"/>
      <c r="F333" s="21"/>
      <c r="G333" s="37"/>
      <c r="H333" s="14"/>
    </row>
    <row r="334" spans="1:8" x14ac:dyDescent="0.35">
      <c r="A334" s="59"/>
      <c r="B334" s="40"/>
      <c r="C334" s="34"/>
      <c r="D334" s="34"/>
      <c r="E334" s="34"/>
      <c r="F334" s="21"/>
      <c r="G334" s="37"/>
      <c r="H334" s="14"/>
    </row>
    <row r="335" spans="1:8" x14ac:dyDescent="0.35">
      <c r="A335" s="51"/>
      <c r="B335" s="40"/>
      <c r="C335" s="34"/>
      <c r="D335" s="34"/>
      <c r="E335" s="34"/>
      <c r="F335" s="21"/>
      <c r="G335" s="37"/>
      <c r="H335" s="14"/>
    </row>
    <row r="336" spans="1:8" x14ac:dyDescent="0.35">
      <c r="A336" s="59"/>
      <c r="B336" s="40"/>
      <c r="C336" s="34"/>
      <c r="D336" s="34"/>
      <c r="E336" s="34"/>
      <c r="F336" s="21"/>
      <c r="G336" s="37"/>
      <c r="H336" s="14"/>
    </row>
    <row r="337" spans="1:8" x14ac:dyDescent="0.35">
      <c r="A337" s="59"/>
      <c r="B337" s="40"/>
      <c r="C337" s="34"/>
      <c r="D337" s="34"/>
      <c r="E337" s="34"/>
      <c r="F337" s="21"/>
      <c r="G337" s="37"/>
      <c r="H337" s="14"/>
    </row>
    <row r="338" spans="1:8" x14ac:dyDescent="0.35">
      <c r="A338" s="21"/>
      <c r="B338" s="40"/>
      <c r="C338" s="34"/>
      <c r="D338" s="34"/>
      <c r="E338" s="34"/>
      <c r="F338" s="28"/>
      <c r="G338" s="37"/>
      <c r="H338" s="14"/>
    </row>
    <row r="339" spans="1:8" x14ac:dyDescent="0.35">
      <c r="A339" s="21"/>
      <c r="B339" s="40"/>
      <c r="C339" s="34"/>
      <c r="D339" s="34"/>
      <c r="E339" s="34"/>
      <c r="F339" s="28"/>
      <c r="G339" s="37"/>
      <c r="H339" s="14"/>
    </row>
    <row r="340" spans="1:8" x14ac:dyDescent="0.35">
      <c r="A340" s="21"/>
      <c r="B340" s="40"/>
      <c r="C340" s="34"/>
      <c r="D340" s="34"/>
      <c r="E340" s="34"/>
      <c r="F340" s="28"/>
      <c r="G340" s="37"/>
      <c r="H340" s="14"/>
    </row>
    <row r="341" spans="1:8" x14ac:dyDescent="0.35">
      <c r="A341" s="59"/>
      <c r="B341" s="40"/>
      <c r="C341" s="34"/>
      <c r="D341" s="34"/>
      <c r="E341" s="34"/>
      <c r="F341" s="21"/>
      <c r="G341" s="34"/>
      <c r="H341" s="14"/>
    </row>
    <row r="342" spans="1:8" x14ac:dyDescent="0.35">
      <c r="A342" s="59"/>
      <c r="B342" s="40"/>
      <c r="C342" s="34"/>
      <c r="D342" s="34"/>
      <c r="E342" s="34"/>
      <c r="F342" s="21"/>
      <c r="G342" s="34"/>
      <c r="H342" s="14"/>
    </row>
    <row r="343" spans="1:8" x14ac:dyDescent="0.35">
      <c r="A343" s="59"/>
      <c r="B343" s="40"/>
      <c r="C343" s="34"/>
      <c r="D343" s="34"/>
      <c r="E343" s="34"/>
      <c r="F343" s="21"/>
      <c r="G343" s="34"/>
      <c r="H343" s="14"/>
    </row>
    <row r="344" spans="1:8" x14ac:dyDescent="0.35">
      <c r="A344" s="51"/>
      <c r="B344" s="40"/>
      <c r="C344" s="34"/>
      <c r="D344" s="34"/>
      <c r="E344" s="34"/>
      <c r="F344" s="21"/>
      <c r="G344" s="37"/>
      <c r="H344" s="14"/>
    </row>
    <row r="345" spans="1:8" x14ac:dyDescent="0.35">
      <c r="A345" s="51"/>
      <c r="B345" s="40"/>
      <c r="C345" s="34"/>
      <c r="D345" s="34"/>
      <c r="E345" s="34"/>
      <c r="F345" s="21"/>
      <c r="G345" s="37"/>
      <c r="H345" s="14"/>
    </row>
    <row r="346" spans="1:8" x14ac:dyDescent="0.35">
      <c r="A346" s="59"/>
      <c r="B346" s="40"/>
      <c r="C346" s="34"/>
      <c r="D346" s="34"/>
      <c r="E346" s="34"/>
      <c r="F346" s="21"/>
      <c r="G346" s="34"/>
      <c r="H346" s="14"/>
    </row>
    <row r="347" spans="1:8" x14ac:dyDescent="0.35">
      <c r="A347" s="51"/>
      <c r="B347" s="40"/>
      <c r="C347" s="34"/>
      <c r="D347" s="34"/>
      <c r="E347" s="34"/>
      <c r="F347" s="21"/>
      <c r="G347" s="37"/>
      <c r="H347" s="14"/>
    </row>
    <row r="348" spans="1:8" x14ac:dyDescent="0.35">
      <c r="A348" s="59"/>
      <c r="B348" s="40"/>
      <c r="C348" s="34"/>
      <c r="D348" s="34"/>
      <c r="E348" s="34"/>
      <c r="F348" s="21"/>
      <c r="G348" s="37"/>
      <c r="H348" s="14"/>
    </row>
    <row r="349" spans="1:8" x14ac:dyDescent="0.35">
      <c r="A349" s="51"/>
      <c r="B349" s="40"/>
      <c r="C349" s="34"/>
      <c r="D349" s="34"/>
      <c r="E349" s="34"/>
      <c r="F349" s="21"/>
      <c r="G349" s="37"/>
      <c r="H349" s="14"/>
    </row>
    <row r="350" spans="1:8" x14ac:dyDescent="0.35">
      <c r="A350" s="51"/>
      <c r="B350" s="40"/>
      <c r="C350" s="34"/>
      <c r="D350" s="34"/>
      <c r="E350" s="34"/>
      <c r="F350" s="21"/>
      <c r="G350" s="37"/>
      <c r="H350" s="14"/>
    </row>
    <row r="351" spans="1:8" x14ac:dyDescent="0.35">
      <c r="A351" s="59"/>
      <c r="B351" s="40"/>
      <c r="C351" s="34"/>
      <c r="D351" s="34"/>
      <c r="E351" s="34"/>
      <c r="F351" s="21"/>
      <c r="G351" s="37"/>
      <c r="H351" s="14"/>
    </row>
    <row r="352" spans="1:8" x14ac:dyDescent="0.35">
      <c r="A352" s="59"/>
      <c r="B352" s="40"/>
      <c r="C352" s="34"/>
      <c r="D352" s="34"/>
      <c r="E352" s="34"/>
      <c r="F352" s="21"/>
      <c r="G352" s="37"/>
      <c r="H352" s="14"/>
    </row>
    <row r="353" spans="1:8" x14ac:dyDescent="0.35">
      <c r="A353" s="59"/>
      <c r="B353" s="40"/>
      <c r="C353" s="34"/>
      <c r="D353" s="34"/>
      <c r="E353" s="34"/>
      <c r="F353" s="21"/>
      <c r="G353" s="37"/>
      <c r="H353" s="14"/>
    </row>
    <row r="354" spans="1:8" x14ac:dyDescent="0.35">
      <c r="A354" s="51"/>
      <c r="B354" s="40"/>
      <c r="C354" s="34"/>
      <c r="D354" s="34"/>
      <c r="E354" s="34"/>
      <c r="F354" s="28"/>
      <c r="G354" s="37"/>
      <c r="H354" s="14"/>
    </row>
    <row r="355" spans="1:8" x14ac:dyDescent="0.35">
      <c r="A355" s="51"/>
      <c r="B355" s="40"/>
      <c r="C355" s="34"/>
      <c r="D355" s="34"/>
      <c r="E355" s="34"/>
      <c r="F355" s="21"/>
      <c r="G355" s="37"/>
      <c r="H355" s="14"/>
    </row>
    <row r="356" spans="1:8" x14ac:dyDescent="0.35">
      <c r="A356" s="51"/>
      <c r="B356" s="40"/>
      <c r="C356" s="34"/>
      <c r="D356" s="34"/>
      <c r="E356" s="34"/>
      <c r="F356" s="28"/>
      <c r="G356" s="37"/>
      <c r="H356" s="14"/>
    </row>
    <row r="357" spans="1:8" x14ac:dyDescent="0.35">
      <c r="A357" s="36"/>
      <c r="B357" s="40"/>
      <c r="C357" s="34"/>
      <c r="D357" s="34"/>
      <c r="E357" s="34"/>
      <c r="F357" s="28"/>
      <c r="G357" s="37"/>
      <c r="H357" s="14"/>
    </row>
    <row r="358" spans="1:8" x14ac:dyDescent="0.35">
      <c r="A358" s="59"/>
      <c r="B358" s="40"/>
      <c r="C358" s="34"/>
      <c r="D358" s="34"/>
      <c r="E358" s="34"/>
      <c r="F358" s="21"/>
      <c r="G358" s="34"/>
      <c r="H358" s="14"/>
    </row>
    <row r="359" spans="1:8" x14ac:dyDescent="0.35">
      <c r="A359" s="59"/>
      <c r="B359" s="40"/>
      <c r="C359" s="34"/>
      <c r="D359" s="34"/>
      <c r="E359" s="34"/>
      <c r="F359" s="21"/>
      <c r="G359" s="34"/>
      <c r="H359" s="14"/>
    </row>
    <row r="360" spans="1:8" x14ac:dyDescent="0.35">
      <c r="A360" s="59"/>
      <c r="B360" s="40"/>
      <c r="C360" s="34"/>
      <c r="D360" s="34"/>
      <c r="E360" s="34"/>
      <c r="F360" s="21"/>
      <c r="G360" s="34"/>
      <c r="H360" s="14"/>
    </row>
    <row r="361" spans="1:8" x14ac:dyDescent="0.35">
      <c r="A361" s="59"/>
      <c r="B361" s="40"/>
      <c r="C361" s="34"/>
      <c r="D361" s="34"/>
      <c r="E361" s="34"/>
      <c r="F361" s="21"/>
      <c r="G361" s="37"/>
      <c r="H361" s="14"/>
    </row>
    <row r="362" spans="1:8" x14ac:dyDescent="0.35">
      <c r="A362" s="59"/>
      <c r="B362" s="40"/>
      <c r="C362" s="34"/>
      <c r="D362" s="34"/>
      <c r="E362" s="34"/>
      <c r="F362" s="21"/>
      <c r="G362" s="37"/>
      <c r="H362" s="14"/>
    </row>
    <row r="363" spans="1:8" x14ac:dyDescent="0.35">
      <c r="A363" s="59"/>
      <c r="B363" s="40"/>
      <c r="C363" s="34"/>
      <c r="D363" s="34"/>
      <c r="E363" s="34"/>
      <c r="F363" s="21"/>
      <c r="G363" s="37"/>
      <c r="H363" s="14"/>
    </row>
    <row r="364" spans="1:8" x14ac:dyDescent="0.35">
      <c r="A364" s="59"/>
      <c r="B364" s="40"/>
      <c r="C364" s="34"/>
      <c r="D364" s="34"/>
      <c r="E364" s="34"/>
      <c r="F364" s="21"/>
      <c r="G364" s="37"/>
      <c r="H364" s="14"/>
    </row>
    <row r="365" spans="1:8" x14ac:dyDescent="0.35">
      <c r="A365" s="59"/>
      <c r="B365" s="40"/>
      <c r="C365" s="34"/>
      <c r="D365" s="34"/>
      <c r="E365" s="34"/>
      <c r="F365" s="21"/>
      <c r="G365" s="37"/>
      <c r="H365" s="14"/>
    </row>
    <row r="366" spans="1:8" x14ac:dyDescent="0.35">
      <c r="A366" s="59"/>
      <c r="B366" s="40"/>
      <c r="C366" s="34"/>
      <c r="D366" s="34"/>
      <c r="E366" s="34"/>
      <c r="F366" s="21"/>
      <c r="G366" s="37"/>
      <c r="H366" s="14"/>
    </row>
    <row r="367" spans="1:8" x14ac:dyDescent="0.35">
      <c r="A367" s="59"/>
      <c r="B367" s="40"/>
      <c r="C367" s="34"/>
      <c r="D367" s="34"/>
      <c r="E367" s="34"/>
      <c r="F367" s="21"/>
      <c r="G367" s="37"/>
      <c r="H367" s="14"/>
    </row>
    <row r="368" spans="1:8" x14ac:dyDescent="0.35">
      <c r="A368" s="59"/>
      <c r="B368" s="40"/>
      <c r="C368" s="34"/>
      <c r="D368" s="34"/>
      <c r="E368" s="34"/>
      <c r="F368" s="21"/>
      <c r="G368" s="37"/>
      <c r="H368" s="14"/>
    </row>
    <row r="369" spans="1:8" x14ac:dyDescent="0.35">
      <c r="A369" s="59"/>
      <c r="B369" s="40"/>
      <c r="C369" s="34"/>
      <c r="D369" s="34"/>
      <c r="E369" s="34"/>
      <c r="F369" s="21"/>
      <c r="G369" s="37"/>
      <c r="H369" s="14"/>
    </row>
    <row r="370" spans="1:8" x14ac:dyDescent="0.35">
      <c r="A370" s="59"/>
      <c r="B370" s="40"/>
      <c r="C370" s="34"/>
      <c r="D370" s="34"/>
      <c r="E370" s="34"/>
      <c r="F370" s="21"/>
      <c r="G370" s="37"/>
      <c r="H370" s="14"/>
    </row>
    <row r="371" spans="1:8" x14ac:dyDescent="0.35">
      <c r="A371" s="59"/>
      <c r="B371" s="40"/>
      <c r="C371" s="34"/>
      <c r="D371" s="34"/>
      <c r="E371" s="34"/>
      <c r="F371" s="21"/>
      <c r="G371" s="37"/>
      <c r="H371" s="14"/>
    </row>
    <row r="372" spans="1:8" x14ac:dyDescent="0.35">
      <c r="A372" s="59"/>
      <c r="B372" s="40"/>
      <c r="C372" s="34"/>
      <c r="D372" s="34"/>
      <c r="E372" s="34"/>
      <c r="F372" s="21"/>
      <c r="G372" s="37"/>
      <c r="H372" s="14"/>
    </row>
    <row r="373" spans="1:8" x14ac:dyDescent="0.35">
      <c r="A373" s="59"/>
      <c r="B373" s="40"/>
      <c r="C373" s="34"/>
      <c r="D373" s="34"/>
      <c r="E373" s="34"/>
      <c r="F373" s="21"/>
      <c r="G373" s="37"/>
      <c r="H373" s="14"/>
    </row>
    <row r="374" spans="1:8" x14ac:dyDescent="0.35">
      <c r="A374" s="59"/>
      <c r="B374" s="40"/>
      <c r="C374" s="34"/>
      <c r="D374" s="34"/>
      <c r="E374" s="34"/>
      <c r="F374" s="21"/>
      <c r="G374" s="37"/>
      <c r="H374" s="14"/>
    </row>
    <row r="375" spans="1:8" x14ac:dyDescent="0.35">
      <c r="A375" s="59"/>
      <c r="B375" s="40"/>
      <c r="C375" s="34"/>
      <c r="D375" s="34"/>
      <c r="E375" s="34"/>
      <c r="F375" s="21"/>
      <c r="G375" s="37"/>
      <c r="H375" s="14"/>
    </row>
    <row r="376" spans="1:8" x14ac:dyDescent="0.35">
      <c r="A376" s="59"/>
      <c r="B376" s="40"/>
      <c r="C376" s="34"/>
      <c r="D376" s="34"/>
      <c r="E376" s="34"/>
      <c r="F376" s="21"/>
      <c r="G376" s="37"/>
      <c r="H376" s="14"/>
    </row>
    <row r="377" spans="1:8" x14ac:dyDescent="0.35">
      <c r="A377" s="59"/>
      <c r="B377" s="40"/>
      <c r="C377" s="34"/>
      <c r="D377" s="34"/>
      <c r="E377" s="34"/>
      <c r="F377" s="21"/>
      <c r="G377" s="37"/>
      <c r="H377" s="14"/>
    </row>
    <row r="378" spans="1:8" x14ac:dyDescent="0.35">
      <c r="A378" s="59"/>
      <c r="B378" s="40"/>
      <c r="C378" s="34"/>
      <c r="D378" s="34"/>
      <c r="E378" s="34"/>
      <c r="F378" s="21"/>
      <c r="G378" s="37"/>
      <c r="H378" s="14"/>
    </row>
    <row r="379" spans="1:8" x14ac:dyDescent="0.35">
      <c r="A379" s="59"/>
      <c r="B379" s="40"/>
      <c r="C379" s="34"/>
      <c r="D379" s="34"/>
      <c r="E379" s="34"/>
      <c r="F379" s="21"/>
      <c r="G379" s="37"/>
      <c r="H379" s="14"/>
    </row>
    <row r="380" spans="1:8" x14ac:dyDescent="0.35">
      <c r="A380" s="59"/>
      <c r="B380" s="40"/>
      <c r="C380" s="34"/>
      <c r="D380" s="34"/>
      <c r="E380" s="34"/>
      <c r="F380" s="21"/>
      <c r="G380" s="37"/>
      <c r="H380" s="14"/>
    </row>
    <row r="381" spans="1:8" x14ac:dyDescent="0.35">
      <c r="A381" s="21"/>
      <c r="B381" s="40"/>
      <c r="C381" s="34"/>
      <c r="D381" s="34"/>
      <c r="E381" s="34"/>
      <c r="F381" s="28"/>
      <c r="G381" s="37"/>
      <c r="H381" s="14"/>
    </row>
    <row r="382" spans="1:8" x14ac:dyDescent="0.35">
      <c r="A382" s="59"/>
      <c r="B382" s="40"/>
      <c r="C382" s="34"/>
      <c r="D382" s="34"/>
      <c r="E382" s="34"/>
      <c r="F382" s="21"/>
      <c r="G382" s="37"/>
      <c r="H382" s="14"/>
    </row>
    <row r="383" spans="1:8" x14ac:dyDescent="0.35">
      <c r="A383" s="21"/>
      <c r="B383" s="40"/>
      <c r="C383" s="34"/>
      <c r="D383" s="34"/>
      <c r="E383" s="34"/>
      <c r="F383" s="28"/>
      <c r="G383" s="37"/>
      <c r="H383" s="14"/>
    </row>
    <row r="384" spans="1:8" x14ac:dyDescent="0.35">
      <c r="A384" s="36"/>
      <c r="B384" s="40"/>
      <c r="C384" s="34"/>
      <c r="D384" s="34"/>
      <c r="E384" s="34"/>
      <c r="F384" s="28"/>
      <c r="G384" s="37"/>
      <c r="H384" s="14"/>
    </row>
    <row r="385" spans="1:8" x14ac:dyDescent="0.35">
      <c r="A385" s="21"/>
      <c r="B385" s="40"/>
      <c r="C385" s="34"/>
      <c r="D385" s="34"/>
      <c r="E385" s="34"/>
      <c r="F385" s="28"/>
      <c r="G385" s="37"/>
      <c r="H385" s="14"/>
    </row>
    <row r="386" spans="1:8" x14ac:dyDescent="0.35">
      <c r="A386" s="36"/>
      <c r="B386" s="40"/>
      <c r="C386" s="34"/>
      <c r="D386" s="34"/>
      <c r="E386" s="34"/>
      <c r="F386" s="28"/>
      <c r="G386" s="37"/>
      <c r="H386" s="14"/>
    </row>
    <row r="387" spans="1:8" x14ac:dyDescent="0.35">
      <c r="A387" s="21"/>
      <c r="B387" s="40"/>
      <c r="C387" s="34"/>
      <c r="D387" s="34"/>
      <c r="E387" s="34"/>
      <c r="F387" s="28"/>
      <c r="G387" s="37"/>
      <c r="H387" s="14"/>
    </row>
    <row r="388" spans="1:8" x14ac:dyDescent="0.35">
      <c r="A388" s="59"/>
      <c r="B388" s="40"/>
      <c r="C388" s="34"/>
      <c r="D388" s="34"/>
      <c r="E388" s="34"/>
      <c r="F388" s="21"/>
      <c r="G388" s="34"/>
      <c r="H388" s="14"/>
    </row>
    <row r="389" spans="1:8" x14ac:dyDescent="0.35">
      <c r="A389" s="59"/>
      <c r="B389" s="40"/>
      <c r="C389" s="34"/>
      <c r="D389" s="34"/>
      <c r="E389" s="34"/>
      <c r="F389" s="21"/>
      <c r="G389" s="34"/>
      <c r="H389" s="14"/>
    </row>
    <row r="390" spans="1:8" x14ac:dyDescent="0.35">
      <c r="A390" s="59"/>
      <c r="B390" s="40"/>
      <c r="C390" s="34"/>
      <c r="D390" s="34"/>
      <c r="E390" s="34"/>
      <c r="F390" s="21"/>
      <c r="G390" s="34"/>
      <c r="H390" s="14"/>
    </row>
    <row r="391" spans="1:8" x14ac:dyDescent="0.35">
      <c r="A391" s="59"/>
      <c r="B391" s="40"/>
      <c r="C391" s="34"/>
      <c r="D391" s="34"/>
      <c r="E391" s="34"/>
      <c r="F391" s="21"/>
      <c r="G391" s="34"/>
      <c r="H391" s="14"/>
    </row>
    <row r="392" spans="1:8" x14ac:dyDescent="0.35">
      <c r="A392" s="59"/>
      <c r="B392" s="40"/>
      <c r="C392" s="34"/>
      <c r="D392" s="34"/>
      <c r="E392" s="34"/>
      <c r="F392" s="21"/>
      <c r="G392" s="37"/>
      <c r="H392" s="14"/>
    </row>
    <row r="393" spans="1:8" x14ac:dyDescent="0.35">
      <c r="A393" s="59"/>
      <c r="B393" s="40"/>
      <c r="C393" s="34"/>
      <c r="D393" s="34"/>
      <c r="E393" s="34"/>
      <c r="F393" s="21"/>
      <c r="G393" s="37"/>
      <c r="H393" s="14"/>
    </row>
    <row r="394" spans="1:8" x14ac:dyDescent="0.35">
      <c r="A394" s="59"/>
      <c r="B394" s="40"/>
      <c r="C394" s="34"/>
      <c r="D394" s="34"/>
      <c r="E394" s="34"/>
      <c r="F394" s="21"/>
      <c r="G394" s="37"/>
      <c r="H394" s="14"/>
    </row>
    <row r="395" spans="1:8" x14ac:dyDescent="0.35">
      <c r="A395" s="59"/>
      <c r="B395" s="40"/>
      <c r="C395" s="34"/>
      <c r="D395" s="34"/>
      <c r="E395" s="34"/>
      <c r="F395" s="21"/>
      <c r="G395" s="37"/>
      <c r="H395" s="14"/>
    </row>
    <row r="396" spans="1:8" x14ac:dyDescent="0.35">
      <c r="A396" s="59"/>
      <c r="B396" s="40"/>
      <c r="C396" s="34"/>
      <c r="D396" s="34"/>
      <c r="E396" s="34"/>
      <c r="F396" s="21"/>
      <c r="G396" s="37"/>
      <c r="H396" s="14"/>
    </row>
    <row r="397" spans="1:8" x14ac:dyDescent="0.35">
      <c r="A397" s="59"/>
      <c r="B397" s="40"/>
      <c r="C397" s="34"/>
      <c r="D397" s="34"/>
      <c r="E397" s="34"/>
      <c r="F397" s="21"/>
      <c r="G397" s="37"/>
      <c r="H397" s="14"/>
    </row>
    <row r="398" spans="1:8" x14ac:dyDescent="0.35">
      <c r="A398" s="59"/>
      <c r="B398" s="40"/>
      <c r="C398" s="34"/>
      <c r="D398" s="34"/>
      <c r="E398" s="34"/>
      <c r="F398" s="21"/>
      <c r="G398" s="37"/>
      <c r="H398" s="14"/>
    </row>
    <row r="399" spans="1:8" x14ac:dyDescent="0.35">
      <c r="A399" s="59"/>
      <c r="B399" s="40"/>
      <c r="C399" s="34"/>
      <c r="D399" s="34"/>
      <c r="E399" s="34"/>
      <c r="F399" s="21"/>
      <c r="G399" s="37"/>
      <c r="H399" s="14"/>
    </row>
    <row r="400" spans="1:8" x14ac:dyDescent="0.35">
      <c r="A400" s="59"/>
      <c r="B400" s="40"/>
      <c r="C400" s="34"/>
      <c r="D400" s="34"/>
      <c r="E400" s="34"/>
      <c r="F400" s="21"/>
      <c r="G400" s="37"/>
      <c r="H400" s="14"/>
    </row>
    <row r="401" spans="1:8" x14ac:dyDescent="0.35">
      <c r="A401" s="21"/>
      <c r="B401" s="40"/>
      <c r="C401" s="34"/>
      <c r="D401" s="34"/>
      <c r="E401" s="34"/>
      <c r="F401" s="21"/>
      <c r="G401" s="37"/>
      <c r="H401" s="14"/>
    </row>
    <row r="402" spans="1:8" x14ac:dyDescent="0.35">
      <c r="A402" s="59"/>
      <c r="B402" s="40"/>
      <c r="C402" s="34"/>
      <c r="D402" s="34"/>
      <c r="E402" s="34"/>
      <c r="F402" s="21"/>
      <c r="G402" s="37"/>
      <c r="H402" s="14"/>
    </row>
    <row r="403" spans="1:8" x14ac:dyDescent="0.35">
      <c r="A403" s="59"/>
      <c r="B403" s="40"/>
      <c r="C403" s="34"/>
      <c r="D403" s="34"/>
      <c r="E403" s="34"/>
      <c r="F403" s="21"/>
      <c r="G403" s="37"/>
      <c r="H403" s="14"/>
    </row>
    <row r="404" spans="1:8" x14ac:dyDescent="0.35">
      <c r="A404" s="59"/>
      <c r="B404" s="40"/>
      <c r="C404" s="34"/>
      <c r="D404" s="34"/>
      <c r="E404" s="34"/>
      <c r="F404" s="21"/>
      <c r="G404" s="37"/>
      <c r="H404" s="14"/>
    </row>
    <row r="405" spans="1:8" x14ac:dyDescent="0.35">
      <c r="A405" s="59"/>
      <c r="B405" s="40"/>
      <c r="C405" s="34"/>
      <c r="D405" s="34"/>
      <c r="E405" s="34"/>
      <c r="F405" s="21"/>
      <c r="G405" s="37"/>
      <c r="H405" s="14"/>
    </row>
    <row r="406" spans="1:8" x14ac:dyDescent="0.35">
      <c r="A406" s="59"/>
      <c r="B406" s="40"/>
      <c r="C406" s="34"/>
      <c r="D406" s="34"/>
      <c r="E406" s="34"/>
      <c r="F406" s="21"/>
      <c r="G406" s="37"/>
      <c r="H406" s="14"/>
    </row>
    <row r="407" spans="1:8" x14ac:dyDescent="0.35">
      <c r="A407" s="59"/>
      <c r="B407" s="40"/>
      <c r="C407" s="34"/>
      <c r="D407" s="34"/>
      <c r="E407" s="34"/>
      <c r="F407" s="21"/>
      <c r="G407" s="37"/>
      <c r="H407" s="14"/>
    </row>
    <row r="408" spans="1:8" x14ac:dyDescent="0.35">
      <c r="A408" s="59"/>
      <c r="B408" s="40"/>
      <c r="C408" s="34"/>
      <c r="D408" s="34"/>
      <c r="E408" s="34"/>
      <c r="F408" s="21"/>
      <c r="G408" s="37"/>
      <c r="H408" s="14"/>
    </row>
    <row r="409" spans="1:8" x14ac:dyDescent="0.35">
      <c r="A409" s="21"/>
      <c r="B409" s="40"/>
      <c r="C409" s="34"/>
      <c r="D409" s="34"/>
      <c r="E409" s="34"/>
      <c r="F409" s="28"/>
      <c r="G409" s="37"/>
      <c r="H409" s="14"/>
    </row>
    <row r="410" spans="1:8" x14ac:dyDescent="0.35">
      <c r="A410" s="59"/>
      <c r="B410" s="40"/>
      <c r="C410" s="34"/>
      <c r="D410" s="34"/>
      <c r="E410" s="34"/>
      <c r="F410" s="21"/>
      <c r="G410" s="34"/>
      <c r="H410" s="14"/>
    </row>
    <row r="411" spans="1:8" x14ac:dyDescent="0.35">
      <c r="A411" s="59"/>
      <c r="B411" s="40"/>
      <c r="C411" s="34"/>
      <c r="D411" s="34"/>
      <c r="E411" s="34"/>
      <c r="F411" s="21"/>
      <c r="G411" s="34"/>
      <c r="H411" s="14"/>
    </row>
    <row r="412" spans="1:8" x14ac:dyDescent="0.35">
      <c r="A412" s="59"/>
      <c r="B412" s="40"/>
      <c r="C412" s="34"/>
      <c r="D412" s="34"/>
      <c r="E412" s="34"/>
      <c r="F412" s="21"/>
      <c r="G412" s="34"/>
      <c r="H412" s="14"/>
    </row>
    <row r="413" spans="1:8" x14ac:dyDescent="0.35">
      <c r="A413" s="59"/>
      <c r="B413" s="40"/>
      <c r="C413" s="34"/>
      <c r="D413" s="34"/>
      <c r="E413" s="34"/>
      <c r="F413" s="21"/>
      <c r="G413" s="37"/>
      <c r="H413" s="14"/>
    </row>
    <row r="414" spans="1:8" x14ac:dyDescent="0.35">
      <c r="A414" s="59"/>
      <c r="B414" s="40"/>
      <c r="C414" s="34"/>
      <c r="D414" s="34"/>
      <c r="E414" s="34"/>
      <c r="F414" s="21"/>
      <c r="G414" s="37"/>
      <c r="H414" s="14"/>
    </row>
    <row r="415" spans="1:8" x14ac:dyDescent="0.35">
      <c r="A415" s="59"/>
      <c r="B415" s="40"/>
      <c r="C415" s="34"/>
      <c r="D415" s="34"/>
      <c r="E415" s="34"/>
      <c r="F415" s="21"/>
      <c r="G415" s="37"/>
      <c r="H415" s="14"/>
    </row>
    <row r="416" spans="1:8" x14ac:dyDescent="0.35">
      <c r="A416" s="59"/>
      <c r="B416" s="40"/>
      <c r="C416" s="34"/>
      <c r="D416" s="34"/>
      <c r="E416" s="34"/>
      <c r="F416" s="21"/>
      <c r="G416" s="37"/>
      <c r="H416" s="14"/>
    </row>
    <row r="417" spans="1:8" x14ac:dyDescent="0.35">
      <c r="A417" s="59"/>
      <c r="B417" s="40"/>
      <c r="C417" s="34"/>
      <c r="D417" s="34"/>
      <c r="E417" s="34"/>
      <c r="F417" s="21"/>
      <c r="G417" s="37"/>
      <c r="H417" s="14"/>
    </row>
    <row r="418" spans="1:8" x14ac:dyDescent="0.35">
      <c r="A418" s="59"/>
      <c r="B418" s="40"/>
      <c r="C418" s="34"/>
      <c r="D418" s="34"/>
      <c r="E418" s="34"/>
      <c r="F418" s="21"/>
      <c r="G418" s="37"/>
      <c r="H418" s="14"/>
    </row>
    <row r="419" spans="1:8" x14ac:dyDescent="0.35">
      <c r="A419" s="59"/>
      <c r="B419" s="40"/>
      <c r="C419" s="34"/>
      <c r="D419" s="34"/>
      <c r="E419" s="34"/>
      <c r="F419" s="21"/>
      <c r="G419" s="34"/>
      <c r="H419" s="14"/>
    </row>
    <row r="420" spans="1:8" x14ac:dyDescent="0.35">
      <c r="A420" s="59"/>
      <c r="B420" s="40"/>
      <c r="C420" s="34"/>
      <c r="D420" s="34"/>
      <c r="E420" s="34"/>
      <c r="F420" s="21"/>
      <c r="G420" s="37"/>
      <c r="H420" s="14"/>
    </row>
    <row r="421" spans="1:8" x14ac:dyDescent="0.35">
      <c r="A421" s="59"/>
      <c r="B421" s="40"/>
      <c r="C421" s="34"/>
      <c r="D421" s="34"/>
      <c r="E421" s="34"/>
      <c r="F421" s="21"/>
      <c r="G421" s="37"/>
      <c r="H421" s="14"/>
    </row>
    <row r="422" spans="1:8" x14ac:dyDescent="0.35">
      <c r="A422" s="36"/>
      <c r="B422" s="40"/>
      <c r="C422" s="34"/>
      <c r="D422" s="34"/>
      <c r="E422" s="34"/>
      <c r="F422" s="28"/>
      <c r="G422" s="37"/>
      <c r="H422" s="14"/>
    </row>
    <row r="423" spans="1:8" x14ac:dyDescent="0.35">
      <c r="A423" s="36"/>
      <c r="B423" s="40"/>
      <c r="C423" s="34"/>
      <c r="D423" s="34"/>
      <c r="E423" s="34"/>
      <c r="F423" s="28"/>
      <c r="G423" s="37"/>
      <c r="H423" s="14"/>
    </row>
    <row r="424" spans="1:8" x14ac:dyDescent="0.35">
      <c r="A424" s="36"/>
      <c r="B424" s="40"/>
      <c r="C424" s="34"/>
      <c r="D424" s="34"/>
      <c r="E424" s="34"/>
      <c r="F424" s="28"/>
      <c r="G424" s="37"/>
      <c r="H424" s="14"/>
    </row>
    <row r="425" spans="1:8" x14ac:dyDescent="0.35">
      <c r="A425" s="36"/>
      <c r="B425" s="40"/>
      <c r="C425" s="34"/>
      <c r="D425" s="34"/>
      <c r="E425" s="34"/>
      <c r="F425" s="28"/>
      <c r="G425" s="37"/>
      <c r="H425" s="14"/>
    </row>
    <row r="426" spans="1:8" x14ac:dyDescent="0.35">
      <c r="A426" s="36"/>
      <c r="B426" s="40"/>
      <c r="C426" s="34"/>
      <c r="D426" s="34"/>
      <c r="E426" s="34"/>
      <c r="F426" s="28"/>
      <c r="G426" s="37"/>
      <c r="H426" s="14"/>
    </row>
    <row r="427" spans="1:8" x14ac:dyDescent="0.35">
      <c r="A427" s="36"/>
      <c r="B427" s="40"/>
      <c r="C427" s="34"/>
      <c r="D427" s="34"/>
      <c r="E427" s="34"/>
      <c r="F427" s="28"/>
      <c r="G427" s="37"/>
      <c r="H427" s="14"/>
    </row>
    <row r="428" spans="1:8" x14ac:dyDescent="0.35">
      <c r="A428" s="36"/>
      <c r="B428" s="40"/>
      <c r="C428" s="34"/>
      <c r="D428" s="34"/>
      <c r="E428" s="34"/>
      <c r="F428" s="28"/>
      <c r="G428" s="37"/>
      <c r="H428" s="14"/>
    </row>
    <row r="429" spans="1:8" x14ac:dyDescent="0.35">
      <c r="A429" s="79"/>
      <c r="B429" s="40"/>
      <c r="C429" s="34"/>
      <c r="D429" s="34"/>
      <c r="E429" s="34"/>
      <c r="F429" s="28"/>
      <c r="G429" s="37"/>
      <c r="H429" s="14"/>
    </row>
    <row r="430" spans="1:8" x14ac:dyDescent="0.35">
      <c r="A430" s="36"/>
      <c r="B430" s="40"/>
      <c r="C430" s="34"/>
      <c r="D430" s="34"/>
      <c r="E430" s="34"/>
      <c r="F430" s="28"/>
      <c r="G430" s="37"/>
      <c r="H430" s="14"/>
    </row>
    <row r="431" spans="1:8" x14ac:dyDescent="0.35">
      <c r="A431" s="36"/>
      <c r="B431" s="40"/>
      <c r="C431" s="34"/>
      <c r="D431" s="34"/>
      <c r="E431" s="34"/>
      <c r="F431" s="28"/>
      <c r="G431" s="37"/>
      <c r="H431" s="14"/>
    </row>
    <row r="432" spans="1:8" x14ac:dyDescent="0.35">
      <c r="A432" s="36"/>
      <c r="B432" s="40"/>
      <c r="C432" s="34"/>
      <c r="D432" s="34"/>
      <c r="E432" s="34"/>
      <c r="F432" s="28"/>
      <c r="G432" s="37"/>
      <c r="H432" s="14"/>
    </row>
    <row r="433" spans="1:8" x14ac:dyDescent="0.35">
      <c r="A433" s="36"/>
      <c r="B433" s="40"/>
      <c r="C433" s="34"/>
      <c r="D433" s="34"/>
      <c r="E433" s="34"/>
      <c r="F433" s="28"/>
      <c r="G433" s="37"/>
      <c r="H433" s="14"/>
    </row>
    <row r="434" spans="1:8" x14ac:dyDescent="0.35">
      <c r="A434" s="36"/>
      <c r="B434" s="40"/>
      <c r="C434" s="34"/>
      <c r="D434" s="34"/>
      <c r="E434" s="34"/>
      <c r="F434" s="28"/>
      <c r="G434" s="34"/>
      <c r="H434" s="14"/>
    </row>
    <row r="435" spans="1:8" x14ac:dyDescent="0.35">
      <c r="A435" s="59"/>
      <c r="B435" s="40"/>
      <c r="C435" s="34"/>
      <c r="D435" s="34"/>
      <c r="E435" s="34"/>
      <c r="F435" s="21"/>
      <c r="G435" s="34"/>
      <c r="H435" s="14"/>
    </row>
    <row r="436" spans="1:8" x14ac:dyDescent="0.35">
      <c r="A436" s="59"/>
      <c r="B436" s="40"/>
      <c r="C436" s="34"/>
      <c r="D436" s="34"/>
      <c r="E436" s="34"/>
      <c r="F436" s="21"/>
      <c r="G436" s="34"/>
      <c r="H436" s="14"/>
    </row>
    <row r="437" spans="1:8" x14ac:dyDescent="0.35">
      <c r="A437" s="59"/>
      <c r="B437" s="40"/>
      <c r="C437" s="34"/>
      <c r="D437" s="34"/>
      <c r="E437" s="34"/>
      <c r="F437" s="21"/>
      <c r="G437" s="37"/>
      <c r="H437" s="14"/>
    </row>
    <row r="438" spans="1:8" x14ac:dyDescent="0.35">
      <c r="A438" s="59"/>
      <c r="B438" s="40"/>
      <c r="C438" s="34"/>
      <c r="D438" s="34"/>
      <c r="E438" s="34"/>
      <c r="F438" s="21"/>
      <c r="G438" s="37"/>
      <c r="H438" s="14"/>
    </row>
    <row r="439" spans="1:8" x14ac:dyDescent="0.35">
      <c r="A439" s="59"/>
      <c r="B439" s="40"/>
      <c r="C439" s="34"/>
      <c r="D439" s="34"/>
      <c r="E439" s="34"/>
      <c r="F439" s="21"/>
      <c r="G439" s="37"/>
      <c r="H439" s="14"/>
    </row>
    <row r="440" spans="1:8" x14ac:dyDescent="0.35">
      <c r="A440" s="59"/>
      <c r="B440" s="40"/>
      <c r="C440" s="34"/>
      <c r="D440" s="34"/>
      <c r="E440" s="34"/>
      <c r="F440" s="21"/>
      <c r="G440" s="37"/>
      <c r="H440" s="14"/>
    </row>
    <row r="441" spans="1:8" x14ac:dyDescent="0.35">
      <c r="A441" s="59"/>
      <c r="B441" s="40"/>
      <c r="C441" s="34"/>
      <c r="D441" s="34"/>
      <c r="E441" s="34"/>
      <c r="F441" s="21"/>
      <c r="G441" s="37"/>
      <c r="H441" s="14"/>
    </row>
    <row r="442" spans="1:8" x14ac:dyDescent="0.35">
      <c r="A442" s="59"/>
      <c r="B442" s="40"/>
      <c r="C442" s="34"/>
      <c r="D442" s="34"/>
      <c r="E442" s="34"/>
      <c r="F442" s="21"/>
      <c r="G442" s="37"/>
      <c r="H442" s="14"/>
    </row>
    <row r="443" spans="1:8" x14ac:dyDescent="0.35">
      <c r="A443" s="59"/>
      <c r="B443" s="40"/>
      <c r="C443" s="34"/>
      <c r="D443" s="34"/>
      <c r="E443" s="34"/>
      <c r="F443" s="21"/>
      <c r="G443" s="37"/>
      <c r="H443" s="14"/>
    </row>
    <row r="444" spans="1:8" x14ac:dyDescent="0.35">
      <c r="A444" s="59"/>
      <c r="B444" s="40"/>
      <c r="C444" s="34"/>
      <c r="D444" s="34"/>
      <c r="E444" s="34"/>
      <c r="F444" s="21"/>
      <c r="G444" s="37"/>
      <c r="H444" s="14"/>
    </row>
    <row r="445" spans="1:8" x14ac:dyDescent="0.35">
      <c r="A445" s="59"/>
      <c r="B445" s="40"/>
      <c r="C445" s="34"/>
      <c r="D445" s="34"/>
      <c r="E445" s="34"/>
      <c r="F445" s="21"/>
      <c r="G445" s="34"/>
      <c r="H445" s="14"/>
    </row>
    <row r="446" spans="1:8" x14ac:dyDescent="0.35">
      <c r="A446" s="59"/>
      <c r="B446" s="40"/>
      <c r="C446" s="34"/>
      <c r="D446" s="34"/>
      <c r="E446" s="34"/>
      <c r="F446" s="21"/>
      <c r="G446" s="34"/>
      <c r="H446" s="14"/>
    </row>
    <row r="447" spans="1:8" x14ac:dyDescent="0.35">
      <c r="A447" s="59"/>
      <c r="B447" s="40"/>
      <c r="C447" s="34"/>
      <c r="D447" s="34"/>
      <c r="E447" s="34"/>
      <c r="F447" s="21"/>
      <c r="G447" s="37"/>
      <c r="H447" s="14"/>
    </row>
    <row r="448" spans="1:8" x14ac:dyDescent="0.35">
      <c r="A448" s="59"/>
      <c r="B448" s="40"/>
      <c r="C448" s="34"/>
      <c r="D448" s="34"/>
      <c r="E448" s="34"/>
      <c r="F448" s="21"/>
      <c r="G448" s="37"/>
      <c r="H448" s="14"/>
    </row>
    <row r="449" spans="1:8" x14ac:dyDescent="0.35">
      <c r="A449" s="59"/>
      <c r="B449" s="40"/>
      <c r="C449" s="34"/>
      <c r="D449" s="34"/>
      <c r="E449" s="34"/>
      <c r="F449" s="21"/>
      <c r="G449" s="37"/>
      <c r="H449" s="14"/>
    </row>
    <row r="450" spans="1:8" x14ac:dyDescent="0.35">
      <c r="A450" s="59"/>
      <c r="B450" s="40"/>
      <c r="C450" s="34"/>
      <c r="D450" s="34"/>
      <c r="E450" s="34"/>
      <c r="F450" s="21"/>
      <c r="G450" s="37"/>
      <c r="H450" s="14"/>
    </row>
    <row r="451" spans="1:8" x14ac:dyDescent="0.35">
      <c r="A451" s="59"/>
      <c r="B451" s="40"/>
      <c r="C451" s="34"/>
      <c r="D451" s="34"/>
      <c r="E451" s="34"/>
      <c r="F451" s="21"/>
      <c r="G451" s="37"/>
      <c r="H451" s="14"/>
    </row>
    <row r="452" spans="1:8" x14ac:dyDescent="0.35">
      <c r="A452" s="59"/>
      <c r="B452" s="40"/>
      <c r="C452" s="34"/>
      <c r="D452" s="34"/>
      <c r="E452" s="34"/>
      <c r="F452" s="21"/>
      <c r="G452" s="37"/>
      <c r="H452" s="14"/>
    </row>
    <row r="453" spans="1:8" x14ac:dyDescent="0.35">
      <c r="A453" s="59"/>
      <c r="B453" s="40"/>
      <c r="C453" s="34"/>
      <c r="D453" s="34"/>
      <c r="E453" s="34"/>
      <c r="F453" s="21"/>
      <c r="G453" s="37"/>
      <c r="H453" s="14"/>
    </row>
    <row r="454" spans="1:8" x14ac:dyDescent="0.35">
      <c r="A454" s="21"/>
      <c r="B454" s="40"/>
      <c r="C454" s="34"/>
      <c r="D454" s="34"/>
      <c r="E454" s="34"/>
      <c r="F454" s="28"/>
      <c r="G454" s="37"/>
      <c r="H454" s="14"/>
    </row>
    <row r="455" spans="1:8" x14ac:dyDescent="0.35">
      <c r="A455" s="59"/>
      <c r="B455" s="40"/>
      <c r="C455" s="34"/>
      <c r="D455" s="34"/>
      <c r="E455" s="34"/>
      <c r="F455" s="21"/>
      <c r="G455" s="37"/>
      <c r="H455" s="14"/>
    </row>
    <row r="456" spans="1:8" x14ac:dyDescent="0.35">
      <c r="A456" s="21"/>
      <c r="B456" s="40"/>
      <c r="C456" s="34"/>
      <c r="D456" s="34"/>
      <c r="E456" s="34"/>
      <c r="F456" s="21"/>
      <c r="G456" s="37"/>
      <c r="H456" s="14"/>
    </row>
    <row r="457" spans="1:8" x14ac:dyDescent="0.35">
      <c r="A457" s="59"/>
      <c r="B457" s="40"/>
      <c r="C457" s="34"/>
      <c r="D457" s="34"/>
      <c r="E457" s="34"/>
      <c r="F457" s="21"/>
      <c r="G457" s="37"/>
      <c r="H457" s="14"/>
    </row>
    <row r="458" spans="1:8" x14ac:dyDescent="0.35">
      <c r="A458" s="59"/>
      <c r="B458" s="40"/>
      <c r="C458" s="34"/>
      <c r="D458" s="34"/>
      <c r="E458" s="34"/>
      <c r="F458" s="21"/>
      <c r="G458" s="37"/>
      <c r="H458" s="14"/>
    </row>
    <row r="459" spans="1:8" x14ac:dyDescent="0.35">
      <c r="A459" s="59"/>
      <c r="B459" s="40"/>
      <c r="C459" s="34"/>
      <c r="D459" s="34"/>
      <c r="E459" s="34"/>
      <c r="F459" s="21"/>
      <c r="G459" s="37"/>
      <c r="H459" s="14"/>
    </row>
    <row r="460" spans="1:8" x14ac:dyDescent="0.35">
      <c r="A460" s="21"/>
      <c r="B460" s="40"/>
      <c r="C460" s="34"/>
      <c r="D460" s="34"/>
      <c r="E460" s="34"/>
      <c r="F460" s="28"/>
      <c r="G460" s="37"/>
      <c r="H460" s="14"/>
    </row>
    <row r="461" spans="1:8" x14ac:dyDescent="0.35">
      <c r="A461" s="21"/>
      <c r="B461" s="40"/>
      <c r="C461" s="34"/>
      <c r="D461" s="34"/>
      <c r="E461" s="34"/>
      <c r="F461" s="28"/>
      <c r="G461" s="37"/>
      <c r="H461" s="14"/>
    </row>
    <row r="462" spans="1:8" x14ac:dyDescent="0.35">
      <c r="A462" s="59"/>
      <c r="B462" s="40"/>
      <c r="C462" s="34"/>
      <c r="D462" s="34"/>
      <c r="E462" s="34"/>
      <c r="F462" s="21"/>
      <c r="G462" s="34"/>
      <c r="H462" s="14"/>
    </row>
    <row r="463" spans="1:8" x14ac:dyDescent="0.35">
      <c r="A463" s="59"/>
      <c r="B463" s="40"/>
      <c r="C463" s="34"/>
      <c r="D463" s="34"/>
      <c r="E463" s="34"/>
      <c r="F463" s="21"/>
      <c r="G463" s="34"/>
      <c r="H463" s="14"/>
    </row>
    <row r="464" spans="1:8" x14ac:dyDescent="0.35">
      <c r="A464" s="51"/>
      <c r="B464" s="40"/>
      <c r="C464" s="34"/>
      <c r="D464" s="34"/>
      <c r="E464" s="34"/>
      <c r="F464" s="21"/>
      <c r="G464" s="37"/>
      <c r="H464" s="14"/>
    </row>
    <row r="465" spans="1:8" x14ac:dyDescent="0.35">
      <c r="A465" s="51"/>
      <c r="B465" s="40"/>
      <c r="C465" s="34"/>
      <c r="D465" s="34"/>
      <c r="E465" s="34"/>
      <c r="F465" s="21"/>
      <c r="G465" s="37"/>
      <c r="H465" s="14"/>
    </row>
    <row r="466" spans="1:8" x14ac:dyDescent="0.35">
      <c r="A466" s="51"/>
      <c r="B466" s="40"/>
      <c r="C466" s="34"/>
      <c r="D466" s="34"/>
      <c r="E466" s="34"/>
      <c r="F466" s="21"/>
      <c r="G466" s="37"/>
      <c r="H466" s="14"/>
    </row>
    <row r="467" spans="1:8" x14ac:dyDescent="0.35">
      <c r="A467" s="51"/>
      <c r="B467" s="40"/>
      <c r="C467" s="34"/>
      <c r="D467" s="34"/>
      <c r="E467" s="34"/>
      <c r="F467" s="21"/>
      <c r="G467" s="37"/>
      <c r="H467" s="14"/>
    </row>
    <row r="468" spans="1:8" x14ac:dyDescent="0.35">
      <c r="A468" s="51"/>
      <c r="B468" s="40"/>
      <c r="C468" s="34"/>
      <c r="D468" s="34"/>
      <c r="E468" s="34"/>
      <c r="F468" s="21"/>
      <c r="G468" s="37"/>
      <c r="H468" s="14"/>
    </row>
    <row r="469" spans="1:8" x14ac:dyDescent="0.35">
      <c r="A469" s="51"/>
      <c r="B469" s="40"/>
      <c r="C469" s="34"/>
      <c r="D469" s="34"/>
      <c r="E469" s="34"/>
      <c r="F469" s="21"/>
      <c r="G469" s="37"/>
      <c r="H469" s="14"/>
    </row>
    <row r="470" spans="1:8" x14ac:dyDescent="0.35">
      <c r="A470" s="51"/>
      <c r="B470" s="40"/>
      <c r="C470" s="34"/>
      <c r="D470" s="34"/>
      <c r="E470" s="34"/>
      <c r="F470" s="21"/>
      <c r="G470" s="37"/>
      <c r="H470" s="14"/>
    </row>
    <row r="471" spans="1:8" x14ac:dyDescent="0.35">
      <c r="A471" s="51"/>
      <c r="B471" s="40"/>
      <c r="C471" s="34"/>
      <c r="D471" s="34"/>
      <c r="E471" s="34"/>
      <c r="F471" s="21"/>
      <c r="G471" s="37"/>
      <c r="H471" s="14"/>
    </row>
    <row r="472" spans="1:8" x14ac:dyDescent="0.35">
      <c r="A472" s="51"/>
      <c r="B472" s="40"/>
      <c r="C472" s="34"/>
      <c r="D472" s="34"/>
      <c r="E472" s="34"/>
      <c r="F472" s="28"/>
      <c r="G472" s="37"/>
      <c r="H472" s="14"/>
    </row>
    <row r="473" spans="1:8" x14ac:dyDescent="0.35">
      <c r="A473" s="51"/>
      <c r="B473" s="40"/>
      <c r="C473" s="34"/>
      <c r="D473" s="34"/>
      <c r="E473" s="34"/>
      <c r="F473" s="21"/>
      <c r="G473" s="37"/>
      <c r="H473" s="14"/>
    </row>
    <row r="474" spans="1:8" x14ac:dyDescent="0.35">
      <c r="A474" s="51"/>
      <c r="B474" s="40"/>
      <c r="C474" s="34"/>
      <c r="D474" s="34"/>
      <c r="E474" s="34"/>
      <c r="F474" s="28"/>
      <c r="G474" s="37"/>
      <c r="H474" s="14"/>
    </row>
    <row r="475" spans="1:8" x14ac:dyDescent="0.35">
      <c r="A475" s="51"/>
      <c r="B475" s="40"/>
      <c r="C475" s="34"/>
      <c r="D475" s="34"/>
      <c r="E475" s="34"/>
      <c r="F475" s="28"/>
      <c r="G475" s="37"/>
      <c r="H475" s="14"/>
    </row>
    <row r="476" spans="1:8" x14ac:dyDescent="0.35">
      <c r="A476" s="51"/>
      <c r="B476" s="40"/>
      <c r="C476" s="34"/>
      <c r="D476" s="34"/>
      <c r="E476" s="34"/>
      <c r="F476" s="28"/>
      <c r="G476" s="37"/>
      <c r="H476" s="14"/>
    </row>
    <row r="477" spans="1:8" x14ac:dyDescent="0.35">
      <c r="A477" s="59"/>
      <c r="B477" s="40"/>
      <c r="C477" s="34"/>
      <c r="D477" s="34"/>
      <c r="E477" s="34"/>
      <c r="F477" s="21"/>
      <c r="G477" s="37"/>
      <c r="H477" s="14"/>
    </row>
    <row r="478" spans="1:8" x14ac:dyDescent="0.35">
      <c r="A478" s="59"/>
      <c r="B478" s="40"/>
      <c r="C478" s="34"/>
      <c r="D478" s="34"/>
      <c r="E478" s="34"/>
      <c r="F478" s="21"/>
      <c r="G478" s="37"/>
      <c r="H478" s="14"/>
    </row>
    <row r="479" spans="1:8" x14ac:dyDescent="0.35">
      <c r="A479" s="59"/>
      <c r="B479" s="40"/>
      <c r="C479" s="34"/>
      <c r="D479" s="34"/>
      <c r="E479" s="34"/>
      <c r="F479" s="21"/>
      <c r="G479" s="37"/>
      <c r="H479" s="14"/>
    </row>
    <row r="480" spans="1:8" x14ac:dyDescent="0.35">
      <c r="A480" s="59"/>
      <c r="B480" s="40"/>
      <c r="C480" s="34"/>
      <c r="D480" s="34"/>
      <c r="E480" s="34"/>
      <c r="F480" s="21"/>
      <c r="G480" s="37"/>
      <c r="H480" s="14"/>
    </row>
    <row r="481" spans="1:8" x14ac:dyDescent="0.35">
      <c r="A481" s="59"/>
      <c r="B481" s="40"/>
      <c r="C481" s="34"/>
      <c r="D481" s="34"/>
      <c r="E481" s="34"/>
      <c r="F481" s="21"/>
      <c r="G481" s="37"/>
      <c r="H481" s="14"/>
    </row>
    <row r="482" spans="1:8" x14ac:dyDescent="0.35">
      <c r="A482" s="59"/>
      <c r="B482" s="40"/>
      <c r="C482" s="34"/>
      <c r="D482" s="34"/>
      <c r="E482" s="34"/>
      <c r="F482" s="21"/>
      <c r="G482" s="37"/>
      <c r="H482" s="14"/>
    </row>
    <row r="483" spans="1:8" x14ac:dyDescent="0.35">
      <c r="A483" s="59"/>
      <c r="B483" s="40"/>
      <c r="C483" s="34"/>
      <c r="D483" s="34"/>
      <c r="E483" s="34"/>
      <c r="F483" s="21"/>
      <c r="G483" s="37"/>
      <c r="H483" s="14"/>
    </row>
    <row r="484" spans="1:8" x14ac:dyDescent="0.35">
      <c r="A484" s="59"/>
      <c r="B484" s="40"/>
      <c r="C484" s="34"/>
      <c r="D484" s="34"/>
      <c r="E484" s="34"/>
      <c r="F484" s="21"/>
      <c r="G484" s="37"/>
      <c r="H484" s="14"/>
    </row>
    <row r="485" spans="1:8" x14ac:dyDescent="0.35">
      <c r="A485" s="59"/>
      <c r="B485" s="40"/>
      <c r="C485" s="34"/>
      <c r="D485" s="34"/>
      <c r="E485" s="34"/>
      <c r="F485" s="21"/>
      <c r="G485" s="37"/>
      <c r="H485" s="14"/>
    </row>
    <row r="486" spans="1:8" x14ac:dyDescent="0.35">
      <c r="A486" s="59"/>
      <c r="B486" s="40"/>
      <c r="C486" s="34"/>
      <c r="D486" s="34"/>
      <c r="E486" s="34"/>
      <c r="F486" s="21"/>
      <c r="G486" s="37"/>
      <c r="H486" s="14"/>
    </row>
    <row r="487" spans="1:8" x14ac:dyDescent="0.35">
      <c r="A487" s="59"/>
      <c r="B487" s="40"/>
      <c r="C487" s="34"/>
      <c r="D487" s="34"/>
      <c r="E487" s="34"/>
      <c r="F487" s="21"/>
      <c r="G487" s="34"/>
      <c r="H487" s="14"/>
    </row>
    <row r="488" spans="1:8" x14ac:dyDescent="0.35">
      <c r="A488" s="51"/>
      <c r="B488" s="40"/>
      <c r="C488" s="34"/>
      <c r="D488" s="34"/>
      <c r="E488" s="34"/>
      <c r="F488" s="28"/>
      <c r="G488" s="37"/>
      <c r="H488" s="14"/>
    </row>
    <row r="489" spans="1:8" x14ac:dyDescent="0.35">
      <c r="A489" s="59"/>
      <c r="B489" s="40"/>
      <c r="C489" s="34"/>
      <c r="D489" s="34"/>
      <c r="E489" s="34"/>
      <c r="F489" s="21"/>
      <c r="G489" s="37"/>
      <c r="H489" s="14"/>
    </row>
    <row r="490" spans="1:8" x14ac:dyDescent="0.35">
      <c r="A490" s="59"/>
      <c r="B490" s="40"/>
      <c r="C490" s="34"/>
      <c r="D490" s="34"/>
      <c r="E490" s="34"/>
      <c r="F490" s="21"/>
      <c r="G490" s="37"/>
      <c r="H490" s="14"/>
    </row>
    <row r="491" spans="1:8" x14ac:dyDescent="0.35">
      <c r="A491" s="59"/>
      <c r="B491" s="40"/>
      <c r="C491" s="34"/>
      <c r="D491" s="34"/>
      <c r="E491" s="34"/>
      <c r="F491" s="21"/>
      <c r="G491" s="37"/>
      <c r="H491" s="14"/>
    </row>
    <row r="492" spans="1:8" x14ac:dyDescent="0.35">
      <c r="A492" s="59"/>
      <c r="B492" s="40"/>
      <c r="C492" s="34"/>
      <c r="D492" s="34"/>
      <c r="E492" s="34"/>
      <c r="F492" s="21"/>
      <c r="G492" s="37"/>
      <c r="H492" s="14"/>
    </row>
    <row r="493" spans="1:8" x14ac:dyDescent="0.35">
      <c r="A493" s="51"/>
      <c r="B493" s="40"/>
      <c r="C493" s="34"/>
      <c r="D493" s="34"/>
      <c r="E493" s="34"/>
      <c r="F493" s="28"/>
      <c r="G493" s="37"/>
      <c r="H493" s="14"/>
    </row>
    <row r="494" spans="1:8" x14ac:dyDescent="0.35">
      <c r="A494" s="59"/>
      <c r="B494" s="40"/>
      <c r="C494" s="34"/>
      <c r="D494" s="34"/>
      <c r="E494" s="34"/>
      <c r="F494" s="21"/>
      <c r="G494" s="37"/>
      <c r="H494" s="14"/>
    </row>
    <row r="495" spans="1:8" x14ac:dyDescent="0.35">
      <c r="A495" s="59"/>
      <c r="B495" s="40"/>
      <c r="C495" s="34"/>
      <c r="D495" s="34"/>
      <c r="E495" s="34"/>
      <c r="F495" s="21"/>
      <c r="G495" s="37"/>
      <c r="H495" s="14"/>
    </row>
    <row r="496" spans="1:8" x14ac:dyDescent="0.35">
      <c r="A496" s="59"/>
      <c r="B496" s="40"/>
      <c r="C496" s="34"/>
      <c r="D496" s="34"/>
      <c r="E496" s="34"/>
      <c r="F496" s="21"/>
      <c r="G496" s="37"/>
      <c r="H496" s="14"/>
    </row>
    <row r="497" spans="1:8" x14ac:dyDescent="0.35">
      <c r="A497" s="21"/>
      <c r="B497" s="40"/>
      <c r="C497" s="34"/>
      <c r="D497" s="34"/>
      <c r="E497" s="34"/>
      <c r="F497" s="28"/>
      <c r="G497" s="37"/>
      <c r="H497" s="14"/>
    </row>
    <row r="498" spans="1:8" x14ac:dyDescent="0.35">
      <c r="A498" s="21"/>
      <c r="B498" s="40"/>
      <c r="C498" s="34"/>
      <c r="D498" s="34"/>
      <c r="E498" s="34"/>
      <c r="F498" s="28"/>
      <c r="G498" s="37"/>
      <c r="H498" s="14"/>
    </row>
    <row r="499" spans="1:8" x14ac:dyDescent="0.35">
      <c r="A499" s="59"/>
      <c r="B499" s="40"/>
      <c r="C499" s="34"/>
      <c r="D499" s="34"/>
      <c r="E499" s="34"/>
      <c r="F499" s="21"/>
      <c r="G499" s="37"/>
      <c r="H499" s="14"/>
    </row>
    <row r="500" spans="1:8" x14ac:dyDescent="0.35">
      <c r="A500" s="59"/>
      <c r="B500" s="40"/>
      <c r="C500" s="34"/>
      <c r="D500" s="34"/>
      <c r="E500" s="34"/>
      <c r="F500" s="21"/>
      <c r="G500" s="37"/>
      <c r="H500" s="14"/>
    </row>
    <row r="501" spans="1:8" x14ac:dyDescent="0.35">
      <c r="A501" s="21"/>
      <c r="B501" s="40"/>
      <c r="C501" s="34"/>
      <c r="D501" s="34"/>
      <c r="E501" s="34"/>
      <c r="F501" s="28"/>
      <c r="G501" s="37"/>
      <c r="H501" s="14"/>
    </row>
    <row r="502" spans="1:8" x14ac:dyDescent="0.35">
      <c r="A502" s="21"/>
      <c r="B502" s="40"/>
      <c r="C502" s="34"/>
      <c r="D502" s="34"/>
      <c r="E502" s="34"/>
      <c r="F502" s="28"/>
      <c r="G502" s="37"/>
      <c r="H502" s="14"/>
    </row>
    <row r="503" spans="1:8" x14ac:dyDescent="0.35">
      <c r="A503" s="59"/>
      <c r="B503" s="40"/>
      <c r="C503" s="34"/>
      <c r="D503" s="34"/>
      <c r="E503" s="34"/>
      <c r="F503" s="21"/>
      <c r="G503" s="37"/>
      <c r="H503" s="14"/>
    </row>
    <row r="504" spans="1:8" x14ac:dyDescent="0.35">
      <c r="A504" s="59"/>
      <c r="B504" s="40"/>
      <c r="C504" s="34"/>
      <c r="D504" s="34"/>
      <c r="E504" s="34"/>
      <c r="F504" s="21"/>
      <c r="G504" s="37"/>
      <c r="H504" s="14"/>
    </row>
    <row r="505" spans="1:8" x14ac:dyDescent="0.35">
      <c r="A505" s="21"/>
      <c r="B505" s="40"/>
      <c r="C505" s="34"/>
      <c r="D505" s="34"/>
      <c r="E505" s="34"/>
      <c r="F505" s="28"/>
      <c r="G505" s="37"/>
      <c r="H505" s="14"/>
    </row>
    <row r="506" spans="1:8" x14ac:dyDescent="0.35">
      <c r="A506" s="59"/>
      <c r="B506" s="40"/>
      <c r="C506" s="34"/>
      <c r="D506" s="34"/>
      <c r="E506" s="34"/>
      <c r="F506" s="21"/>
      <c r="G506" s="37"/>
      <c r="H506" s="14"/>
    </row>
    <row r="507" spans="1:8" x14ac:dyDescent="0.35">
      <c r="A507" s="59"/>
      <c r="B507" s="40"/>
      <c r="C507" s="34"/>
      <c r="D507" s="34"/>
      <c r="E507" s="34"/>
      <c r="F507" s="21"/>
      <c r="G507" s="37"/>
      <c r="H507" s="14"/>
    </row>
    <row r="508" spans="1:8" x14ac:dyDescent="0.35">
      <c r="A508" s="21"/>
      <c r="B508" s="40"/>
      <c r="C508" s="34"/>
      <c r="D508" s="34"/>
      <c r="E508" s="34"/>
      <c r="F508" s="28"/>
      <c r="G508" s="37"/>
      <c r="H508" s="14"/>
    </row>
    <row r="509" spans="1:8" x14ac:dyDescent="0.35">
      <c r="A509" s="59"/>
      <c r="B509" s="40"/>
      <c r="C509" s="34"/>
      <c r="D509" s="34"/>
      <c r="E509" s="34"/>
      <c r="F509" s="21"/>
      <c r="G509" s="37"/>
      <c r="H509" s="14"/>
    </row>
    <row r="510" spans="1:8" x14ac:dyDescent="0.35">
      <c r="A510" s="21"/>
      <c r="B510" s="40"/>
      <c r="C510" s="34"/>
      <c r="D510" s="34"/>
      <c r="E510" s="34"/>
      <c r="F510" s="28"/>
      <c r="G510" s="37"/>
      <c r="H510" s="14"/>
    </row>
    <row r="511" spans="1:8" x14ac:dyDescent="0.35">
      <c r="A511" s="21"/>
      <c r="B511" s="40"/>
      <c r="C511" s="34"/>
      <c r="D511" s="34"/>
      <c r="E511" s="34"/>
      <c r="F511" s="28"/>
      <c r="G511" s="37"/>
      <c r="H511" s="14"/>
    </row>
    <row r="512" spans="1:8" x14ac:dyDescent="0.35">
      <c r="A512" s="59"/>
      <c r="B512" s="40"/>
      <c r="C512" s="34"/>
      <c r="D512" s="34"/>
      <c r="E512" s="34"/>
      <c r="F512" s="21"/>
      <c r="G512" s="37"/>
      <c r="H512" s="14"/>
    </row>
    <row r="513" spans="1:8" x14ac:dyDescent="0.35">
      <c r="A513" s="21"/>
      <c r="B513" s="40"/>
      <c r="C513" s="34"/>
      <c r="D513" s="34"/>
      <c r="E513" s="34"/>
      <c r="F513" s="28"/>
      <c r="G513" s="37"/>
      <c r="H513" s="14"/>
    </row>
    <row r="514" spans="1:8" x14ac:dyDescent="0.35">
      <c r="A514" s="21"/>
      <c r="B514" s="40"/>
      <c r="C514" s="34"/>
      <c r="D514" s="34"/>
      <c r="E514" s="34"/>
      <c r="F514" s="28"/>
      <c r="G514" s="37"/>
      <c r="H514" s="14"/>
    </row>
    <row r="515" spans="1:8" x14ac:dyDescent="0.35">
      <c r="A515" s="59"/>
      <c r="B515" s="40"/>
      <c r="C515" s="34"/>
      <c r="D515" s="34"/>
      <c r="E515" s="34"/>
      <c r="F515" s="21"/>
      <c r="G515" s="37"/>
      <c r="H515" s="14"/>
    </row>
    <row r="516" spans="1:8" x14ac:dyDescent="0.35">
      <c r="A516" s="59"/>
      <c r="B516" s="40"/>
      <c r="C516" s="34"/>
      <c r="D516" s="34"/>
      <c r="E516" s="34"/>
      <c r="F516" s="21"/>
      <c r="G516" s="37"/>
      <c r="H516" s="14"/>
    </row>
    <row r="517" spans="1:8" x14ac:dyDescent="0.35">
      <c r="A517" s="59"/>
      <c r="B517" s="40"/>
      <c r="C517" s="34"/>
      <c r="D517" s="34"/>
      <c r="E517" s="34"/>
      <c r="F517" s="21"/>
      <c r="G517" s="34"/>
      <c r="H517" s="14"/>
    </row>
    <row r="518" spans="1:8" x14ac:dyDescent="0.35">
      <c r="A518" s="59"/>
      <c r="B518" s="40"/>
      <c r="C518" s="34"/>
      <c r="D518" s="34"/>
      <c r="E518" s="34"/>
      <c r="F518" s="21"/>
      <c r="G518" s="37"/>
      <c r="H518" s="14"/>
    </row>
    <row r="519" spans="1:8" x14ac:dyDescent="0.35">
      <c r="A519" s="59"/>
      <c r="B519" s="40"/>
      <c r="C519" s="34"/>
      <c r="D519" s="34"/>
      <c r="E519" s="34"/>
      <c r="F519" s="21"/>
      <c r="G519" s="37"/>
      <c r="H519" s="14"/>
    </row>
    <row r="520" spans="1:8" x14ac:dyDescent="0.35">
      <c r="A520" s="21"/>
      <c r="B520" s="40"/>
      <c r="C520" s="34"/>
      <c r="D520" s="34"/>
      <c r="E520" s="34"/>
      <c r="F520" s="28"/>
      <c r="G520" s="37"/>
      <c r="H520" s="14"/>
    </row>
    <row r="521" spans="1:8" x14ac:dyDescent="0.35">
      <c r="A521" s="59"/>
      <c r="B521" s="40"/>
      <c r="C521" s="34"/>
      <c r="D521" s="34"/>
      <c r="E521" s="34"/>
      <c r="F521" s="21"/>
      <c r="G521" s="34"/>
      <c r="H521" s="14"/>
    </row>
    <row r="522" spans="1:8" x14ac:dyDescent="0.35">
      <c r="A522" s="59"/>
      <c r="B522" s="40"/>
      <c r="C522" s="34"/>
      <c r="D522" s="34"/>
      <c r="E522" s="34"/>
      <c r="F522" s="21"/>
      <c r="G522" s="37"/>
      <c r="H522" s="14"/>
    </row>
    <row r="523" spans="1:8" x14ac:dyDescent="0.35">
      <c r="A523" s="59"/>
      <c r="B523" s="40"/>
      <c r="C523" s="34"/>
      <c r="D523" s="34"/>
      <c r="E523" s="34"/>
      <c r="F523" s="21"/>
      <c r="G523" s="37"/>
      <c r="H523" s="14"/>
    </row>
    <row r="524" spans="1:8" x14ac:dyDescent="0.35">
      <c r="A524" s="59"/>
      <c r="B524" s="40"/>
      <c r="C524" s="34"/>
      <c r="D524" s="34"/>
      <c r="E524" s="34"/>
      <c r="F524" s="21"/>
      <c r="G524" s="37"/>
      <c r="H524" s="14"/>
    </row>
    <row r="525" spans="1:8" x14ac:dyDescent="0.35">
      <c r="A525" s="59"/>
      <c r="B525" s="40"/>
      <c r="C525" s="34"/>
      <c r="D525" s="34"/>
      <c r="E525" s="34"/>
      <c r="F525" s="21"/>
      <c r="G525" s="37"/>
      <c r="H525" s="14"/>
    </row>
    <row r="526" spans="1:8" x14ac:dyDescent="0.35">
      <c r="A526" s="59"/>
      <c r="B526" s="40"/>
      <c r="C526" s="34"/>
      <c r="D526" s="34"/>
      <c r="E526" s="34"/>
      <c r="F526" s="21"/>
      <c r="G526" s="37"/>
      <c r="H526" s="14"/>
    </row>
    <row r="527" spans="1:8" x14ac:dyDescent="0.35">
      <c r="A527" s="59"/>
      <c r="B527" s="40"/>
      <c r="C527" s="34"/>
      <c r="D527" s="34"/>
      <c r="E527" s="34"/>
      <c r="F527" s="21"/>
      <c r="G527" s="37"/>
      <c r="H527" s="14"/>
    </row>
    <row r="528" spans="1:8" x14ac:dyDescent="0.35">
      <c r="A528" s="59"/>
      <c r="B528" s="40"/>
      <c r="C528" s="34"/>
      <c r="D528" s="34"/>
      <c r="E528" s="34"/>
      <c r="F528" s="21"/>
      <c r="G528" s="37"/>
      <c r="H528" s="14"/>
    </row>
    <row r="529" spans="1:8" x14ac:dyDescent="0.35">
      <c r="A529" s="59"/>
      <c r="B529" s="40"/>
      <c r="C529" s="34"/>
      <c r="D529" s="34"/>
      <c r="E529" s="34"/>
      <c r="F529" s="21"/>
      <c r="G529" s="37"/>
      <c r="H529" s="14"/>
    </row>
    <row r="530" spans="1:8" x14ac:dyDescent="0.35">
      <c r="A530" s="59"/>
      <c r="B530" s="40"/>
      <c r="C530" s="34"/>
      <c r="D530" s="34"/>
      <c r="E530" s="34"/>
      <c r="F530" s="21"/>
      <c r="G530" s="37"/>
      <c r="H530" s="14"/>
    </row>
    <row r="531" spans="1:8" x14ac:dyDescent="0.35">
      <c r="A531" s="59"/>
      <c r="B531" s="40"/>
      <c r="C531" s="34"/>
      <c r="D531" s="34"/>
      <c r="E531" s="34"/>
      <c r="F531" s="21"/>
      <c r="G531" s="37"/>
      <c r="H531" s="14"/>
    </row>
    <row r="532" spans="1:8" x14ac:dyDescent="0.35">
      <c r="A532" s="59"/>
      <c r="B532" s="40"/>
      <c r="C532" s="34"/>
      <c r="D532" s="34"/>
      <c r="E532" s="34"/>
      <c r="F532" s="21"/>
      <c r="G532" s="37"/>
      <c r="H532" s="14"/>
    </row>
    <row r="533" spans="1:8" x14ac:dyDescent="0.35">
      <c r="A533" s="21"/>
      <c r="B533" s="40"/>
      <c r="C533" s="34"/>
      <c r="D533" s="34"/>
      <c r="E533" s="34"/>
      <c r="F533" s="28"/>
      <c r="G533" s="37"/>
      <c r="H533" s="14"/>
    </row>
    <row r="534" spans="1:8" x14ac:dyDescent="0.35">
      <c r="A534" s="59"/>
      <c r="B534" s="40"/>
      <c r="C534" s="34"/>
      <c r="D534" s="34"/>
      <c r="E534" s="34"/>
      <c r="F534" s="21"/>
      <c r="G534" s="34"/>
      <c r="H534" s="14"/>
    </row>
    <row r="535" spans="1:8" x14ac:dyDescent="0.35">
      <c r="A535" s="59"/>
      <c r="B535" s="40"/>
      <c r="C535" s="34"/>
      <c r="D535" s="34"/>
      <c r="E535" s="34"/>
      <c r="F535" s="21"/>
      <c r="G535" s="37"/>
      <c r="H535" s="14"/>
    </row>
    <row r="536" spans="1:8" x14ac:dyDescent="0.35">
      <c r="A536" s="59"/>
      <c r="B536" s="40"/>
      <c r="C536" s="34"/>
      <c r="D536" s="34"/>
      <c r="E536" s="34"/>
      <c r="F536" s="21"/>
      <c r="G536" s="37"/>
      <c r="H536" s="14"/>
    </row>
    <row r="537" spans="1:8" x14ac:dyDescent="0.35">
      <c r="A537" s="59"/>
      <c r="B537" s="40"/>
      <c r="C537" s="34"/>
      <c r="D537" s="34"/>
      <c r="E537" s="34"/>
      <c r="F537" s="21"/>
      <c r="G537" s="37"/>
      <c r="H537" s="14"/>
    </row>
    <row r="538" spans="1:8" x14ac:dyDescent="0.35">
      <c r="A538" s="59"/>
      <c r="B538" s="40"/>
      <c r="C538" s="34"/>
      <c r="D538" s="34"/>
      <c r="E538" s="34"/>
      <c r="F538" s="21"/>
      <c r="G538" s="37"/>
      <c r="H538" s="14"/>
    </row>
    <row r="539" spans="1:8" x14ac:dyDescent="0.35">
      <c r="A539" s="59"/>
      <c r="B539" s="40"/>
      <c r="C539" s="34"/>
      <c r="D539" s="34"/>
      <c r="E539" s="34"/>
      <c r="F539" s="21"/>
      <c r="G539" s="37"/>
      <c r="H539" s="14"/>
    </row>
    <row r="540" spans="1:8" x14ac:dyDescent="0.35">
      <c r="A540" s="59"/>
      <c r="B540" s="40"/>
      <c r="C540" s="34"/>
      <c r="D540" s="34"/>
      <c r="E540" s="34"/>
      <c r="F540" s="21"/>
      <c r="G540" s="37"/>
      <c r="H540" s="14"/>
    </row>
    <row r="541" spans="1:8" x14ac:dyDescent="0.35">
      <c r="A541" s="59"/>
      <c r="B541" s="40"/>
      <c r="C541" s="34"/>
      <c r="D541" s="34"/>
      <c r="E541" s="34"/>
      <c r="F541" s="21"/>
      <c r="G541" s="37"/>
      <c r="H541" s="14"/>
    </row>
    <row r="542" spans="1:8" x14ac:dyDescent="0.35">
      <c r="A542" s="59"/>
      <c r="B542" s="40"/>
      <c r="C542" s="34"/>
      <c r="D542" s="34"/>
      <c r="E542" s="34"/>
      <c r="F542" s="21"/>
      <c r="G542" s="37"/>
      <c r="H542" s="14"/>
    </row>
    <row r="543" spans="1:8" x14ac:dyDescent="0.35">
      <c r="A543" s="59"/>
      <c r="B543" s="40"/>
      <c r="C543" s="34"/>
      <c r="D543" s="34"/>
      <c r="E543" s="34"/>
      <c r="F543" s="21"/>
      <c r="G543" s="37"/>
      <c r="H543" s="14"/>
    </row>
    <row r="544" spans="1:8" x14ac:dyDescent="0.35">
      <c r="A544" s="59"/>
      <c r="B544" s="40"/>
      <c r="C544" s="34"/>
      <c r="D544" s="34"/>
      <c r="E544" s="34"/>
      <c r="F544" s="21"/>
      <c r="G544" s="37"/>
      <c r="H544" s="14"/>
    </row>
    <row r="545" spans="1:8" x14ac:dyDescent="0.35">
      <c r="A545" s="59"/>
      <c r="B545" s="40"/>
      <c r="C545" s="34"/>
      <c r="D545" s="34"/>
      <c r="E545" s="34"/>
      <c r="F545" s="21"/>
      <c r="G545" s="37"/>
      <c r="H545" s="14"/>
    </row>
    <row r="546" spans="1:8" x14ac:dyDescent="0.35">
      <c r="A546" s="59"/>
      <c r="B546" s="40"/>
      <c r="C546" s="34"/>
      <c r="D546" s="34"/>
      <c r="E546" s="34"/>
      <c r="F546" s="21"/>
      <c r="G546" s="37"/>
      <c r="H546" s="14"/>
    </row>
    <row r="547" spans="1:8" x14ac:dyDescent="0.35">
      <c r="A547" s="21"/>
      <c r="B547" s="40"/>
      <c r="C547" s="34"/>
      <c r="D547" s="34"/>
      <c r="E547" s="34"/>
      <c r="F547" s="28"/>
      <c r="G547" s="37"/>
      <c r="H547" s="14"/>
    </row>
    <row r="548" spans="1:8" x14ac:dyDescent="0.35">
      <c r="A548" s="59"/>
      <c r="B548" s="40"/>
      <c r="C548" s="34"/>
      <c r="D548" s="34"/>
      <c r="E548" s="34"/>
      <c r="F548" s="21"/>
      <c r="G548" s="37"/>
      <c r="H548" s="14"/>
    </row>
    <row r="549" spans="1:8" x14ac:dyDescent="0.35">
      <c r="A549" s="59"/>
      <c r="B549" s="40"/>
      <c r="C549" s="34"/>
      <c r="D549" s="34"/>
      <c r="E549" s="34"/>
      <c r="F549" s="21"/>
      <c r="G549" s="37"/>
      <c r="H549" s="14"/>
    </row>
    <row r="550" spans="1:8" x14ac:dyDescent="0.35">
      <c r="A550" s="59"/>
      <c r="B550" s="40"/>
      <c r="C550" s="34"/>
      <c r="D550" s="34"/>
      <c r="E550" s="34"/>
      <c r="F550" s="21"/>
      <c r="G550" s="37"/>
      <c r="H550" s="14"/>
    </row>
    <row r="551" spans="1:8" x14ac:dyDescent="0.35">
      <c r="A551" s="59"/>
      <c r="B551" s="40"/>
      <c r="C551" s="34"/>
      <c r="D551" s="34"/>
      <c r="E551" s="34"/>
      <c r="F551" s="21"/>
      <c r="G551" s="37"/>
      <c r="H551" s="14"/>
    </row>
    <row r="552" spans="1:8" x14ac:dyDescent="0.35">
      <c r="A552" s="21"/>
      <c r="B552" s="40"/>
      <c r="C552" s="34"/>
      <c r="D552" s="34"/>
      <c r="E552" s="34"/>
      <c r="F552" s="28"/>
      <c r="G552" s="37"/>
      <c r="H552" s="14"/>
    </row>
    <row r="553" spans="1:8" x14ac:dyDescent="0.35">
      <c r="A553" s="21"/>
      <c r="B553" s="40"/>
      <c r="C553" s="34"/>
      <c r="D553" s="34"/>
      <c r="E553" s="34"/>
      <c r="F553" s="28"/>
      <c r="G553" s="37"/>
      <c r="H553" s="14"/>
    </row>
    <row r="554" spans="1:8" x14ac:dyDescent="0.35">
      <c r="A554" s="59"/>
      <c r="B554" s="40"/>
      <c r="C554" s="34"/>
      <c r="D554" s="34"/>
      <c r="E554" s="34"/>
      <c r="F554" s="28"/>
      <c r="G554" s="37"/>
      <c r="H554" s="14"/>
    </row>
    <row r="555" spans="1:8" x14ac:dyDescent="0.35">
      <c r="A555" s="21"/>
      <c r="B555" s="40"/>
      <c r="C555" s="34"/>
      <c r="D555" s="34"/>
      <c r="E555" s="34"/>
      <c r="F555" s="28"/>
      <c r="G555" s="37"/>
      <c r="H555" s="14"/>
    </row>
    <row r="556" spans="1:8" x14ac:dyDescent="0.35">
      <c r="A556" s="36"/>
      <c r="B556" s="40"/>
      <c r="C556" s="34"/>
      <c r="D556" s="34"/>
      <c r="E556" s="34"/>
      <c r="F556" s="28"/>
      <c r="G556" s="37"/>
      <c r="H556" s="14"/>
    </row>
    <row r="557" spans="1:8" x14ac:dyDescent="0.35">
      <c r="A557" s="59"/>
      <c r="B557" s="40"/>
      <c r="C557" s="34"/>
      <c r="D557" s="34"/>
      <c r="E557" s="34"/>
      <c r="F557" s="28"/>
      <c r="G557" s="37"/>
      <c r="H557" s="14"/>
    </row>
    <row r="558" spans="1:8" x14ac:dyDescent="0.35">
      <c r="A558" s="36"/>
      <c r="B558" s="40"/>
      <c r="C558" s="34"/>
      <c r="D558" s="34"/>
      <c r="E558" s="34"/>
      <c r="F558" s="28"/>
      <c r="G558" s="37"/>
      <c r="H558" s="14"/>
    </row>
    <row r="559" spans="1:8" x14ac:dyDescent="0.35">
      <c r="A559" s="21"/>
      <c r="B559" s="40"/>
      <c r="C559" s="34"/>
      <c r="D559" s="34"/>
      <c r="E559" s="34"/>
      <c r="F559" s="28"/>
      <c r="G559" s="37"/>
      <c r="H559" s="14"/>
    </row>
    <row r="560" spans="1:8" x14ac:dyDescent="0.35">
      <c r="A560" s="21"/>
      <c r="B560" s="40"/>
      <c r="C560" s="34"/>
      <c r="D560" s="34"/>
      <c r="E560" s="34"/>
      <c r="F560" s="28"/>
      <c r="G560" s="37"/>
      <c r="H560" s="14"/>
    </row>
    <row r="561" spans="1:8" x14ac:dyDescent="0.35">
      <c r="A561" s="36"/>
      <c r="B561" s="40"/>
      <c r="C561" s="34"/>
      <c r="D561" s="34"/>
      <c r="E561" s="34"/>
      <c r="F561" s="28"/>
      <c r="G561" s="37"/>
      <c r="H561" s="14"/>
    </row>
    <row r="562" spans="1:8" x14ac:dyDescent="0.35">
      <c r="A562" s="36"/>
      <c r="B562" s="40"/>
      <c r="C562" s="34"/>
      <c r="D562" s="34"/>
      <c r="E562" s="34"/>
      <c r="F562" s="28"/>
      <c r="G562" s="37"/>
      <c r="H562" s="14"/>
    </row>
    <row r="563" spans="1:8" x14ac:dyDescent="0.35">
      <c r="A563" s="36"/>
      <c r="B563" s="40"/>
      <c r="C563" s="34"/>
      <c r="D563" s="34"/>
      <c r="E563" s="34"/>
      <c r="F563" s="28"/>
      <c r="G563" s="37"/>
      <c r="H563" s="14"/>
    </row>
    <row r="564" spans="1:8" x14ac:dyDescent="0.35">
      <c r="A564" s="36"/>
      <c r="B564" s="40"/>
      <c r="C564" s="34"/>
      <c r="D564" s="34"/>
      <c r="E564" s="34"/>
      <c r="F564" s="28"/>
      <c r="G564" s="37"/>
      <c r="H564" s="14"/>
    </row>
    <row r="565" spans="1:8" x14ac:dyDescent="0.35">
      <c r="A565" s="21"/>
      <c r="B565" s="40"/>
      <c r="C565" s="34"/>
      <c r="D565" s="34"/>
      <c r="E565" s="34"/>
      <c r="F565" s="28"/>
      <c r="G565" s="37"/>
      <c r="H565" s="14"/>
    </row>
    <row r="566" spans="1:8" x14ac:dyDescent="0.35">
      <c r="A566" s="59"/>
      <c r="B566" s="40"/>
      <c r="C566" s="34"/>
      <c r="D566" s="34"/>
      <c r="E566" s="34"/>
      <c r="F566" s="21"/>
      <c r="G566" s="34"/>
      <c r="H566" s="14"/>
    </row>
    <row r="567" spans="1:8" x14ac:dyDescent="0.35">
      <c r="A567" s="59"/>
      <c r="B567" s="40"/>
      <c r="C567" s="34"/>
      <c r="D567" s="34"/>
      <c r="E567" s="34"/>
      <c r="F567" s="21"/>
      <c r="G567" s="34"/>
      <c r="H567" s="14"/>
    </row>
    <row r="568" spans="1:8" x14ac:dyDescent="0.35">
      <c r="A568" s="59"/>
      <c r="B568" s="40"/>
      <c r="C568" s="34"/>
      <c r="D568" s="34"/>
      <c r="E568" s="34"/>
      <c r="F568" s="21"/>
      <c r="G568" s="34"/>
      <c r="H568" s="14"/>
    </row>
    <row r="569" spans="1:8" x14ac:dyDescent="0.35">
      <c r="A569" s="59"/>
      <c r="B569" s="40"/>
      <c r="C569" s="34"/>
      <c r="D569" s="34"/>
      <c r="E569" s="34"/>
      <c r="F569" s="21"/>
      <c r="G569" s="34"/>
      <c r="H569" s="14"/>
    </row>
    <row r="570" spans="1:8" x14ac:dyDescent="0.35">
      <c r="A570" s="59"/>
      <c r="B570" s="40"/>
      <c r="C570" s="34"/>
      <c r="D570" s="34"/>
      <c r="E570" s="34"/>
      <c r="F570" s="21"/>
      <c r="G570" s="34"/>
      <c r="H570" s="14"/>
    </row>
    <row r="571" spans="1:8" x14ac:dyDescent="0.35">
      <c r="A571" s="59"/>
      <c r="B571" s="40"/>
      <c r="C571" s="34"/>
      <c r="D571" s="34"/>
      <c r="E571" s="34"/>
      <c r="F571" s="21"/>
      <c r="G571" s="34"/>
      <c r="H571" s="14"/>
    </row>
    <row r="572" spans="1:8" x14ac:dyDescent="0.35">
      <c r="A572" s="59"/>
      <c r="B572" s="40"/>
      <c r="C572" s="34"/>
      <c r="D572" s="34"/>
      <c r="E572" s="34"/>
      <c r="F572" s="21"/>
      <c r="G572" s="34"/>
      <c r="H572" s="14"/>
    </row>
    <row r="573" spans="1:8" x14ac:dyDescent="0.35">
      <c r="A573" s="59"/>
      <c r="B573" s="40"/>
      <c r="C573" s="34"/>
      <c r="D573" s="34"/>
      <c r="E573" s="34"/>
      <c r="F573" s="21"/>
      <c r="G573" s="34"/>
      <c r="H573" s="14"/>
    </row>
    <row r="574" spans="1:8" x14ac:dyDescent="0.35">
      <c r="A574" s="59"/>
      <c r="B574" s="40"/>
      <c r="C574" s="34"/>
      <c r="D574" s="34"/>
      <c r="E574" s="34"/>
      <c r="F574" s="21"/>
      <c r="G574" s="34"/>
      <c r="H574" s="14"/>
    </row>
    <row r="575" spans="1:8" x14ac:dyDescent="0.35">
      <c r="A575" s="59"/>
      <c r="B575" s="40"/>
      <c r="C575" s="34"/>
      <c r="D575" s="34"/>
      <c r="E575" s="34"/>
      <c r="F575" s="21"/>
      <c r="G575" s="37"/>
      <c r="H575" s="14"/>
    </row>
    <row r="576" spans="1:8" x14ac:dyDescent="0.35">
      <c r="A576" s="59"/>
      <c r="B576" s="40"/>
      <c r="C576" s="34"/>
      <c r="D576" s="34"/>
      <c r="E576" s="34"/>
      <c r="F576" s="21"/>
      <c r="G576" s="37"/>
      <c r="H576" s="14"/>
    </row>
    <row r="577" spans="1:8" x14ac:dyDescent="0.35">
      <c r="A577" s="59"/>
      <c r="B577" s="40"/>
      <c r="C577" s="34"/>
      <c r="D577" s="34"/>
      <c r="E577" s="34"/>
      <c r="F577" s="21"/>
      <c r="G577" s="37"/>
      <c r="H577" s="14"/>
    </row>
    <row r="578" spans="1:8" x14ac:dyDescent="0.35">
      <c r="A578" s="59"/>
      <c r="B578" s="40"/>
      <c r="C578" s="34"/>
      <c r="D578" s="34"/>
      <c r="E578" s="34"/>
      <c r="F578" s="21"/>
      <c r="G578" s="37"/>
      <c r="H578" s="14"/>
    </row>
    <row r="579" spans="1:8" x14ac:dyDescent="0.35">
      <c r="A579" s="59"/>
      <c r="B579" s="40"/>
      <c r="C579" s="34"/>
      <c r="D579" s="34"/>
      <c r="E579" s="34"/>
      <c r="F579" s="21"/>
      <c r="G579" s="37"/>
      <c r="H579" s="14"/>
    </row>
    <row r="580" spans="1:8" x14ac:dyDescent="0.35">
      <c r="A580" s="59"/>
      <c r="B580" s="40"/>
      <c r="C580" s="34"/>
      <c r="D580" s="34"/>
      <c r="E580" s="34"/>
      <c r="F580" s="21"/>
      <c r="G580" s="37"/>
      <c r="H580" s="14"/>
    </row>
    <row r="581" spans="1:8" x14ac:dyDescent="0.35">
      <c r="A581" s="59"/>
      <c r="B581" s="40"/>
      <c r="C581" s="34"/>
      <c r="D581" s="34"/>
      <c r="E581" s="34"/>
      <c r="F581" s="21"/>
      <c r="G581" s="37"/>
      <c r="H581" s="14"/>
    </row>
    <row r="582" spans="1:8" x14ac:dyDescent="0.35">
      <c r="A582" s="59"/>
      <c r="B582" s="40"/>
      <c r="C582" s="34"/>
      <c r="D582" s="34"/>
      <c r="E582" s="34"/>
      <c r="F582" s="21"/>
      <c r="G582" s="37"/>
      <c r="H582" s="14"/>
    </row>
    <row r="583" spans="1:8" x14ac:dyDescent="0.35">
      <c r="A583" s="59"/>
      <c r="B583" s="40"/>
      <c r="C583" s="34"/>
      <c r="D583" s="34"/>
      <c r="E583" s="34"/>
      <c r="F583" s="21"/>
      <c r="G583" s="37"/>
      <c r="H583" s="14"/>
    </row>
    <row r="584" spans="1:8" x14ac:dyDescent="0.35">
      <c r="A584" s="59"/>
      <c r="B584" s="40"/>
      <c r="C584" s="34"/>
      <c r="D584" s="34"/>
      <c r="E584" s="34"/>
      <c r="F584" s="21"/>
      <c r="G584" s="37"/>
      <c r="H584" s="14"/>
    </row>
    <row r="585" spans="1:8" x14ac:dyDescent="0.35">
      <c r="A585" s="59"/>
      <c r="B585" s="40"/>
      <c r="C585" s="34"/>
      <c r="D585" s="34"/>
      <c r="E585" s="34"/>
      <c r="F585" s="21"/>
      <c r="G585" s="37"/>
      <c r="H585" s="14"/>
    </row>
    <row r="586" spans="1:8" x14ac:dyDescent="0.35">
      <c r="A586" s="59"/>
      <c r="B586" s="40"/>
      <c r="C586" s="34"/>
      <c r="D586" s="34"/>
      <c r="E586" s="34"/>
      <c r="F586" s="21"/>
      <c r="G586" s="37"/>
      <c r="H586" s="14"/>
    </row>
    <row r="587" spans="1:8" x14ac:dyDescent="0.35">
      <c r="A587" s="59"/>
      <c r="B587" s="40"/>
      <c r="C587" s="34"/>
      <c r="D587" s="34"/>
      <c r="E587" s="34"/>
      <c r="F587" s="21"/>
      <c r="G587" s="37"/>
      <c r="H587" s="14"/>
    </row>
    <row r="588" spans="1:8" x14ac:dyDescent="0.35">
      <c r="A588" s="59"/>
      <c r="B588" s="40"/>
      <c r="C588" s="34"/>
      <c r="D588" s="34"/>
      <c r="E588" s="34"/>
      <c r="F588" s="21"/>
      <c r="G588" s="37"/>
      <c r="H588" s="14"/>
    </row>
    <row r="589" spans="1:8" x14ac:dyDescent="0.35">
      <c r="A589" s="59"/>
      <c r="B589" s="40"/>
      <c r="C589" s="34"/>
      <c r="D589" s="34"/>
      <c r="E589" s="34"/>
      <c r="F589" s="21"/>
      <c r="G589" s="37"/>
      <c r="H589" s="14"/>
    </row>
    <row r="590" spans="1:8" x14ac:dyDescent="0.35">
      <c r="A590" s="59"/>
      <c r="B590" s="40"/>
      <c r="C590" s="34"/>
      <c r="D590" s="34"/>
      <c r="E590" s="34"/>
      <c r="F590" s="21"/>
      <c r="G590" s="37"/>
      <c r="H590" s="14"/>
    </row>
    <row r="591" spans="1:8" x14ac:dyDescent="0.35">
      <c r="A591" s="59"/>
      <c r="B591" s="40"/>
      <c r="C591" s="34"/>
      <c r="D591" s="34"/>
      <c r="E591" s="34"/>
      <c r="F591" s="21"/>
      <c r="G591" s="37"/>
      <c r="H591" s="14"/>
    </row>
    <row r="592" spans="1:8" x14ac:dyDescent="0.35">
      <c r="A592" s="59"/>
      <c r="B592" s="40"/>
      <c r="C592" s="34"/>
      <c r="D592" s="34"/>
      <c r="E592" s="34"/>
      <c r="F592" s="21"/>
      <c r="G592" s="37"/>
      <c r="H592" s="14"/>
    </row>
    <row r="593" spans="1:8" x14ac:dyDescent="0.35">
      <c r="A593" s="59"/>
      <c r="B593" s="40"/>
      <c r="C593" s="34"/>
      <c r="D593" s="34"/>
      <c r="E593" s="34"/>
      <c r="F593" s="21"/>
      <c r="G593" s="37"/>
      <c r="H593" s="14"/>
    </row>
    <row r="594" spans="1:8" x14ac:dyDescent="0.35">
      <c r="A594" s="59"/>
      <c r="B594" s="40"/>
      <c r="C594" s="34"/>
      <c r="D594" s="34"/>
      <c r="E594" s="34"/>
      <c r="F594" s="21"/>
      <c r="G594" s="37"/>
      <c r="H594" s="14"/>
    </row>
    <row r="595" spans="1:8" x14ac:dyDescent="0.35">
      <c r="A595" s="59"/>
      <c r="B595" s="40"/>
      <c r="C595" s="34"/>
      <c r="D595" s="34"/>
      <c r="E595" s="34"/>
      <c r="F595" s="21"/>
      <c r="G595" s="37"/>
      <c r="H595" s="14"/>
    </row>
    <row r="596" spans="1:8" x14ac:dyDescent="0.35">
      <c r="A596" s="59"/>
      <c r="B596" s="40"/>
      <c r="C596" s="34"/>
      <c r="D596" s="34"/>
      <c r="E596" s="34"/>
      <c r="F596" s="21"/>
      <c r="G596" s="37"/>
      <c r="H596" s="14"/>
    </row>
    <row r="597" spans="1:8" x14ac:dyDescent="0.35">
      <c r="A597" s="21"/>
      <c r="B597" s="40"/>
      <c r="C597" s="34"/>
      <c r="D597" s="34"/>
      <c r="E597" s="34"/>
      <c r="F597" s="28"/>
      <c r="G597" s="37"/>
      <c r="H597" s="14"/>
    </row>
    <row r="598" spans="1:8" x14ac:dyDescent="0.35">
      <c r="A598" s="59"/>
      <c r="B598" s="40"/>
      <c r="C598" s="34"/>
      <c r="D598" s="34"/>
      <c r="E598" s="34"/>
      <c r="F598" s="21"/>
      <c r="G598" s="37"/>
      <c r="H598" s="14"/>
    </row>
    <row r="599" spans="1:8" x14ac:dyDescent="0.35">
      <c r="A599" s="21"/>
      <c r="B599" s="40"/>
      <c r="C599" s="34"/>
      <c r="D599" s="34"/>
      <c r="E599" s="34"/>
      <c r="F599" s="28"/>
      <c r="G599" s="37"/>
      <c r="H599" s="14"/>
    </row>
    <row r="600" spans="1:8" x14ac:dyDescent="0.35">
      <c r="A600" s="21"/>
      <c r="B600" s="40"/>
      <c r="C600" s="34"/>
      <c r="D600" s="34"/>
      <c r="E600" s="34"/>
      <c r="F600" s="28"/>
      <c r="G600" s="37"/>
      <c r="H600" s="14"/>
    </row>
    <row r="601" spans="1:8" x14ac:dyDescent="0.35">
      <c r="A601" s="21"/>
      <c r="B601" s="40"/>
      <c r="C601" s="34"/>
      <c r="D601" s="34"/>
      <c r="E601" s="34"/>
      <c r="F601" s="28"/>
      <c r="G601" s="37"/>
      <c r="H601" s="14"/>
    </row>
    <row r="602" spans="1:8" x14ac:dyDescent="0.35">
      <c r="A602" s="59"/>
      <c r="B602" s="40"/>
      <c r="C602" s="34"/>
      <c r="D602" s="34"/>
      <c r="E602" s="34"/>
      <c r="F602" s="21"/>
      <c r="G602" s="34"/>
      <c r="H602" s="14"/>
    </row>
    <row r="603" spans="1:8" x14ac:dyDescent="0.35">
      <c r="A603" s="59"/>
      <c r="B603" s="40"/>
      <c r="C603" s="34"/>
      <c r="D603" s="34"/>
      <c r="E603" s="34"/>
      <c r="F603" s="21"/>
      <c r="G603" s="34"/>
      <c r="H603" s="14"/>
    </row>
    <row r="604" spans="1:8" x14ac:dyDescent="0.35">
      <c r="A604" s="59"/>
      <c r="B604" s="40"/>
      <c r="C604" s="34"/>
      <c r="D604" s="34"/>
      <c r="E604" s="34"/>
      <c r="F604" s="21"/>
      <c r="G604" s="34"/>
      <c r="H604" s="14"/>
    </row>
    <row r="605" spans="1:8" x14ac:dyDescent="0.35">
      <c r="A605" s="59"/>
      <c r="B605" s="40"/>
      <c r="C605" s="34"/>
      <c r="D605" s="34"/>
      <c r="E605" s="34"/>
      <c r="F605" s="21"/>
      <c r="G605" s="34"/>
      <c r="H605" s="14"/>
    </row>
    <row r="606" spans="1:8" x14ac:dyDescent="0.35">
      <c r="A606" s="59"/>
      <c r="B606" s="40"/>
      <c r="C606" s="34"/>
      <c r="D606" s="34"/>
      <c r="E606" s="34"/>
      <c r="F606" s="21"/>
      <c r="G606" s="37"/>
      <c r="H606" s="14"/>
    </row>
    <row r="607" spans="1:8" x14ac:dyDescent="0.35">
      <c r="A607" s="59"/>
      <c r="B607" s="40"/>
      <c r="C607" s="34"/>
      <c r="D607" s="34"/>
      <c r="E607" s="34"/>
      <c r="F607" s="21"/>
      <c r="G607" s="37"/>
      <c r="H607" s="14"/>
    </row>
    <row r="608" spans="1:8" x14ac:dyDescent="0.35">
      <c r="A608" s="59"/>
      <c r="B608" s="40"/>
      <c r="C608" s="34"/>
      <c r="D608" s="34"/>
      <c r="E608" s="34"/>
      <c r="F608" s="21"/>
      <c r="G608" s="37"/>
      <c r="H608" s="14"/>
    </row>
    <row r="609" spans="1:8" x14ac:dyDescent="0.35">
      <c r="A609" s="59"/>
      <c r="B609" s="40"/>
      <c r="C609" s="34"/>
      <c r="D609" s="34"/>
      <c r="E609" s="34"/>
      <c r="F609" s="21"/>
      <c r="G609" s="37"/>
      <c r="H609" s="14"/>
    </row>
    <row r="610" spans="1:8" x14ac:dyDescent="0.35">
      <c r="A610" s="21"/>
      <c r="B610" s="40"/>
      <c r="C610" s="34"/>
      <c r="D610" s="34"/>
      <c r="E610" s="34"/>
      <c r="F610" s="21"/>
      <c r="G610" s="37"/>
      <c r="H610" s="14"/>
    </row>
    <row r="611" spans="1:8" x14ac:dyDescent="0.35">
      <c r="A611" s="59"/>
      <c r="B611" s="40"/>
      <c r="C611" s="34"/>
      <c r="D611" s="34"/>
      <c r="E611" s="34"/>
      <c r="F611" s="21"/>
      <c r="G611" s="37"/>
      <c r="H611" s="14"/>
    </row>
    <row r="612" spans="1:8" x14ac:dyDescent="0.35">
      <c r="A612" s="59"/>
      <c r="B612" s="40"/>
      <c r="C612" s="34"/>
      <c r="D612" s="34"/>
      <c r="E612" s="34"/>
      <c r="F612" s="21"/>
      <c r="G612" s="37"/>
      <c r="H612" s="14"/>
    </row>
    <row r="613" spans="1:8" x14ac:dyDescent="0.35">
      <c r="A613" s="59"/>
      <c r="B613" s="40"/>
      <c r="C613" s="34"/>
      <c r="D613" s="34"/>
      <c r="E613" s="34"/>
      <c r="F613" s="21"/>
      <c r="G613" s="37"/>
      <c r="H613" s="14"/>
    </row>
    <row r="614" spans="1:8" x14ac:dyDescent="0.35">
      <c r="A614" s="59"/>
      <c r="B614" s="40"/>
      <c r="C614" s="34"/>
      <c r="D614" s="34"/>
      <c r="E614" s="34"/>
      <c r="F614" s="21"/>
      <c r="G614" s="37"/>
      <c r="H614" s="14"/>
    </row>
    <row r="615" spans="1:8" x14ac:dyDescent="0.35">
      <c r="A615" s="59"/>
      <c r="B615" s="40"/>
      <c r="C615" s="34"/>
      <c r="D615" s="34"/>
      <c r="E615" s="34"/>
      <c r="F615" s="21"/>
      <c r="G615" s="37"/>
      <c r="H615" s="14"/>
    </row>
    <row r="616" spans="1:8" x14ac:dyDescent="0.35">
      <c r="A616" s="59"/>
      <c r="B616" s="40"/>
      <c r="C616" s="34"/>
      <c r="D616" s="34"/>
      <c r="E616" s="34"/>
      <c r="F616" s="21"/>
      <c r="G616" s="37"/>
      <c r="H616" s="14"/>
    </row>
    <row r="617" spans="1:8" x14ac:dyDescent="0.35">
      <c r="A617" s="59"/>
      <c r="B617" s="40"/>
      <c r="C617" s="34"/>
      <c r="D617" s="34"/>
      <c r="E617" s="34"/>
      <c r="F617" s="21"/>
      <c r="G617" s="37"/>
      <c r="H617" s="14"/>
    </row>
    <row r="618" spans="1:8" x14ac:dyDescent="0.35">
      <c r="A618" s="59"/>
      <c r="B618" s="40"/>
      <c r="C618" s="34"/>
      <c r="D618" s="34"/>
      <c r="E618" s="34"/>
      <c r="F618" s="21"/>
      <c r="G618" s="37"/>
      <c r="H618" s="14"/>
    </row>
    <row r="619" spans="1:8" x14ac:dyDescent="0.35">
      <c r="A619" s="59"/>
      <c r="B619" s="40"/>
      <c r="C619" s="34"/>
      <c r="D619" s="34"/>
      <c r="E619" s="34"/>
      <c r="F619" s="21"/>
      <c r="G619" s="37"/>
      <c r="H619" s="14"/>
    </row>
    <row r="620" spans="1:8" x14ac:dyDescent="0.35">
      <c r="A620" s="59"/>
      <c r="B620" s="40"/>
      <c r="C620" s="34"/>
      <c r="D620" s="34"/>
      <c r="E620" s="34"/>
      <c r="F620" s="21"/>
      <c r="G620" s="37"/>
      <c r="H620" s="14"/>
    </row>
    <row r="621" spans="1:8" x14ac:dyDescent="0.35">
      <c r="A621" s="59"/>
      <c r="B621" s="40"/>
      <c r="C621" s="34"/>
      <c r="D621" s="34"/>
      <c r="E621" s="34"/>
      <c r="F621" s="21"/>
      <c r="G621" s="37"/>
      <c r="H621" s="14"/>
    </row>
    <row r="622" spans="1:8" x14ac:dyDescent="0.35">
      <c r="A622" s="59"/>
      <c r="B622" s="40"/>
      <c r="C622" s="34"/>
      <c r="D622" s="34"/>
      <c r="E622" s="34"/>
      <c r="F622" s="21"/>
      <c r="G622" s="37"/>
      <c r="H622" s="14"/>
    </row>
    <row r="623" spans="1:8" x14ac:dyDescent="0.35">
      <c r="A623" s="59"/>
      <c r="B623" s="40"/>
      <c r="C623" s="34"/>
      <c r="D623" s="34"/>
      <c r="E623" s="34"/>
      <c r="F623" s="21"/>
      <c r="G623" s="37"/>
      <c r="H623" s="14"/>
    </row>
    <row r="624" spans="1:8" x14ac:dyDescent="0.35">
      <c r="A624" s="59"/>
      <c r="B624" s="40"/>
      <c r="C624" s="34"/>
      <c r="D624" s="34"/>
      <c r="E624" s="34"/>
      <c r="F624" s="21"/>
      <c r="G624" s="38"/>
      <c r="H624" s="14"/>
    </row>
    <row r="625" spans="1:8" x14ac:dyDescent="0.35">
      <c r="A625" s="59"/>
      <c r="B625" s="40"/>
      <c r="C625" s="34"/>
      <c r="D625" s="34"/>
      <c r="E625" s="34"/>
      <c r="F625" s="21"/>
      <c r="G625" s="37"/>
      <c r="H625" s="14"/>
    </row>
    <row r="626" spans="1:8" x14ac:dyDescent="0.35">
      <c r="A626" s="59"/>
      <c r="B626" s="40"/>
      <c r="C626" s="34"/>
      <c r="D626" s="34"/>
      <c r="E626" s="34"/>
      <c r="F626" s="21"/>
      <c r="G626" s="37"/>
      <c r="H626" s="14"/>
    </row>
    <row r="627" spans="1:8" x14ac:dyDescent="0.35">
      <c r="A627" s="59"/>
      <c r="B627" s="40"/>
      <c r="C627" s="34"/>
      <c r="D627" s="34"/>
      <c r="E627" s="34"/>
      <c r="F627" s="21"/>
      <c r="G627" s="37"/>
      <c r="H627" s="14"/>
    </row>
    <row r="628" spans="1:8" x14ac:dyDescent="0.35">
      <c r="A628" s="59"/>
      <c r="B628" s="40"/>
      <c r="C628" s="34"/>
      <c r="D628" s="34"/>
      <c r="E628" s="34"/>
      <c r="F628" s="21"/>
      <c r="G628" s="37"/>
      <c r="H628" s="14"/>
    </row>
    <row r="629" spans="1:8" x14ac:dyDescent="0.35">
      <c r="A629" s="59"/>
      <c r="B629" s="40"/>
      <c r="C629" s="34"/>
      <c r="D629" s="34"/>
      <c r="E629" s="34"/>
      <c r="F629" s="21"/>
      <c r="G629" s="37"/>
      <c r="H629" s="14"/>
    </row>
    <row r="630" spans="1:8" x14ac:dyDescent="0.35">
      <c r="A630" s="59"/>
      <c r="B630" s="40"/>
      <c r="C630" s="34"/>
      <c r="D630" s="34"/>
      <c r="E630" s="34"/>
      <c r="F630" s="21"/>
      <c r="G630" s="37"/>
      <c r="H630" s="14"/>
    </row>
    <row r="631" spans="1:8" x14ac:dyDescent="0.35">
      <c r="A631" s="21"/>
      <c r="B631" s="40"/>
      <c r="C631" s="34"/>
      <c r="D631" s="34"/>
      <c r="E631" s="34"/>
      <c r="F631" s="28"/>
      <c r="G631" s="37"/>
      <c r="H631" s="14"/>
    </row>
    <row r="632" spans="1:8" x14ac:dyDescent="0.35">
      <c r="A632" s="21"/>
      <c r="B632" s="40"/>
      <c r="C632" s="34"/>
      <c r="D632" s="34"/>
      <c r="E632" s="34"/>
      <c r="F632" s="28"/>
      <c r="G632" s="37"/>
      <c r="H632" s="14"/>
    </row>
    <row r="633" spans="1:8" x14ac:dyDescent="0.35">
      <c r="A633" s="21"/>
      <c r="B633" s="40"/>
      <c r="C633" s="34"/>
      <c r="D633" s="34"/>
      <c r="E633" s="34"/>
      <c r="F633" s="28"/>
      <c r="G633" s="37"/>
      <c r="H633" s="14"/>
    </row>
    <row r="634" spans="1:8" x14ac:dyDescent="0.35">
      <c r="A634" s="59"/>
      <c r="B634" s="40"/>
      <c r="C634" s="34"/>
      <c r="D634" s="34"/>
      <c r="E634" s="34"/>
      <c r="F634" s="21"/>
      <c r="G634" s="34"/>
      <c r="H634" s="14"/>
    </row>
    <row r="635" spans="1:8" x14ac:dyDescent="0.35">
      <c r="A635" s="59"/>
      <c r="B635" s="40"/>
      <c r="C635" s="34"/>
      <c r="D635" s="34"/>
      <c r="E635" s="34"/>
      <c r="F635" s="21"/>
      <c r="G635" s="34"/>
      <c r="H635" s="14"/>
    </row>
    <row r="636" spans="1:8" x14ac:dyDescent="0.35">
      <c r="A636" s="59"/>
      <c r="B636" s="40"/>
      <c r="C636" s="34"/>
      <c r="D636" s="34"/>
      <c r="E636" s="34"/>
      <c r="F636" s="21"/>
      <c r="G636" s="34"/>
      <c r="H636" s="14"/>
    </row>
    <row r="637" spans="1:8" x14ac:dyDescent="0.35">
      <c r="A637" s="59"/>
      <c r="B637" s="40"/>
      <c r="C637" s="34"/>
      <c r="D637" s="34"/>
      <c r="E637" s="34"/>
      <c r="F637" s="21"/>
      <c r="G637" s="34"/>
      <c r="H637" s="14"/>
    </row>
    <row r="638" spans="1:8" x14ac:dyDescent="0.35">
      <c r="A638" s="59"/>
      <c r="B638" s="40"/>
      <c r="C638" s="34"/>
      <c r="D638" s="34"/>
      <c r="E638" s="34"/>
      <c r="F638" s="21"/>
      <c r="G638" s="37"/>
      <c r="H638" s="14"/>
    </row>
    <row r="639" spans="1:8" x14ac:dyDescent="0.35">
      <c r="A639" s="59"/>
      <c r="B639" s="40"/>
      <c r="C639" s="34"/>
      <c r="D639" s="34"/>
      <c r="E639" s="34"/>
      <c r="F639" s="21"/>
      <c r="G639" s="37"/>
      <c r="H639" s="14"/>
    </row>
    <row r="640" spans="1:8" x14ac:dyDescent="0.35">
      <c r="A640" s="21"/>
      <c r="B640" s="40"/>
      <c r="C640" s="34"/>
      <c r="D640" s="34"/>
      <c r="E640" s="34"/>
      <c r="F640" s="28"/>
      <c r="G640" s="37"/>
      <c r="H640" s="14"/>
    </row>
    <row r="641" spans="1:8" x14ac:dyDescent="0.35">
      <c r="A641" s="59"/>
      <c r="B641" s="40"/>
      <c r="C641" s="34"/>
      <c r="D641" s="34"/>
      <c r="E641" s="34"/>
      <c r="F641" s="21"/>
      <c r="G641" s="37"/>
      <c r="H641" s="14"/>
    </row>
    <row r="642" spans="1:8" x14ac:dyDescent="0.35">
      <c r="A642" s="21"/>
      <c r="B642" s="40"/>
      <c r="C642" s="34"/>
      <c r="D642" s="34"/>
      <c r="E642" s="34"/>
      <c r="F642" s="28"/>
      <c r="G642" s="37"/>
      <c r="H642" s="14"/>
    </row>
    <row r="643" spans="1:8" x14ac:dyDescent="0.35">
      <c r="A643" s="21"/>
      <c r="B643" s="40"/>
      <c r="C643" s="34"/>
      <c r="D643" s="34"/>
      <c r="E643" s="34"/>
      <c r="F643" s="28"/>
      <c r="G643" s="37"/>
      <c r="H643" s="14"/>
    </row>
    <row r="644" spans="1:8" x14ac:dyDescent="0.35">
      <c r="A644" s="59"/>
      <c r="B644" s="40"/>
      <c r="C644" s="34"/>
      <c r="D644" s="34"/>
      <c r="E644" s="34"/>
      <c r="F644" s="21"/>
      <c r="G644" s="37"/>
      <c r="H644" s="14"/>
    </row>
    <row r="645" spans="1:8" x14ac:dyDescent="0.35">
      <c r="A645" s="59"/>
      <c r="B645" s="40"/>
      <c r="C645" s="34"/>
      <c r="D645" s="34"/>
      <c r="E645" s="34"/>
      <c r="F645" s="21"/>
      <c r="G645" s="37"/>
      <c r="H645" s="14"/>
    </row>
    <row r="646" spans="1:8" x14ac:dyDescent="0.35">
      <c r="A646" s="59"/>
      <c r="B646" s="40"/>
      <c r="C646" s="34"/>
      <c r="D646" s="34"/>
      <c r="E646" s="34"/>
      <c r="F646" s="21"/>
      <c r="G646" s="37"/>
      <c r="H646" s="14"/>
    </row>
    <row r="647" spans="1:8" x14ac:dyDescent="0.35">
      <c r="A647" s="59"/>
      <c r="B647" s="40"/>
      <c r="C647" s="34"/>
      <c r="D647" s="34"/>
      <c r="E647" s="34"/>
      <c r="F647" s="21"/>
      <c r="G647" s="37"/>
      <c r="H647" s="14"/>
    </row>
    <row r="648" spans="1:8" x14ac:dyDescent="0.35">
      <c r="A648" s="59"/>
      <c r="B648" s="40"/>
      <c r="C648" s="34"/>
      <c r="D648" s="34"/>
      <c r="E648" s="34"/>
      <c r="F648" s="21"/>
      <c r="G648" s="37"/>
      <c r="H648" s="14"/>
    </row>
    <row r="649" spans="1:8" x14ac:dyDescent="0.35">
      <c r="A649" s="59"/>
      <c r="B649" s="40"/>
      <c r="C649" s="34"/>
      <c r="D649" s="34"/>
      <c r="E649" s="34"/>
      <c r="F649" s="21"/>
      <c r="G649" s="37"/>
      <c r="H649" s="14"/>
    </row>
    <row r="650" spans="1:8" x14ac:dyDescent="0.35">
      <c r="A650" s="59"/>
      <c r="B650" s="40"/>
      <c r="C650" s="34"/>
      <c r="D650" s="34"/>
      <c r="E650" s="34"/>
      <c r="F650" s="21"/>
      <c r="G650" s="37"/>
      <c r="H650" s="14"/>
    </row>
    <row r="651" spans="1:8" x14ac:dyDescent="0.35">
      <c r="A651" s="59"/>
      <c r="B651" s="40"/>
      <c r="C651" s="34"/>
      <c r="D651" s="34"/>
      <c r="E651" s="34"/>
      <c r="F651" s="21"/>
      <c r="G651" s="37"/>
      <c r="H651" s="14"/>
    </row>
    <row r="652" spans="1:8" x14ac:dyDescent="0.35">
      <c r="A652" s="21"/>
      <c r="B652" s="40"/>
      <c r="C652" s="34"/>
      <c r="D652" s="34"/>
      <c r="E652" s="34"/>
      <c r="F652" s="28"/>
      <c r="G652" s="37"/>
      <c r="H652" s="14"/>
    </row>
    <row r="653" spans="1:8" x14ac:dyDescent="0.35">
      <c r="A653" s="36"/>
      <c r="B653" s="40"/>
      <c r="C653" s="34"/>
      <c r="D653" s="34"/>
      <c r="E653" s="34"/>
      <c r="F653" s="28"/>
      <c r="G653" s="37"/>
      <c r="H653" s="14"/>
    </row>
    <row r="654" spans="1:8" x14ac:dyDescent="0.35">
      <c r="A654" s="36"/>
      <c r="B654" s="40"/>
      <c r="C654" s="34"/>
      <c r="D654" s="34"/>
      <c r="E654" s="34"/>
      <c r="F654" s="28"/>
      <c r="G654" s="37"/>
      <c r="H654" s="14"/>
    </row>
    <row r="655" spans="1:8" x14ac:dyDescent="0.35">
      <c r="A655" s="21"/>
      <c r="B655" s="40"/>
      <c r="C655" s="34"/>
      <c r="D655" s="34"/>
      <c r="E655" s="34"/>
      <c r="F655" s="28"/>
      <c r="G655" s="37"/>
      <c r="H655" s="14"/>
    </row>
    <row r="656" spans="1:8" x14ac:dyDescent="0.35">
      <c r="A656" s="59"/>
      <c r="B656" s="40"/>
      <c r="C656" s="34"/>
      <c r="D656" s="34"/>
      <c r="E656" s="34"/>
      <c r="F656" s="21"/>
      <c r="G656" s="34"/>
      <c r="H656" s="14"/>
    </row>
    <row r="657" spans="1:8" x14ac:dyDescent="0.35">
      <c r="A657" s="59"/>
      <c r="B657" s="40"/>
      <c r="C657" s="34"/>
      <c r="D657" s="34"/>
      <c r="E657" s="34"/>
      <c r="F657" s="21"/>
      <c r="G657" s="34"/>
      <c r="H657" s="14"/>
    </row>
    <row r="658" spans="1:8" x14ac:dyDescent="0.35">
      <c r="A658" s="59"/>
      <c r="B658" s="40"/>
      <c r="C658" s="34"/>
      <c r="D658" s="34"/>
      <c r="E658" s="34"/>
      <c r="F658" s="21"/>
      <c r="G658" s="34"/>
      <c r="H658" s="14"/>
    </row>
    <row r="659" spans="1:8" x14ac:dyDescent="0.35">
      <c r="A659" s="59"/>
      <c r="B659" s="40"/>
      <c r="C659" s="34"/>
      <c r="D659" s="34"/>
      <c r="E659" s="34"/>
      <c r="F659" s="21"/>
      <c r="G659" s="34"/>
      <c r="H659" s="14"/>
    </row>
    <row r="660" spans="1:8" x14ac:dyDescent="0.35">
      <c r="A660" s="59"/>
      <c r="B660" s="40"/>
      <c r="C660" s="34"/>
      <c r="D660" s="34"/>
      <c r="E660" s="34"/>
      <c r="F660" s="21"/>
      <c r="G660" s="37"/>
      <c r="H660" s="14"/>
    </row>
    <row r="661" spans="1:8" x14ac:dyDescent="0.35">
      <c r="A661" s="59"/>
      <c r="B661" s="40"/>
      <c r="C661" s="34"/>
      <c r="D661" s="34"/>
      <c r="E661" s="34"/>
      <c r="F661" s="21"/>
      <c r="G661" s="37"/>
      <c r="H661" s="14"/>
    </row>
    <row r="662" spans="1:8" x14ac:dyDescent="0.35">
      <c r="A662" s="59"/>
      <c r="B662" s="40"/>
      <c r="C662" s="34"/>
      <c r="D662" s="34"/>
      <c r="E662" s="34"/>
      <c r="F662" s="21"/>
      <c r="G662" s="37"/>
      <c r="H662" s="14"/>
    </row>
    <row r="663" spans="1:8" x14ac:dyDescent="0.35">
      <c r="A663" s="51"/>
      <c r="B663" s="40"/>
      <c r="C663" s="34"/>
      <c r="D663" s="34"/>
      <c r="E663" s="34"/>
      <c r="F663" s="21"/>
      <c r="G663" s="37"/>
      <c r="H663" s="14"/>
    </row>
    <row r="664" spans="1:8" x14ac:dyDescent="0.35">
      <c r="A664" s="59"/>
      <c r="B664" s="40"/>
      <c r="C664" s="34"/>
      <c r="D664" s="34"/>
      <c r="E664" s="34"/>
      <c r="F664" s="21"/>
      <c r="G664" s="37"/>
      <c r="H664" s="14"/>
    </row>
    <row r="665" spans="1:8" x14ac:dyDescent="0.35">
      <c r="A665" s="59"/>
      <c r="B665" s="40"/>
      <c r="C665" s="34"/>
      <c r="D665" s="34"/>
      <c r="E665" s="34"/>
      <c r="F665" s="21"/>
      <c r="G665" s="37"/>
      <c r="H665" s="14"/>
    </row>
    <row r="666" spans="1:8" x14ac:dyDescent="0.35">
      <c r="A666" s="59"/>
      <c r="B666" s="40"/>
      <c r="C666" s="34"/>
      <c r="D666" s="34"/>
      <c r="E666" s="34"/>
      <c r="F666" s="21"/>
      <c r="G666" s="37"/>
      <c r="H666" s="14"/>
    </row>
    <row r="667" spans="1:8" x14ac:dyDescent="0.35">
      <c r="A667" s="59"/>
      <c r="B667" s="40"/>
      <c r="C667" s="34"/>
      <c r="D667" s="34"/>
      <c r="E667" s="34"/>
      <c r="F667" s="21"/>
      <c r="G667" s="37"/>
      <c r="H667" s="14"/>
    </row>
    <row r="668" spans="1:8" x14ac:dyDescent="0.35">
      <c r="A668" s="59"/>
      <c r="B668" s="40"/>
      <c r="C668" s="34"/>
      <c r="D668" s="34"/>
      <c r="E668" s="34"/>
      <c r="F668" s="21"/>
      <c r="G668" s="37"/>
      <c r="H668" s="14"/>
    </row>
    <row r="669" spans="1:8" x14ac:dyDescent="0.35">
      <c r="A669" s="59"/>
      <c r="B669" s="40"/>
      <c r="C669" s="34"/>
      <c r="D669" s="34"/>
      <c r="E669" s="34"/>
      <c r="F669" s="21"/>
      <c r="G669" s="37"/>
      <c r="H669" s="14"/>
    </row>
    <row r="670" spans="1:8" x14ac:dyDescent="0.35">
      <c r="A670" s="59"/>
      <c r="B670" s="40"/>
      <c r="C670" s="34"/>
      <c r="D670" s="34"/>
      <c r="E670" s="34"/>
      <c r="F670" s="21"/>
      <c r="G670" s="37"/>
      <c r="H670" s="14"/>
    </row>
    <row r="671" spans="1:8" x14ac:dyDescent="0.35">
      <c r="A671" s="59"/>
      <c r="B671" s="40"/>
      <c r="C671" s="34"/>
      <c r="D671" s="34"/>
      <c r="E671" s="34"/>
      <c r="F671" s="21"/>
      <c r="G671" s="37"/>
      <c r="H671" s="14"/>
    </row>
    <row r="672" spans="1:8" x14ac:dyDescent="0.35">
      <c r="A672" s="21"/>
      <c r="B672" s="40"/>
      <c r="C672" s="34"/>
      <c r="D672" s="34"/>
      <c r="E672" s="34"/>
      <c r="F672" s="28"/>
      <c r="G672" s="37"/>
      <c r="H672" s="14"/>
    </row>
    <row r="673" spans="1:8" x14ac:dyDescent="0.35">
      <c r="A673" s="21"/>
      <c r="B673" s="40"/>
      <c r="C673" s="34"/>
      <c r="D673" s="34"/>
      <c r="E673" s="34"/>
      <c r="F673" s="28"/>
      <c r="G673" s="37"/>
      <c r="H673" s="14"/>
    </row>
    <row r="674" spans="1:8" x14ac:dyDescent="0.35">
      <c r="A674" s="21"/>
      <c r="B674" s="40"/>
      <c r="C674" s="34"/>
      <c r="D674" s="34"/>
      <c r="E674" s="34"/>
      <c r="F674" s="28"/>
      <c r="G674" s="37"/>
      <c r="H674" s="14"/>
    </row>
    <row r="675" spans="1:8" x14ac:dyDescent="0.35">
      <c r="A675" s="21"/>
      <c r="B675" s="40"/>
      <c r="C675" s="34"/>
      <c r="D675" s="34"/>
      <c r="E675" s="34"/>
      <c r="F675" s="28"/>
      <c r="G675" s="37"/>
      <c r="H675" s="14"/>
    </row>
    <row r="676" spans="1:8" x14ac:dyDescent="0.35">
      <c r="A676" s="21"/>
      <c r="B676" s="40"/>
      <c r="C676" s="34"/>
      <c r="D676" s="34"/>
      <c r="E676" s="34"/>
      <c r="F676" s="28"/>
      <c r="G676" s="37"/>
      <c r="H676" s="14"/>
    </row>
    <row r="677" spans="1:8" x14ac:dyDescent="0.35">
      <c r="A677" s="21"/>
      <c r="B677" s="40"/>
      <c r="C677" s="34"/>
      <c r="D677" s="34"/>
      <c r="E677" s="34"/>
      <c r="F677" s="28"/>
      <c r="G677" s="37"/>
      <c r="H677" s="14"/>
    </row>
    <row r="678" spans="1:8" x14ac:dyDescent="0.35">
      <c r="A678" s="21"/>
      <c r="B678" s="40"/>
      <c r="C678" s="34"/>
      <c r="D678" s="34"/>
      <c r="E678" s="34"/>
      <c r="F678" s="28"/>
      <c r="G678" s="37"/>
      <c r="H678" s="14"/>
    </row>
    <row r="679" spans="1:8" x14ac:dyDescent="0.35">
      <c r="A679" s="21"/>
      <c r="B679" s="40"/>
      <c r="C679" s="34"/>
      <c r="D679" s="34"/>
      <c r="E679" s="34"/>
      <c r="F679" s="28"/>
      <c r="G679" s="37"/>
      <c r="H679" s="14"/>
    </row>
    <row r="680" spans="1:8" x14ac:dyDescent="0.35">
      <c r="A680" s="59"/>
      <c r="B680" s="40"/>
      <c r="C680" s="34"/>
      <c r="D680" s="34"/>
      <c r="E680" s="34"/>
      <c r="F680" s="21"/>
      <c r="G680" s="34"/>
      <c r="H680" s="14"/>
    </row>
    <row r="681" spans="1:8" x14ac:dyDescent="0.35">
      <c r="A681" s="59"/>
      <c r="B681" s="40"/>
      <c r="C681" s="34"/>
      <c r="D681" s="34"/>
      <c r="E681" s="34"/>
      <c r="F681" s="21"/>
      <c r="G681" s="34"/>
      <c r="H681" s="14"/>
    </row>
    <row r="682" spans="1:8" x14ac:dyDescent="0.35">
      <c r="A682" s="59"/>
      <c r="B682" s="40"/>
      <c r="C682" s="34"/>
      <c r="D682" s="34"/>
      <c r="E682" s="34"/>
      <c r="F682" s="21"/>
      <c r="G682" s="34"/>
      <c r="H682" s="14"/>
    </row>
    <row r="683" spans="1:8" x14ac:dyDescent="0.35">
      <c r="A683" s="59"/>
      <c r="B683" s="40"/>
      <c r="C683" s="34"/>
      <c r="D683" s="34"/>
      <c r="E683" s="34"/>
      <c r="F683" s="21"/>
      <c r="G683" s="37"/>
      <c r="H683" s="14"/>
    </row>
    <row r="684" spans="1:8" x14ac:dyDescent="0.35">
      <c r="A684" s="59"/>
      <c r="B684" s="40"/>
      <c r="C684" s="34"/>
      <c r="D684" s="34"/>
      <c r="E684" s="34"/>
      <c r="F684" s="21"/>
      <c r="G684" s="37"/>
      <c r="H684" s="14"/>
    </row>
    <row r="685" spans="1:8" x14ac:dyDescent="0.35">
      <c r="A685" s="59"/>
      <c r="B685" s="40"/>
      <c r="C685" s="34"/>
      <c r="D685" s="34"/>
      <c r="E685" s="34"/>
      <c r="F685" s="21"/>
      <c r="G685" s="37"/>
      <c r="H685" s="14"/>
    </row>
    <row r="686" spans="1:8" x14ac:dyDescent="0.35">
      <c r="A686" s="59"/>
      <c r="B686" s="40"/>
      <c r="C686" s="34"/>
      <c r="D686" s="34"/>
      <c r="E686" s="34"/>
      <c r="F686" s="21"/>
      <c r="G686" s="37"/>
      <c r="H686" s="14"/>
    </row>
    <row r="687" spans="1:8" x14ac:dyDescent="0.35">
      <c r="A687" s="59"/>
      <c r="B687" s="40"/>
      <c r="C687" s="34"/>
      <c r="D687" s="34"/>
      <c r="E687" s="34"/>
      <c r="F687" s="21"/>
      <c r="G687" s="37"/>
      <c r="H687" s="14"/>
    </row>
    <row r="688" spans="1:8" x14ac:dyDescent="0.35">
      <c r="A688" s="59"/>
      <c r="B688" s="40"/>
      <c r="C688" s="34"/>
      <c r="D688" s="34"/>
      <c r="E688" s="34"/>
      <c r="F688" s="21"/>
      <c r="G688" s="37"/>
      <c r="H688" s="14"/>
    </row>
    <row r="689" spans="1:8" x14ac:dyDescent="0.35">
      <c r="A689" s="59"/>
      <c r="B689" s="40"/>
      <c r="C689" s="34"/>
      <c r="D689" s="34"/>
      <c r="E689" s="34"/>
      <c r="F689" s="21"/>
      <c r="G689" s="37"/>
      <c r="H689" s="14"/>
    </row>
    <row r="690" spans="1:8" x14ac:dyDescent="0.35">
      <c r="A690" s="59"/>
      <c r="B690" s="40"/>
      <c r="C690" s="34"/>
      <c r="D690" s="34"/>
      <c r="E690" s="34"/>
      <c r="F690" s="21"/>
      <c r="G690" s="37"/>
      <c r="H690" s="14"/>
    </row>
    <row r="691" spans="1:8" x14ac:dyDescent="0.35">
      <c r="A691" s="59"/>
      <c r="B691" s="40"/>
      <c r="C691" s="34"/>
      <c r="D691" s="34"/>
      <c r="E691" s="34"/>
      <c r="F691" s="21"/>
      <c r="G691" s="37"/>
      <c r="H691" s="14"/>
    </row>
    <row r="692" spans="1:8" x14ac:dyDescent="0.35">
      <c r="A692" s="59"/>
      <c r="B692" s="40"/>
      <c r="C692" s="34"/>
      <c r="D692" s="34"/>
      <c r="E692" s="34"/>
      <c r="F692" s="21"/>
      <c r="G692" s="37"/>
      <c r="H692" s="14"/>
    </row>
    <row r="693" spans="1:8" x14ac:dyDescent="0.35">
      <c r="A693" s="59"/>
      <c r="B693" s="40"/>
      <c r="C693" s="80"/>
      <c r="D693" s="80"/>
      <c r="E693" s="34"/>
      <c r="F693" s="21"/>
      <c r="G693" s="37"/>
      <c r="H693" s="14"/>
    </row>
    <row r="694" spans="1:8" x14ac:dyDescent="0.35">
      <c r="A694" s="59"/>
      <c r="B694" s="40"/>
      <c r="C694" s="34"/>
      <c r="D694" s="34"/>
      <c r="E694" s="34"/>
      <c r="F694" s="21"/>
      <c r="G694" s="37"/>
      <c r="H694" s="14"/>
    </row>
    <row r="695" spans="1:8" x14ac:dyDescent="0.35">
      <c r="A695" s="21"/>
      <c r="B695" s="40"/>
      <c r="C695" s="34"/>
      <c r="D695" s="34"/>
      <c r="E695" s="34"/>
      <c r="F695" s="21"/>
      <c r="G695" s="37"/>
      <c r="H695" s="14"/>
    </row>
    <row r="696" spans="1:8" x14ac:dyDescent="0.35">
      <c r="A696" s="59"/>
      <c r="B696" s="40"/>
      <c r="C696" s="34"/>
      <c r="D696" s="34"/>
      <c r="E696" s="34"/>
      <c r="F696" s="21"/>
      <c r="G696" s="37"/>
      <c r="H696" s="14"/>
    </row>
    <row r="697" spans="1:8" x14ac:dyDescent="0.35">
      <c r="A697" s="59"/>
      <c r="B697" s="40"/>
      <c r="C697" s="34"/>
      <c r="D697" s="34"/>
      <c r="E697" s="34"/>
      <c r="F697" s="21"/>
      <c r="G697" s="37"/>
      <c r="H697" s="14"/>
    </row>
    <row r="698" spans="1:8" x14ac:dyDescent="0.35">
      <c r="A698" s="21"/>
      <c r="B698" s="40"/>
      <c r="C698" s="34"/>
      <c r="D698" s="34"/>
      <c r="E698" s="34"/>
      <c r="F698" s="28"/>
      <c r="G698" s="37"/>
      <c r="H698" s="14"/>
    </row>
    <row r="699" spans="1:8" x14ac:dyDescent="0.35">
      <c r="A699" s="59"/>
      <c r="B699" s="40"/>
      <c r="C699" s="34"/>
      <c r="D699" s="34"/>
      <c r="E699" s="34"/>
      <c r="F699" s="28"/>
      <c r="G699" s="34"/>
      <c r="H699" s="14"/>
    </row>
    <row r="700" spans="1:8" x14ac:dyDescent="0.35">
      <c r="A700" s="51"/>
      <c r="B700" s="40"/>
      <c r="C700" s="34"/>
      <c r="D700" s="34"/>
      <c r="E700" s="34"/>
      <c r="F700" s="21"/>
      <c r="G700" s="37"/>
      <c r="H700" s="14"/>
    </row>
    <row r="701" spans="1:8" x14ac:dyDescent="0.35">
      <c r="A701" s="51"/>
      <c r="B701" s="40"/>
      <c r="C701" s="34"/>
      <c r="D701" s="34"/>
      <c r="E701" s="34"/>
      <c r="F701" s="21"/>
      <c r="G701" s="37"/>
      <c r="H701" s="14"/>
    </row>
    <row r="702" spans="1:8" x14ac:dyDescent="0.35">
      <c r="A702" s="51"/>
      <c r="B702" s="40"/>
      <c r="C702" s="34"/>
      <c r="D702" s="34"/>
      <c r="E702" s="34"/>
      <c r="F702" s="21"/>
      <c r="G702" s="37"/>
      <c r="H702" s="14"/>
    </row>
    <row r="703" spans="1:8" x14ac:dyDescent="0.35">
      <c r="A703" s="59"/>
      <c r="B703" s="40"/>
      <c r="C703" s="34"/>
      <c r="D703" s="34"/>
      <c r="E703" s="34"/>
      <c r="F703" s="21"/>
      <c r="G703" s="37"/>
      <c r="H703" s="14"/>
    </row>
    <row r="704" spans="1:8" x14ac:dyDescent="0.35">
      <c r="A704" s="51"/>
      <c r="B704" s="40"/>
      <c r="C704" s="34"/>
      <c r="D704" s="34"/>
      <c r="E704" s="34"/>
      <c r="F704" s="21"/>
      <c r="G704" s="37"/>
      <c r="H704" s="14"/>
    </row>
    <row r="705" spans="1:8" x14ac:dyDescent="0.35">
      <c r="A705" s="51"/>
      <c r="B705" s="40"/>
      <c r="C705" s="34"/>
      <c r="D705" s="34"/>
      <c r="E705" s="34"/>
      <c r="F705" s="21"/>
      <c r="G705" s="37"/>
      <c r="H705" s="14"/>
    </row>
    <row r="706" spans="1:8" x14ac:dyDescent="0.35">
      <c r="A706" s="59"/>
      <c r="B706" s="40"/>
      <c r="C706" s="34"/>
      <c r="D706" s="34"/>
      <c r="E706" s="34"/>
      <c r="F706" s="21"/>
      <c r="G706" s="37"/>
      <c r="H706" s="14"/>
    </row>
    <row r="707" spans="1:8" x14ac:dyDescent="0.35">
      <c r="A707" s="51"/>
      <c r="B707" s="40"/>
      <c r="C707" s="34"/>
      <c r="D707" s="34"/>
      <c r="E707" s="34"/>
      <c r="F707" s="21"/>
      <c r="G707" s="37"/>
      <c r="H707" s="14"/>
    </row>
    <row r="708" spans="1:8" x14ac:dyDescent="0.35">
      <c r="A708" s="51"/>
      <c r="B708" s="40"/>
      <c r="C708" s="80"/>
      <c r="D708" s="80"/>
      <c r="E708" s="34"/>
      <c r="F708" s="21"/>
      <c r="G708" s="37"/>
      <c r="H708" s="14"/>
    </row>
    <row r="709" spans="1:8" x14ac:dyDescent="0.35">
      <c r="A709" s="21"/>
      <c r="B709" s="40"/>
      <c r="C709" s="34"/>
      <c r="D709" s="34"/>
      <c r="E709" s="34"/>
      <c r="F709" s="21"/>
      <c r="G709" s="37"/>
      <c r="H709" s="14"/>
    </row>
    <row r="710" spans="1:8" x14ac:dyDescent="0.35">
      <c r="A710" s="51"/>
      <c r="B710" s="40"/>
      <c r="C710" s="34"/>
      <c r="D710" s="34"/>
      <c r="E710" s="34"/>
      <c r="F710" s="21"/>
      <c r="G710" s="37"/>
      <c r="H710" s="14"/>
    </row>
    <row r="711" spans="1:8" x14ac:dyDescent="0.35">
      <c r="A711" s="51"/>
      <c r="B711" s="40"/>
      <c r="C711" s="34"/>
      <c r="D711" s="34"/>
      <c r="E711" s="34"/>
      <c r="F711" s="21"/>
      <c r="G711" s="37"/>
      <c r="H711" s="14"/>
    </row>
    <row r="712" spans="1:8" x14ac:dyDescent="0.35">
      <c r="A712" s="51"/>
      <c r="B712" s="40"/>
      <c r="C712" s="34"/>
      <c r="D712" s="34"/>
      <c r="E712" s="34"/>
      <c r="F712" s="21"/>
      <c r="G712" s="37"/>
      <c r="H712" s="14"/>
    </row>
    <row r="713" spans="1:8" x14ac:dyDescent="0.35">
      <c r="A713" s="51"/>
      <c r="B713" s="40"/>
      <c r="C713" s="34"/>
      <c r="D713" s="34"/>
      <c r="E713" s="34"/>
      <c r="F713" s="21"/>
      <c r="G713" s="37"/>
      <c r="H713" s="14"/>
    </row>
    <row r="714" spans="1:8" x14ac:dyDescent="0.35">
      <c r="A714" s="51"/>
      <c r="B714" s="40"/>
      <c r="C714" s="34"/>
      <c r="D714" s="34"/>
      <c r="E714" s="34"/>
      <c r="F714" s="21"/>
      <c r="G714" s="37"/>
      <c r="H714" s="14"/>
    </row>
    <row r="715" spans="1:8" x14ac:dyDescent="0.35">
      <c r="A715" s="21"/>
      <c r="B715" s="40"/>
      <c r="C715" s="34"/>
      <c r="D715" s="34"/>
      <c r="E715" s="34"/>
      <c r="F715" s="28"/>
      <c r="G715" s="37"/>
      <c r="H715" s="14"/>
    </row>
    <row r="716" spans="1:8" x14ac:dyDescent="0.35">
      <c r="A716" s="21"/>
      <c r="B716" s="40"/>
      <c r="C716" s="34"/>
      <c r="D716" s="34"/>
      <c r="E716" s="34"/>
      <c r="F716" s="28"/>
      <c r="G716" s="37"/>
      <c r="H716" s="14"/>
    </row>
    <row r="717" spans="1:8" x14ac:dyDescent="0.35">
      <c r="A717" s="21"/>
      <c r="B717" s="40"/>
      <c r="C717" s="34"/>
      <c r="D717" s="34"/>
      <c r="E717" s="34"/>
      <c r="F717" s="28"/>
      <c r="G717" s="37"/>
      <c r="H717" s="14"/>
    </row>
    <row r="718" spans="1:8" x14ac:dyDescent="0.35">
      <c r="A718" s="21"/>
      <c r="B718" s="40"/>
      <c r="C718" s="34"/>
      <c r="D718" s="34"/>
      <c r="E718" s="34"/>
      <c r="F718" s="28"/>
      <c r="G718" s="37"/>
      <c r="H718" s="14"/>
    </row>
    <row r="719" spans="1:8" x14ac:dyDescent="0.35">
      <c r="A719" s="21"/>
      <c r="B719" s="40"/>
      <c r="C719" s="34"/>
      <c r="D719" s="34"/>
      <c r="E719" s="34"/>
      <c r="F719" s="28"/>
      <c r="G719" s="37"/>
      <c r="H719" s="14"/>
    </row>
    <row r="720" spans="1:8" x14ac:dyDescent="0.35">
      <c r="A720" s="59"/>
      <c r="B720" s="40"/>
      <c r="C720" s="34"/>
      <c r="D720" s="34"/>
      <c r="E720" s="34"/>
      <c r="F720" s="21"/>
      <c r="G720" s="34"/>
      <c r="H720" s="14"/>
    </row>
    <row r="721" spans="1:8" x14ac:dyDescent="0.35">
      <c r="A721" s="59"/>
      <c r="B721" s="40"/>
      <c r="C721" s="34"/>
      <c r="D721" s="34"/>
      <c r="E721" s="34"/>
      <c r="F721" s="21"/>
      <c r="G721" s="34"/>
      <c r="H721" s="14"/>
    </row>
    <row r="722" spans="1:8" x14ac:dyDescent="0.35">
      <c r="A722" s="59"/>
      <c r="B722" s="40"/>
      <c r="C722" s="34"/>
      <c r="D722" s="34"/>
      <c r="E722" s="34"/>
      <c r="F722" s="21"/>
      <c r="G722" s="34"/>
      <c r="H722" s="14"/>
    </row>
    <row r="723" spans="1:8" x14ac:dyDescent="0.35">
      <c r="A723" s="59"/>
      <c r="B723" s="40"/>
      <c r="C723" s="34"/>
      <c r="D723" s="34"/>
      <c r="E723" s="34"/>
      <c r="F723" s="21"/>
      <c r="G723" s="37"/>
      <c r="H723" s="14"/>
    </row>
    <row r="724" spans="1:8" x14ac:dyDescent="0.35">
      <c r="A724" s="59"/>
      <c r="B724" s="40"/>
      <c r="C724" s="34"/>
      <c r="D724" s="34"/>
      <c r="E724" s="34"/>
      <c r="F724" s="21"/>
      <c r="G724" s="37"/>
      <c r="H724" s="14"/>
    </row>
    <row r="725" spans="1:8" x14ac:dyDescent="0.35">
      <c r="A725" s="59"/>
      <c r="B725" s="40"/>
      <c r="C725" s="34"/>
      <c r="D725" s="34"/>
      <c r="E725" s="34"/>
      <c r="F725" s="21"/>
      <c r="G725" s="37"/>
      <c r="H725" s="14"/>
    </row>
    <row r="726" spans="1:8" x14ac:dyDescent="0.35">
      <c r="A726" s="59"/>
      <c r="B726" s="40"/>
      <c r="C726" s="34"/>
      <c r="D726" s="34"/>
      <c r="E726" s="34"/>
      <c r="F726" s="21"/>
      <c r="G726" s="37"/>
      <c r="H726" s="14"/>
    </row>
    <row r="727" spans="1:8" x14ac:dyDescent="0.35">
      <c r="A727" s="59"/>
      <c r="B727" s="40"/>
      <c r="C727" s="34"/>
      <c r="D727" s="34"/>
      <c r="E727" s="34"/>
      <c r="F727" s="21"/>
      <c r="G727" s="37"/>
      <c r="H727" s="14"/>
    </row>
    <row r="728" spans="1:8" x14ac:dyDescent="0.35">
      <c r="A728" s="59"/>
      <c r="B728" s="40"/>
      <c r="C728" s="34"/>
      <c r="D728" s="34"/>
      <c r="E728" s="34"/>
      <c r="F728" s="21"/>
      <c r="G728" s="37"/>
      <c r="H728" s="14"/>
    </row>
    <row r="729" spans="1:8" x14ac:dyDescent="0.35">
      <c r="A729" s="59"/>
      <c r="B729" s="40"/>
      <c r="C729" s="34"/>
      <c r="D729" s="34"/>
      <c r="E729" s="34"/>
      <c r="F729" s="21"/>
      <c r="G729" s="37"/>
      <c r="H729" s="14"/>
    </row>
    <row r="730" spans="1:8" x14ac:dyDescent="0.35">
      <c r="A730" s="59"/>
      <c r="B730" s="40"/>
      <c r="C730" s="34"/>
      <c r="D730" s="34"/>
      <c r="E730" s="34"/>
      <c r="F730" s="21"/>
      <c r="G730" s="37"/>
      <c r="H730" s="14"/>
    </row>
    <row r="731" spans="1:8" x14ac:dyDescent="0.35">
      <c r="A731" s="59"/>
      <c r="B731" s="40"/>
      <c r="C731" s="34"/>
      <c r="D731" s="34"/>
      <c r="E731" s="34"/>
      <c r="F731" s="21"/>
      <c r="G731" s="37"/>
      <c r="H731" s="14"/>
    </row>
    <row r="732" spans="1:8" x14ac:dyDescent="0.35">
      <c r="A732" s="59"/>
      <c r="B732" s="40"/>
      <c r="C732" s="34"/>
      <c r="D732" s="34"/>
      <c r="E732" s="34"/>
      <c r="F732" s="21"/>
      <c r="G732" s="37"/>
      <c r="H732" s="14"/>
    </row>
    <row r="733" spans="1:8" x14ac:dyDescent="0.35">
      <c r="A733" s="59"/>
      <c r="B733" s="40"/>
      <c r="C733" s="34"/>
      <c r="D733" s="34"/>
      <c r="E733" s="34"/>
      <c r="F733" s="21"/>
      <c r="G733" s="37"/>
      <c r="H733" s="14"/>
    </row>
    <row r="734" spans="1:8" x14ac:dyDescent="0.35">
      <c r="A734" s="59"/>
      <c r="B734" s="40"/>
      <c r="C734" s="34"/>
      <c r="D734" s="34"/>
      <c r="E734" s="34"/>
      <c r="F734" s="21"/>
      <c r="G734" s="37"/>
      <c r="H734" s="14"/>
    </row>
    <row r="735" spans="1:8" x14ac:dyDescent="0.35">
      <c r="A735" s="21"/>
      <c r="B735" s="40"/>
      <c r="C735" s="34"/>
      <c r="D735" s="34"/>
      <c r="E735" s="34"/>
      <c r="F735" s="21"/>
      <c r="G735" s="37"/>
      <c r="H735" s="14"/>
    </row>
    <row r="736" spans="1:8" x14ac:dyDescent="0.35">
      <c r="A736" s="59"/>
      <c r="B736" s="40"/>
      <c r="C736" s="34"/>
      <c r="D736" s="34"/>
      <c r="E736" s="34"/>
      <c r="F736" s="21"/>
      <c r="G736" s="37"/>
      <c r="H736" s="14"/>
    </row>
    <row r="737" spans="1:8" x14ac:dyDescent="0.35">
      <c r="A737" s="59"/>
      <c r="B737" s="40"/>
      <c r="C737" s="34"/>
      <c r="D737" s="34"/>
      <c r="E737" s="34"/>
      <c r="F737" s="21"/>
      <c r="G737" s="37"/>
      <c r="H737" s="14"/>
    </row>
    <row r="738" spans="1:8" x14ac:dyDescent="0.35">
      <c r="A738" s="59"/>
      <c r="B738" s="40"/>
      <c r="C738" s="34"/>
      <c r="D738" s="34"/>
      <c r="E738" s="34"/>
      <c r="F738" s="21"/>
      <c r="G738" s="37"/>
      <c r="H738" s="14"/>
    </row>
    <row r="739" spans="1:8" x14ac:dyDescent="0.35">
      <c r="A739" s="59"/>
      <c r="B739" s="40"/>
      <c r="C739" s="34"/>
      <c r="D739" s="34"/>
      <c r="E739" s="34"/>
      <c r="F739" s="21"/>
      <c r="G739" s="37"/>
      <c r="H739" s="14"/>
    </row>
    <row r="740" spans="1:8" x14ac:dyDescent="0.35">
      <c r="A740" s="59"/>
      <c r="B740" s="40"/>
      <c r="C740" s="34"/>
      <c r="D740" s="34"/>
      <c r="E740" s="34"/>
      <c r="F740" s="21"/>
      <c r="G740" s="37"/>
      <c r="H740" s="14"/>
    </row>
    <row r="741" spans="1:8" x14ac:dyDescent="0.35">
      <c r="A741" s="59"/>
      <c r="B741" s="40"/>
      <c r="C741" s="34"/>
      <c r="D741" s="34"/>
      <c r="E741" s="34"/>
      <c r="F741" s="21"/>
      <c r="G741" s="37"/>
      <c r="H741" s="14"/>
    </row>
    <row r="742" spans="1:8" x14ac:dyDescent="0.35">
      <c r="A742" s="59"/>
      <c r="B742" s="40"/>
      <c r="C742" s="34"/>
      <c r="D742" s="34"/>
      <c r="E742" s="34"/>
      <c r="F742" s="21"/>
      <c r="G742" s="37"/>
      <c r="H742" s="14"/>
    </row>
    <row r="743" spans="1:8" x14ac:dyDescent="0.35">
      <c r="A743" s="59"/>
      <c r="B743" s="40"/>
      <c r="C743" s="34"/>
      <c r="D743" s="34"/>
      <c r="E743" s="34"/>
      <c r="F743" s="21"/>
      <c r="G743" s="37"/>
      <c r="H743" s="14"/>
    </row>
    <row r="744" spans="1:8" x14ac:dyDescent="0.35">
      <c r="A744" s="59"/>
      <c r="B744" s="40"/>
      <c r="C744" s="34"/>
      <c r="D744" s="34"/>
      <c r="E744" s="34"/>
      <c r="F744" s="21"/>
      <c r="G744" s="37"/>
      <c r="H744" s="14"/>
    </row>
    <row r="745" spans="1:8" x14ac:dyDescent="0.35">
      <c r="A745" s="59"/>
      <c r="B745" s="40"/>
      <c r="C745" s="34"/>
      <c r="D745" s="34"/>
      <c r="E745" s="34"/>
      <c r="F745" s="21"/>
      <c r="G745" s="37"/>
      <c r="H745" s="14"/>
    </row>
    <row r="746" spans="1:8" x14ac:dyDescent="0.35">
      <c r="A746" s="59"/>
      <c r="B746" s="40"/>
      <c r="C746" s="34"/>
      <c r="D746" s="34"/>
      <c r="E746" s="34"/>
      <c r="F746" s="21"/>
      <c r="G746" s="37"/>
      <c r="H746" s="14"/>
    </row>
    <row r="747" spans="1:8" x14ac:dyDescent="0.35">
      <c r="A747" s="59"/>
      <c r="B747" s="40"/>
      <c r="C747" s="34"/>
      <c r="D747" s="34"/>
      <c r="E747" s="21"/>
      <c r="F747" s="21"/>
      <c r="G747" s="37"/>
      <c r="H747" s="14"/>
    </row>
    <row r="748" spans="1:8" x14ac:dyDescent="0.35">
      <c r="A748" s="59"/>
      <c r="B748" s="40"/>
      <c r="C748" s="34"/>
      <c r="D748" s="34"/>
      <c r="E748" s="34"/>
      <c r="F748" s="21"/>
      <c r="G748" s="37"/>
      <c r="H748" s="14"/>
    </row>
    <row r="749" spans="1:8" x14ac:dyDescent="0.35">
      <c r="A749" s="59"/>
      <c r="B749" s="40"/>
      <c r="C749" s="34"/>
      <c r="D749" s="34"/>
      <c r="E749" s="34"/>
      <c r="F749" s="21"/>
      <c r="G749" s="37"/>
      <c r="H749" s="14"/>
    </row>
    <row r="750" spans="1:8" x14ac:dyDescent="0.35">
      <c r="A750" s="59"/>
      <c r="B750" s="40"/>
      <c r="C750" s="34"/>
      <c r="D750" s="34"/>
      <c r="E750" s="34"/>
      <c r="F750" s="21"/>
      <c r="G750" s="37"/>
      <c r="H750" s="14"/>
    </row>
    <row r="751" spans="1:8" x14ac:dyDescent="0.35">
      <c r="A751" s="59"/>
      <c r="B751" s="40"/>
      <c r="C751" s="34"/>
      <c r="D751" s="34"/>
      <c r="E751" s="34"/>
      <c r="F751" s="21"/>
      <c r="G751" s="37"/>
      <c r="H751" s="14"/>
    </row>
    <row r="752" spans="1:8" x14ac:dyDescent="0.35">
      <c r="A752" s="59"/>
      <c r="B752" s="40"/>
      <c r="C752" s="34"/>
      <c r="D752" s="34"/>
      <c r="E752" s="34"/>
      <c r="F752" s="21"/>
      <c r="G752" s="37"/>
      <c r="H752" s="14"/>
    </row>
    <row r="753" spans="1:8" x14ac:dyDescent="0.35">
      <c r="A753" s="59"/>
      <c r="B753" s="40"/>
      <c r="C753" s="34"/>
      <c r="D753" s="34"/>
      <c r="E753" s="34"/>
      <c r="F753" s="21"/>
      <c r="G753" s="37"/>
      <c r="H753" s="14"/>
    </row>
    <row r="754" spans="1:8" x14ac:dyDescent="0.35">
      <c r="A754" s="21"/>
      <c r="B754" s="40"/>
      <c r="C754" s="34"/>
      <c r="D754" s="34"/>
      <c r="E754" s="34"/>
      <c r="F754" s="28"/>
      <c r="G754" s="37"/>
      <c r="H754" s="14"/>
    </row>
    <row r="755" spans="1:8" x14ac:dyDescent="0.35">
      <c r="A755" s="21"/>
      <c r="B755" s="40"/>
      <c r="C755" s="34"/>
      <c r="D755" s="34"/>
      <c r="E755" s="34"/>
      <c r="F755" s="28"/>
      <c r="G755" s="37"/>
      <c r="H755" s="14"/>
    </row>
    <row r="756" spans="1:8" x14ac:dyDescent="0.35">
      <c r="A756" s="21"/>
      <c r="B756" s="40"/>
      <c r="C756" s="34"/>
      <c r="D756" s="34"/>
      <c r="E756" s="34"/>
      <c r="F756" s="28"/>
      <c r="G756" s="37"/>
      <c r="H756" s="14"/>
    </row>
    <row r="757" spans="1:8" x14ac:dyDescent="0.35">
      <c r="A757" s="21"/>
      <c r="B757" s="40"/>
      <c r="C757" s="34"/>
      <c r="D757" s="34"/>
      <c r="E757" s="34"/>
      <c r="F757" s="28"/>
      <c r="G757" s="37"/>
      <c r="H757" s="14"/>
    </row>
    <row r="758" spans="1:8" x14ac:dyDescent="0.35">
      <c r="A758" s="36"/>
      <c r="B758" s="40"/>
      <c r="C758" s="34"/>
      <c r="D758" s="34"/>
      <c r="E758" s="34"/>
      <c r="F758" s="28"/>
      <c r="G758" s="37"/>
      <c r="H758" s="14"/>
    </row>
    <row r="759" spans="1:8" x14ac:dyDescent="0.35">
      <c r="A759" s="21"/>
      <c r="B759" s="40"/>
      <c r="C759" s="34"/>
      <c r="D759" s="34"/>
      <c r="E759" s="34"/>
      <c r="F759" s="28"/>
      <c r="G759" s="37"/>
      <c r="H759" s="14"/>
    </row>
    <row r="760" spans="1:8" x14ac:dyDescent="0.35">
      <c r="A760" s="21"/>
      <c r="B760" s="40"/>
      <c r="C760" s="34"/>
      <c r="D760" s="34"/>
      <c r="E760" s="34"/>
      <c r="F760" s="28"/>
      <c r="G760" s="37"/>
      <c r="H760" s="14"/>
    </row>
    <row r="761" spans="1:8" x14ac:dyDescent="0.35">
      <c r="A761" s="21"/>
      <c r="B761" s="40"/>
      <c r="C761" s="34"/>
      <c r="D761" s="34"/>
      <c r="E761" s="34"/>
      <c r="F761" s="28"/>
      <c r="G761" s="37"/>
      <c r="H761" s="14"/>
    </row>
    <row r="762" spans="1:8" x14ac:dyDescent="0.35">
      <c r="A762" s="21"/>
      <c r="B762" s="40"/>
      <c r="C762" s="34"/>
      <c r="D762" s="34"/>
      <c r="E762" s="34"/>
      <c r="F762" s="28"/>
      <c r="G762" s="37"/>
      <c r="H762" s="14"/>
    </row>
    <row r="763" spans="1:8" x14ac:dyDescent="0.35">
      <c r="A763" s="21"/>
      <c r="B763" s="40"/>
      <c r="C763" s="34"/>
      <c r="D763" s="34"/>
      <c r="E763" s="34"/>
      <c r="F763" s="28"/>
      <c r="G763" s="37"/>
      <c r="H763" s="14"/>
    </row>
    <row r="764" spans="1:8" x14ac:dyDescent="0.35">
      <c r="A764" s="59"/>
      <c r="B764" s="40"/>
      <c r="C764" s="34"/>
      <c r="D764" s="34"/>
      <c r="E764" s="34"/>
      <c r="F764" s="21"/>
      <c r="G764" s="34"/>
      <c r="H764" s="14"/>
    </row>
    <row r="765" spans="1:8" x14ac:dyDescent="0.35">
      <c r="A765" s="59"/>
      <c r="B765" s="40"/>
      <c r="C765" s="34"/>
      <c r="D765" s="34"/>
      <c r="E765" s="34"/>
      <c r="F765" s="21"/>
      <c r="G765" s="34"/>
      <c r="H765" s="14"/>
    </row>
    <row r="766" spans="1:8" x14ac:dyDescent="0.35">
      <c r="A766" s="59"/>
      <c r="B766" s="40"/>
      <c r="C766" s="34"/>
      <c r="D766" s="34"/>
      <c r="E766" s="34"/>
      <c r="F766" s="21"/>
      <c r="G766" s="34"/>
      <c r="H766" s="14"/>
    </row>
    <row r="767" spans="1:8" x14ac:dyDescent="0.35">
      <c r="A767" s="59"/>
      <c r="B767" s="40"/>
      <c r="C767" s="34"/>
      <c r="D767" s="34"/>
      <c r="E767" s="34"/>
      <c r="F767" s="21"/>
      <c r="G767" s="34"/>
      <c r="H767" s="14"/>
    </row>
    <row r="768" spans="1:8" x14ac:dyDescent="0.35">
      <c r="A768" s="59"/>
      <c r="B768" s="40"/>
      <c r="C768" s="34"/>
      <c r="D768" s="34"/>
      <c r="E768" s="34"/>
      <c r="F768" s="21"/>
      <c r="G768" s="34"/>
      <c r="H768" s="14"/>
    </row>
    <row r="769" spans="1:8" x14ac:dyDescent="0.35">
      <c r="A769" s="59"/>
      <c r="B769" s="40"/>
      <c r="C769" s="34"/>
      <c r="D769" s="34"/>
      <c r="E769" s="34"/>
      <c r="F769" s="21"/>
      <c r="G769" s="34"/>
      <c r="H769" s="14"/>
    </row>
    <row r="770" spans="1:8" x14ac:dyDescent="0.35">
      <c r="A770" s="59"/>
      <c r="B770" s="40"/>
      <c r="C770" s="34"/>
      <c r="D770" s="34"/>
      <c r="E770" s="34"/>
      <c r="F770" s="21"/>
      <c r="G770" s="34"/>
      <c r="H770" s="14"/>
    </row>
    <row r="771" spans="1:8" x14ac:dyDescent="0.35">
      <c r="A771" s="59"/>
      <c r="B771" s="40"/>
      <c r="C771" s="34"/>
      <c r="D771" s="34"/>
      <c r="E771" s="34"/>
      <c r="F771" s="21"/>
      <c r="G771" s="34"/>
      <c r="H771" s="14"/>
    </row>
    <row r="772" spans="1:8" x14ac:dyDescent="0.35">
      <c r="A772" s="21"/>
      <c r="B772" s="40"/>
      <c r="C772" s="34"/>
      <c r="D772" s="34"/>
      <c r="E772" s="34"/>
      <c r="F772" s="21"/>
      <c r="G772" s="37"/>
      <c r="H772" s="14"/>
    </row>
    <row r="773" spans="1:8" x14ac:dyDescent="0.35">
      <c r="A773" s="21"/>
      <c r="B773" s="40"/>
      <c r="C773" s="34"/>
      <c r="D773" s="34"/>
      <c r="E773" s="34"/>
      <c r="F773" s="21"/>
      <c r="G773" s="37"/>
      <c r="H773" s="14"/>
    </row>
    <row r="774" spans="1:8" x14ac:dyDescent="0.35">
      <c r="A774" s="21"/>
      <c r="B774" s="40"/>
      <c r="C774" s="34"/>
      <c r="D774" s="34"/>
      <c r="E774" s="34"/>
      <c r="F774" s="21"/>
      <c r="G774" s="37"/>
      <c r="H774" s="14"/>
    </row>
    <row r="775" spans="1:8" x14ac:dyDescent="0.35">
      <c r="A775" s="21"/>
      <c r="B775" s="40"/>
      <c r="C775" s="34"/>
      <c r="D775" s="34"/>
      <c r="E775" s="34"/>
      <c r="F775" s="21"/>
      <c r="G775" s="37"/>
      <c r="H775" s="14"/>
    </row>
    <row r="776" spans="1:8" x14ac:dyDescent="0.35">
      <c r="A776" s="21"/>
      <c r="B776" s="40"/>
      <c r="C776" s="34"/>
      <c r="D776" s="34"/>
      <c r="E776" s="34"/>
      <c r="F776" s="21"/>
      <c r="G776" s="37"/>
      <c r="H776" s="14"/>
    </row>
    <row r="777" spans="1:8" x14ac:dyDescent="0.35">
      <c r="A777" s="21"/>
      <c r="B777" s="40"/>
      <c r="C777" s="34"/>
      <c r="D777" s="34"/>
      <c r="E777" s="34"/>
      <c r="F777" s="21"/>
      <c r="G777" s="37"/>
      <c r="H777" s="14"/>
    </row>
    <row r="778" spans="1:8" x14ac:dyDescent="0.35">
      <c r="A778" s="21"/>
      <c r="B778" s="40"/>
      <c r="C778" s="34"/>
      <c r="D778" s="34"/>
      <c r="E778" s="34"/>
      <c r="F778" s="21"/>
      <c r="G778" s="37"/>
      <c r="H778" s="14"/>
    </row>
    <row r="779" spans="1:8" x14ac:dyDescent="0.35">
      <c r="A779" s="21"/>
      <c r="B779" s="40"/>
      <c r="C779" s="34"/>
      <c r="D779" s="34"/>
      <c r="E779" s="34"/>
      <c r="F779" s="21"/>
      <c r="G779" s="37"/>
      <c r="H779" s="14"/>
    </row>
    <row r="780" spans="1:8" x14ac:dyDescent="0.35">
      <c r="A780" s="21"/>
      <c r="B780" s="40"/>
      <c r="C780" s="34"/>
      <c r="D780" s="34"/>
      <c r="E780" s="34"/>
      <c r="F780" s="21"/>
      <c r="G780" s="37"/>
      <c r="H780" s="14"/>
    </row>
    <row r="781" spans="1:8" x14ac:dyDescent="0.35">
      <c r="A781" s="21"/>
      <c r="B781" s="40"/>
      <c r="C781" s="34"/>
      <c r="D781" s="34"/>
      <c r="E781" s="34"/>
      <c r="F781" s="21"/>
      <c r="G781" s="37"/>
      <c r="H781" s="14"/>
    </row>
    <row r="782" spans="1:8" x14ac:dyDescent="0.35">
      <c r="A782" s="21"/>
      <c r="B782" s="40"/>
      <c r="C782" s="34"/>
      <c r="D782" s="34"/>
      <c r="E782" s="34"/>
      <c r="F782" s="28"/>
      <c r="G782" s="37"/>
      <c r="H782" s="14"/>
    </row>
    <row r="783" spans="1:8" x14ac:dyDescent="0.35">
      <c r="A783" s="21"/>
      <c r="B783" s="40"/>
      <c r="C783" s="34"/>
      <c r="D783" s="34"/>
      <c r="E783" s="34"/>
      <c r="F783" s="28"/>
      <c r="G783" s="37"/>
      <c r="H783" s="14"/>
    </row>
    <row r="784" spans="1:8" x14ac:dyDescent="0.35">
      <c r="A784" s="21"/>
      <c r="B784" s="40"/>
      <c r="C784" s="34"/>
      <c r="D784" s="34"/>
      <c r="E784" s="34"/>
      <c r="F784" s="28"/>
      <c r="G784" s="37"/>
      <c r="H784" s="14"/>
    </row>
    <row r="785" spans="1:8" x14ac:dyDescent="0.35">
      <c r="A785" s="21"/>
      <c r="B785" s="40"/>
      <c r="C785" s="34"/>
      <c r="D785" s="34"/>
      <c r="E785" s="34"/>
      <c r="F785" s="28"/>
      <c r="G785" s="37"/>
      <c r="H785" s="14"/>
    </row>
    <row r="786" spans="1:8" x14ac:dyDescent="0.35">
      <c r="A786" s="59"/>
      <c r="B786" s="40"/>
      <c r="C786" s="34"/>
      <c r="D786" s="34"/>
      <c r="E786" s="34"/>
      <c r="F786" s="21"/>
      <c r="G786" s="34"/>
      <c r="H786" s="14"/>
    </row>
    <row r="787" spans="1:8" x14ac:dyDescent="0.35">
      <c r="A787" s="59"/>
      <c r="B787" s="40"/>
      <c r="C787" s="34"/>
      <c r="D787" s="34"/>
      <c r="E787" s="34"/>
      <c r="F787" s="21"/>
      <c r="G787" s="34"/>
      <c r="H787" s="14"/>
    </row>
    <row r="788" spans="1:8" x14ac:dyDescent="0.35">
      <c r="A788" s="59"/>
      <c r="B788" s="40"/>
      <c r="C788" s="34"/>
      <c r="D788" s="34"/>
      <c r="E788" s="34"/>
      <c r="F788" s="21"/>
      <c r="G788" s="34"/>
      <c r="H788" s="14"/>
    </row>
    <row r="789" spans="1:8" x14ac:dyDescent="0.35">
      <c r="A789" s="59"/>
      <c r="B789" s="40"/>
      <c r="C789" s="34"/>
      <c r="D789" s="34"/>
      <c r="E789" s="34"/>
      <c r="F789" s="21"/>
      <c r="G789" s="34"/>
      <c r="H789" s="14"/>
    </row>
    <row r="790" spans="1:8" x14ac:dyDescent="0.35">
      <c r="A790" s="21"/>
      <c r="B790" s="40"/>
      <c r="C790" s="34"/>
      <c r="D790" s="34"/>
      <c r="E790" s="34"/>
      <c r="F790" s="21"/>
      <c r="G790" s="37"/>
      <c r="H790" s="14"/>
    </row>
    <row r="791" spans="1:8" x14ac:dyDescent="0.35">
      <c r="A791" s="21"/>
      <c r="B791" s="40"/>
      <c r="C791" s="34"/>
      <c r="D791" s="34"/>
      <c r="E791" s="34"/>
      <c r="F791" s="21"/>
      <c r="G791" s="37"/>
      <c r="H791" s="14"/>
    </row>
    <row r="792" spans="1:8" x14ac:dyDescent="0.35">
      <c r="A792" s="21"/>
      <c r="B792" s="40"/>
      <c r="C792" s="34"/>
      <c r="D792" s="34"/>
      <c r="E792" s="34"/>
      <c r="F792" s="21"/>
      <c r="G792" s="37"/>
      <c r="H792" s="14"/>
    </row>
    <row r="793" spans="1:8" x14ac:dyDescent="0.35">
      <c r="A793" s="21"/>
      <c r="B793" s="40"/>
      <c r="C793" s="34"/>
      <c r="D793" s="34"/>
      <c r="E793" s="34"/>
      <c r="F793" s="21"/>
      <c r="G793" s="37"/>
      <c r="H793" s="14"/>
    </row>
    <row r="794" spans="1:8" x14ac:dyDescent="0.35">
      <c r="A794" s="21"/>
      <c r="B794" s="40"/>
      <c r="C794" s="34"/>
      <c r="D794" s="34"/>
      <c r="E794" s="34"/>
      <c r="F794" s="21"/>
      <c r="G794" s="37"/>
      <c r="H794" s="14"/>
    </row>
    <row r="795" spans="1:8" x14ac:dyDescent="0.35">
      <c r="A795" s="21"/>
      <c r="B795" s="40"/>
      <c r="C795" s="34"/>
      <c r="D795" s="34"/>
      <c r="E795" s="34"/>
      <c r="F795" s="21"/>
      <c r="G795" s="37"/>
      <c r="H795" s="14"/>
    </row>
    <row r="796" spans="1:8" x14ac:dyDescent="0.35">
      <c r="A796" s="21"/>
      <c r="B796" s="40"/>
      <c r="C796" s="34"/>
      <c r="D796" s="34"/>
      <c r="E796" s="34"/>
      <c r="F796" s="21"/>
      <c r="G796" s="37"/>
      <c r="H796" s="14"/>
    </row>
    <row r="797" spans="1:8" x14ac:dyDescent="0.35">
      <c r="A797" s="21"/>
      <c r="B797" s="40"/>
      <c r="C797" s="34"/>
      <c r="D797" s="34"/>
      <c r="E797" s="34"/>
      <c r="F797" s="21"/>
      <c r="G797" s="37"/>
      <c r="H797" s="14"/>
    </row>
    <row r="798" spans="1:8" x14ac:dyDescent="0.35">
      <c r="A798" s="21"/>
      <c r="B798" s="40"/>
      <c r="C798" s="34"/>
      <c r="D798" s="34"/>
      <c r="E798" s="34"/>
      <c r="F798" s="21"/>
      <c r="G798" s="37"/>
      <c r="H798" s="14"/>
    </row>
    <row r="799" spans="1:8" x14ac:dyDescent="0.35">
      <c r="A799" s="21"/>
      <c r="B799" s="40"/>
      <c r="C799" s="34"/>
      <c r="D799" s="34"/>
      <c r="E799" s="34"/>
      <c r="F799" s="21"/>
      <c r="G799" s="37"/>
      <c r="H799" s="14"/>
    </row>
    <row r="800" spans="1:8" x14ac:dyDescent="0.35">
      <c r="A800" s="21"/>
      <c r="B800" s="40"/>
      <c r="C800" s="34"/>
      <c r="D800" s="34"/>
      <c r="E800" s="34"/>
      <c r="F800" s="21"/>
      <c r="G800" s="37"/>
      <c r="H800" s="14"/>
    </row>
    <row r="801" spans="1:8" x14ac:dyDescent="0.35">
      <c r="A801" s="21"/>
      <c r="B801" s="40"/>
      <c r="C801" s="34"/>
      <c r="D801" s="34"/>
      <c r="E801" s="34"/>
      <c r="F801" s="21"/>
      <c r="G801" s="37"/>
      <c r="H801" s="14"/>
    </row>
    <row r="802" spans="1:8" x14ac:dyDescent="0.35">
      <c r="A802" s="21"/>
      <c r="B802" s="40"/>
      <c r="C802" s="34"/>
      <c r="D802" s="34"/>
      <c r="E802" s="34"/>
      <c r="F802" s="21"/>
      <c r="G802" s="37"/>
      <c r="H802" s="14"/>
    </row>
    <row r="803" spans="1:8" x14ac:dyDescent="0.35">
      <c r="A803" s="21"/>
      <c r="B803" s="40"/>
      <c r="C803" s="34"/>
      <c r="D803" s="34"/>
      <c r="E803" s="34"/>
      <c r="F803" s="21"/>
      <c r="G803" s="37"/>
      <c r="H803" s="14"/>
    </row>
    <row r="804" spans="1:8" x14ac:dyDescent="0.35">
      <c r="A804" s="21"/>
      <c r="B804" s="40"/>
      <c r="C804" s="34"/>
      <c r="D804" s="34"/>
      <c r="E804" s="34"/>
      <c r="F804" s="28"/>
      <c r="G804" s="37"/>
      <c r="H804" s="14"/>
    </row>
    <row r="805" spans="1:8" x14ac:dyDescent="0.35">
      <c r="A805" s="21"/>
      <c r="B805" s="40"/>
      <c r="C805" s="34"/>
      <c r="D805" s="34"/>
      <c r="E805" s="34"/>
      <c r="F805" s="28"/>
      <c r="G805" s="37"/>
      <c r="H805" s="14"/>
    </row>
    <row r="806" spans="1:8" x14ac:dyDescent="0.35">
      <c r="A806" s="21"/>
      <c r="B806" s="40"/>
      <c r="C806" s="34"/>
      <c r="D806" s="34"/>
      <c r="E806" s="34"/>
      <c r="F806" s="28"/>
      <c r="G806" s="37"/>
      <c r="H806" s="14"/>
    </row>
    <row r="807" spans="1:8" x14ac:dyDescent="0.35">
      <c r="A807" s="21"/>
      <c r="B807" s="40"/>
      <c r="C807" s="34"/>
      <c r="D807" s="34"/>
      <c r="E807" s="34"/>
      <c r="F807" s="28"/>
      <c r="G807" s="37"/>
      <c r="H807" s="14"/>
    </row>
    <row r="808" spans="1:8" x14ac:dyDescent="0.35">
      <c r="A808" s="21"/>
      <c r="B808" s="40"/>
      <c r="C808" s="34"/>
      <c r="D808" s="34"/>
      <c r="E808" s="34"/>
      <c r="F808" s="28"/>
      <c r="G808" s="37"/>
      <c r="H808" s="14"/>
    </row>
    <row r="809" spans="1:8" x14ac:dyDescent="0.35">
      <c r="A809" s="21"/>
      <c r="B809" s="40"/>
      <c r="C809" s="34"/>
      <c r="D809" s="34"/>
      <c r="E809" s="34"/>
      <c r="F809" s="28"/>
      <c r="G809" s="37"/>
      <c r="H809" s="14"/>
    </row>
    <row r="810" spans="1:8" x14ac:dyDescent="0.35">
      <c r="A810" s="59"/>
      <c r="B810" s="40"/>
      <c r="C810" s="34"/>
      <c r="D810" s="34"/>
      <c r="E810" s="34"/>
      <c r="F810" s="21"/>
      <c r="G810" s="34"/>
      <c r="H810" s="14"/>
    </row>
    <row r="811" spans="1:8" x14ac:dyDescent="0.35">
      <c r="A811" s="59"/>
      <c r="B811" s="40"/>
      <c r="C811" s="34"/>
      <c r="D811" s="34"/>
      <c r="E811" s="34"/>
      <c r="F811" s="21"/>
      <c r="G811" s="37"/>
      <c r="H811" s="14"/>
    </row>
    <row r="812" spans="1:8" x14ac:dyDescent="0.35">
      <c r="A812" s="59"/>
      <c r="B812" s="40"/>
      <c r="C812" s="34"/>
      <c r="D812" s="34"/>
      <c r="E812" s="34"/>
      <c r="F812" s="21"/>
      <c r="G812" s="37"/>
      <c r="H812" s="14"/>
    </row>
    <row r="813" spans="1:8" x14ac:dyDescent="0.35">
      <c r="A813" s="59"/>
      <c r="B813" s="40"/>
      <c r="C813" s="34"/>
      <c r="D813" s="34"/>
      <c r="E813" s="34"/>
      <c r="F813" s="21"/>
      <c r="G813" s="37"/>
      <c r="H813" s="14"/>
    </row>
    <row r="814" spans="1:8" x14ac:dyDescent="0.35">
      <c r="A814" s="59"/>
      <c r="B814" s="40"/>
      <c r="C814" s="34"/>
      <c r="D814" s="34"/>
      <c r="E814" s="34"/>
      <c r="F814" s="21"/>
      <c r="G814" s="37"/>
      <c r="H814" s="14"/>
    </row>
    <row r="815" spans="1:8" x14ac:dyDescent="0.35">
      <c r="A815" s="59"/>
      <c r="B815" s="40"/>
      <c r="C815" s="34"/>
      <c r="D815" s="34"/>
      <c r="E815" s="34"/>
      <c r="F815" s="21"/>
      <c r="G815" s="37"/>
      <c r="H815" s="14"/>
    </row>
    <row r="816" spans="1:8" x14ac:dyDescent="0.35">
      <c r="A816" s="59"/>
      <c r="B816" s="40"/>
      <c r="C816" s="34"/>
      <c r="D816" s="34"/>
      <c r="E816" s="34"/>
      <c r="F816" s="21"/>
      <c r="G816" s="37"/>
      <c r="H816" s="14"/>
    </row>
    <row r="817" spans="1:8" x14ac:dyDescent="0.35">
      <c r="A817" s="59"/>
      <c r="B817" s="40"/>
      <c r="C817" s="34"/>
      <c r="D817" s="34"/>
      <c r="E817" s="34"/>
      <c r="F817" s="28"/>
      <c r="G817" s="37"/>
      <c r="H817" s="14"/>
    </row>
    <row r="818" spans="1:8" x14ac:dyDescent="0.35">
      <c r="A818" s="59"/>
      <c r="B818" s="40"/>
      <c r="C818" s="34"/>
      <c r="D818" s="34"/>
      <c r="E818" s="34"/>
      <c r="F818" s="28"/>
      <c r="G818" s="37"/>
      <c r="H818" s="14"/>
    </row>
    <row r="819" spans="1:8" x14ac:dyDescent="0.35">
      <c r="A819" s="59"/>
      <c r="B819" s="40"/>
      <c r="C819" s="34"/>
      <c r="D819" s="34"/>
      <c r="E819" s="34"/>
      <c r="F819" s="28"/>
      <c r="G819" s="37"/>
      <c r="H819" s="14"/>
    </row>
    <row r="820" spans="1:8" x14ac:dyDescent="0.35">
      <c r="A820" s="59"/>
      <c r="B820" s="40"/>
      <c r="C820" s="34"/>
      <c r="D820" s="34"/>
      <c r="E820" s="34"/>
      <c r="F820" s="28"/>
      <c r="G820" s="37"/>
      <c r="H820" s="14"/>
    </row>
    <row r="821" spans="1:8" x14ac:dyDescent="0.35">
      <c r="A821" s="59"/>
      <c r="B821" s="40"/>
      <c r="C821" s="34"/>
      <c r="D821" s="34"/>
      <c r="E821" s="34"/>
      <c r="F821" s="28"/>
      <c r="G821" s="37"/>
      <c r="H821" s="14"/>
    </row>
    <row r="822" spans="1:8" x14ac:dyDescent="0.35">
      <c r="A822" s="59"/>
      <c r="B822" s="40"/>
      <c r="C822" s="34"/>
      <c r="D822" s="34"/>
      <c r="E822" s="34"/>
      <c r="F822" s="28"/>
      <c r="G822" s="37"/>
      <c r="H822" s="14"/>
    </row>
    <row r="823" spans="1:8" x14ac:dyDescent="0.35">
      <c r="A823" s="59"/>
      <c r="B823" s="40"/>
      <c r="C823" s="34"/>
      <c r="D823" s="34"/>
      <c r="E823" s="34"/>
      <c r="F823" s="28"/>
      <c r="G823" s="37"/>
      <c r="H823" s="14"/>
    </row>
    <row r="824" spans="1:8" x14ac:dyDescent="0.35">
      <c r="A824" s="59"/>
      <c r="B824" s="40"/>
      <c r="C824" s="34"/>
      <c r="D824" s="34"/>
      <c r="E824" s="34"/>
      <c r="F824" s="28"/>
      <c r="G824" s="37"/>
      <c r="H824" s="14"/>
    </row>
    <row r="825" spans="1:8" x14ac:dyDescent="0.35">
      <c r="A825" s="59"/>
      <c r="B825" s="40"/>
      <c r="C825" s="34"/>
      <c r="D825" s="34"/>
      <c r="E825" s="34"/>
      <c r="F825" s="28"/>
      <c r="G825" s="37"/>
      <c r="H825" s="14"/>
    </row>
    <row r="826" spans="1:8" x14ac:dyDescent="0.35">
      <c r="A826" s="59"/>
      <c r="B826" s="40"/>
      <c r="C826" s="34"/>
      <c r="D826" s="34"/>
      <c r="E826" s="34"/>
      <c r="F826" s="28"/>
      <c r="G826" s="37"/>
      <c r="H826" s="14"/>
    </row>
    <row r="827" spans="1:8" x14ac:dyDescent="0.35">
      <c r="A827" s="59"/>
      <c r="B827" s="40"/>
      <c r="C827" s="34"/>
      <c r="D827" s="34"/>
      <c r="E827" s="34"/>
      <c r="F827" s="28"/>
      <c r="G827" s="37"/>
      <c r="H827" s="14"/>
    </row>
    <row r="828" spans="1:8" x14ac:dyDescent="0.35">
      <c r="A828" s="59"/>
      <c r="B828" s="40"/>
      <c r="C828" s="34"/>
      <c r="D828" s="34"/>
      <c r="E828" s="34"/>
      <c r="F828" s="21"/>
      <c r="G828" s="37"/>
      <c r="H828" s="14"/>
    </row>
    <row r="829" spans="1:8" x14ac:dyDescent="0.35">
      <c r="A829" s="59"/>
      <c r="B829" s="40"/>
      <c r="C829" s="34"/>
      <c r="D829" s="34"/>
      <c r="E829" s="34"/>
      <c r="F829" s="21"/>
      <c r="G829" s="37"/>
      <c r="H829" s="14"/>
    </row>
    <row r="830" spans="1:8" x14ac:dyDescent="0.35">
      <c r="A830" s="59"/>
      <c r="B830" s="40"/>
      <c r="C830" s="34"/>
      <c r="D830" s="34"/>
      <c r="E830" s="34"/>
      <c r="F830" s="21"/>
      <c r="G830" s="34"/>
      <c r="H830" s="14"/>
    </row>
    <row r="831" spans="1:8" x14ac:dyDescent="0.35">
      <c r="A831" s="51"/>
      <c r="B831" s="40"/>
      <c r="C831" s="34"/>
      <c r="D831" s="34"/>
      <c r="E831" s="34"/>
      <c r="F831" s="21"/>
      <c r="G831" s="37"/>
      <c r="H831" s="14"/>
    </row>
    <row r="832" spans="1:8" x14ac:dyDescent="0.35">
      <c r="A832" s="59"/>
      <c r="B832" s="40"/>
      <c r="C832" s="34"/>
      <c r="D832" s="34"/>
      <c r="E832" s="34"/>
      <c r="F832" s="21"/>
      <c r="G832" s="37"/>
      <c r="H832" s="14"/>
    </row>
    <row r="833" spans="1:8" x14ac:dyDescent="0.35">
      <c r="A833" s="59"/>
      <c r="B833" s="40"/>
      <c r="C833" s="34"/>
      <c r="D833" s="34"/>
      <c r="E833" s="34"/>
      <c r="F833" s="21"/>
      <c r="G833" s="37"/>
      <c r="H833" s="14"/>
    </row>
    <row r="834" spans="1:8" x14ac:dyDescent="0.35">
      <c r="A834" s="59"/>
      <c r="B834" s="40"/>
      <c r="C834" s="34"/>
      <c r="D834" s="34"/>
      <c r="E834" s="34"/>
      <c r="F834" s="21"/>
      <c r="G834" s="37"/>
      <c r="H834" s="14"/>
    </row>
    <row r="835" spans="1:8" x14ac:dyDescent="0.35">
      <c r="A835" s="59"/>
      <c r="B835" s="40"/>
      <c r="C835" s="34"/>
      <c r="D835" s="34"/>
      <c r="E835" s="34"/>
      <c r="F835" s="21"/>
      <c r="G835" s="37"/>
      <c r="H835" s="14"/>
    </row>
    <row r="836" spans="1:8" x14ac:dyDescent="0.35">
      <c r="A836" s="59"/>
      <c r="B836" s="40"/>
      <c r="C836" s="34"/>
      <c r="D836" s="34"/>
      <c r="E836" s="34"/>
      <c r="F836" s="21"/>
      <c r="G836" s="37"/>
      <c r="H836" s="14"/>
    </row>
    <row r="837" spans="1:8" x14ac:dyDescent="0.35">
      <c r="A837" s="59"/>
      <c r="B837" s="40"/>
      <c r="C837" s="34"/>
      <c r="D837" s="34"/>
      <c r="E837" s="34"/>
      <c r="F837" s="21"/>
      <c r="G837" s="37"/>
      <c r="H837" s="14"/>
    </row>
    <row r="838" spans="1:8" x14ac:dyDescent="0.35">
      <c r="A838" s="59"/>
      <c r="B838" s="40"/>
      <c r="C838" s="34"/>
      <c r="D838" s="34"/>
      <c r="E838" s="34"/>
      <c r="F838" s="21"/>
      <c r="G838" s="37"/>
      <c r="H838" s="14"/>
    </row>
    <row r="839" spans="1:8" x14ac:dyDescent="0.35">
      <c r="A839" s="21"/>
      <c r="B839" s="40"/>
      <c r="C839" s="34"/>
      <c r="D839" s="34"/>
      <c r="E839" s="34"/>
      <c r="F839" s="28"/>
      <c r="G839" s="37"/>
      <c r="H839" s="14"/>
    </row>
    <row r="840" spans="1:8" x14ac:dyDescent="0.35">
      <c r="A840" s="21"/>
      <c r="B840" s="40"/>
      <c r="C840" s="34"/>
      <c r="D840" s="34"/>
      <c r="E840" s="34"/>
      <c r="F840" s="28"/>
      <c r="G840" s="37"/>
      <c r="H840" s="14"/>
    </row>
    <row r="841" spans="1:8" x14ac:dyDescent="0.35">
      <c r="A841" s="21"/>
      <c r="B841" s="40"/>
      <c r="C841" s="34"/>
      <c r="D841" s="34"/>
      <c r="E841" s="34"/>
      <c r="F841" s="28"/>
      <c r="G841" s="37"/>
      <c r="H841" s="14"/>
    </row>
    <row r="842" spans="1:8" x14ac:dyDescent="0.35">
      <c r="A842" s="21"/>
      <c r="B842" s="40"/>
      <c r="C842" s="34"/>
      <c r="D842" s="34"/>
      <c r="E842" s="34"/>
      <c r="F842" s="28"/>
      <c r="G842" s="37"/>
      <c r="H842" s="14"/>
    </row>
    <row r="843" spans="1:8" x14ac:dyDescent="0.35">
      <c r="A843" s="59"/>
      <c r="B843" s="40"/>
      <c r="C843" s="34"/>
      <c r="D843" s="34"/>
      <c r="E843" s="34"/>
      <c r="F843" s="21"/>
      <c r="G843" s="34"/>
      <c r="H843" s="14"/>
    </row>
    <row r="844" spans="1:8" x14ac:dyDescent="0.35">
      <c r="A844" s="59"/>
      <c r="B844" s="40"/>
      <c r="C844" s="34"/>
      <c r="D844" s="34"/>
      <c r="E844" s="34"/>
      <c r="F844" s="21"/>
      <c r="G844" s="34"/>
      <c r="H844" s="14"/>
    </row>
    <row r="845" spans="1:8" x14ac:dyDescent="0.35">
      <c r="A845" s="59"/>
      <c r="B845" s="40"/>
      <c r="C845" s="34"/>
      <c r="D845" s="34"/>
      <c r="E845" s="34"/>
      <c r="F845" s="21"/>
      <c r="G845" s="34"/>
      <c r="H845" s="14"/>
    </row>
    <row r="846" spans="1:8" x14ac:dyDescent="0.35">
      <c r="A846" s="51"/>
      <c r="B846" s="40"/>
      <c r="C846" s="34"/>
      <c r="D846" s="34"/>
      <c r="E846" s="34"/>
      <c r="F846" s="21"/>
      <c r="G846" s="37"/>
      <c r="H846" s="14"/>
    </row>
    <row r="847" spans="1:8" x14ac:dyDescent="0.35">
      <c r="A847" s="51"/>
      <c r="B847" s="40"/>
      <c r="C847" s="34"/>
      <c r="D847" s="34"/>
      <c r="E847" s="34"/>
      <c r="F847" s="21"/>
      <c r="G847" s="37"/>
      <c r="H847" s="14"/>
    </row>
    <row r="848" spans="1:8" x14ac:dyDescent="0.35">
      <c r="A848" s="51"/>
      <c r="B848" s="40"/>
      <c r="C848" s="34"/>
      <c r="D848" s="34"/>
      <c r="E848" s="34"/>
      <c r="F848" s="21"/>
      <c r="G848" s="37"/>
      <c r="H848" s="14"/>
    </row>
    <row r="849" spans="1:8" x14ac:dyDescent="0.35">
      <c r="A849" s="59"/>
      <c r="B849" s="40"/>
      <c r="C849" s="34"/>
      <c r="D849" s="34"/>
      <c r="E849" s="34"/>
      <c r="F849" s="21"/>
      <c r="G849" s="37"/>
      <c r="H849" s="14"/>
    </row>
    <row r="850" spans="1:8" x14ac:dyDescent="0.35">
      <c r="A850" s="59"/>
      <c r="B850" s="40"/>
      <c r="C850" s="34"/>
      <c r="D850" s="34"/>
      <c r="E850" s="34"/>
      <c r="F850" s="21"/>
      <c r="G850" s="37"/>
      <c r="H850" s="14"/>
    </row>
    <row r="851" spans="1:8" x14ac:dyDescent="0.35">
      <c r="A851" s="59"/>
      <c r="B851" s="40"/>
      <c r="C851" s="34"/>
      <c r="D851" s="34"/>
      <c r="E851" s="34"/>
      <c r="F851" s="21"/>
      <c r="G851" s="37"/>
      <c r="H851" s="14"/>
    </row>
    <row r="852" spans="1:8" x14ac:dyDescent="0.35">
      <c r="A852" s="59"/>
      <c r="B852" s="40"/>
      <c r="C852" s="34"/>
      <c r="D852" s="34"/>
      <c r="E852" s="34"/>
      <c r="F852" s="21"/>
      <c r="G852" s="37"/>
      <c r="H852" s="14"/>
    </row>
    <row r="853" spans="1:8" x14ac:dyDescent="0.35">
      <c r="A853" s="59"/>
      <c r="B853" s="40"/>
      <c r="C853" s="34"/>
      <c r="D853" s="34"/>
      <c r="E853" s="34"/>
      <c r="F853" s="21"/>
      <c r="G853" s="37"/>
      <c r="H853" s="14"/>
    </row>
    <row r="854" spans="1:8" x14ac:dyDescent="0.35">
      <c r="A854" s="59"/>
      <c r="B854" s="40"/>
      <c r="C854" s="34"/>
      <c r="D854" s="34"/>
      <c r="E854" s="34"/>
      <c r="F854" s="21"/>
      <c r="G854" s="37"/>
      <c r="H854" s="14"/>
    </row>
    <row r="855" spans="1:8" x14ac:dyDescent="0.35">
      <c r="A855" s="59"/>
      <c r="B855" s="40"/>
      <c r="C855" s="34"/>
      <c r="D855" s="34"/>
      <c r="E855" s="34"/>
      <c r="F855" s="21"/>
      <c r="G855" s="37"/>
      <c r="H855" s="14"/>
    </row>
    <row r="856" spans="1:8" x14ac:dyDescent="0.35">
      <c r="A856" s="21"/>
      <c r="B856" s="40"/>
      <c r="C856" s="34"/>
      <c r="D856" s="34"/>
      <c r="E856" s="34"/>
      <c r="F856" s="28"/>
      <c r="G856" s="37"/>
      <c r="H856" s="14"/>
    </row>
    <row r="857" spans="1:8" x14ac:dyDescent="0.35">
      <c r="A857" s="21"/>
      <c r="B857" s="40"/>
      <c r="C857" s="34"/>
      <c r="D857" s="34"/>
      <c r="E857" s="34"/>
      <c r="F857" s="28"/>
      <c r="G857" s="37"/>
      <c r="H857" s="14"/>
    </row>
    <row r="858" spans="1:8" x14ac:dyDescent="0.35">
      <c r="A858" s="21"/>
      <c r="B858" s="40"/>
      <c r="C858" s="34"/>
      <c r="D858" s="34"/>
      <c r="E858" s="34"/>
      <c r="F858" s="28"/>
      <c r="G858" s="37"/>
      <c r="H858" s="14"/>
    </row>
    <row r="859" spans="1:8" x14ac:dyDescent="0.35">
      <c r="A859" s="59"/>
      <c r="B859" s="40"/>
      <c r="C859" s="34"/>
      <c r="D859" s="34"/>
      <c r="E859" s="34"/>
      <c r="F859" s="21"/>
      <c r="G859" s="34"/>
      <c r="H859" s="14"/>
    </row>
    <row r="860" spans="1:8" x14ac:dyDescent="0.35">
      <c r="A860" s="59"/>
      <c r="B860" s="40"/>
      <c r="C860" s="34"/>
      <c r="D860" s="34"/>
      <c r="E860" s="34"/>
      <c r="F860" s="21"/>
      <c r="G860" s="34"/>
      <c r="H860" s="14"/>
    </row>
    <row r="861" spans="1:8" x14ac:dyDescent="0.35">
      <c r="A861" s="21"/>
      <c r="B861" s="40"/>
      <c r="C861" s="34"/>
      <c r="D861" s="34"/>
      <c r="E861" s="34"/>
      <c r="F861" s="21"/>
      <c r="G861" s="37"/>
      <c r="H861" s="14"/>
    </row>
    <row r="862" spans="1:8" x14ac:dyDescent="0.35">
      <c r="A862" s="21"/>
      <c r="B862" s="40"/>
      <c r="C862" s="34"/>
      <c r="D862" s="34"/>
      <c r="E862" s="34"/>
      <c r="F862" s="21"/>
      <c r="G862" s="37"/>
      <c r="H862" s="14"/>
    </row>
    <row r="863" spans="1:8" x14ac:dyDescent="0.35">
      <c r="A863" s="21"/>
      <c r="B863" s="40"/>
      <c r="C863" s="34"/>
      <c r="D863" s="34"/>
      <c r="E863" s="34"/>
      <c r="F863" s="21"/>
      <c r="G863" s="37"/>
      <c r="H863" s="14"/>
    </row>
    <row r="864" spans="1:8" x14ac:dyDescent="0.35">
      <c r="A864" s="21"/>
      <c r="B864" s="40"/>
      <c r="C864" s="34"/>
      <c r="D864" s="34"/>
      <c r="E864" s="34"/>
      <c r="F864" s="21"/>
      <c r="G864" s="37"/>
      <c r="H864" s="14"/>
    </row>
    <row r="865" spans="1:8" x14ac:dyDescent="0.35">
      <c r="A865" s="21"/>
      <c r="B865" s="40"/>
      <c r="C865" s="34"/>
      <c r="D865" s="34"/>
      <c r="E865" s="34"/>
      <c r="F865" s="21"/>
      <c r="G865" s="37"/>
      <c r="H865" s="14"/>
    </row>
    <row r="866" spans="1:8" x14ac:dyDescent="0.35">
      <c r="A866" s="21"/>
      <c r="B866" s="40"/>
      <c r="C866" s="34"/>
      <c r="D866" s="34"/>
      <c r="E866" s="34"/>
      <c r="F866" s="21"/>
      <c r="G866" s="37"/>
      <c r="H866" s="14"/>
    </row>
    <row r="867" spans="1:8" x14ac:dyDescent="0.35">
      <c r="A867" s="21"/>
      <c r="B867" s="40"/>
      <c r="C867" s="34"/>
      <c r="D867" s="34"/>
      <c r="E867" s="34"/>
      <c r="F867" s="21"/>
      <c r="G867" s="37"/>
      <c r="H867" s="14"/>
    </row>
    <row r="868" spans="1:8" x14ac:dyDescent="0.35">
      <c r="A868" s="51"/>
      <c r="B868" s="40"/>
      <c r="C868" s="34"/>
      <c r="D868" s="34"/>
      <c r="E868" s="34"/>
      <c r="F868" s="28"/>
      <c r="G868" s="37"/>
      <c r="H868" s="14"/>
    </row>
    <row r="869" spans="1:8" x14ac:dyDescent="0.35">
      <c r="A869" s="21"/>
      <c r="B869" s="40"/>
      <c r="C869" s="34"/>
      <c r="D869" s="34"/>
      <c r="E869" s="34"/>
      <c r="F869" s="28"/>
      <c r="G869" s="37"/>
      <c r="H869" s="14"/>
    </row>
    <row r="870" spans="1:8" x14ac:dyDescent="0.35">
      <c r="A870" s="59"/>
      <c r="B870" s="40"/>
      <c r="C870" s="34"/>
      <c r="D870" s="34"/>
      <c r="E870" s="34"/>
      <c r="F870" s="21"/>
      <c r="G870" s="34"/>
      <c r="H870" s="14"/>
    </row>
    <row r="871" spans="1:8" x14ac:dyDescent="0.35">
      <c r="A871" s="59"/>
      <c r="B871" s="40"/>
      <c r="C871" s="34"/>
      <c r="D871" s="34"/>
      <c r="E871" s="34"/>
      <c r="F871" s="21"/>
      <c r="G871" s="37"/>
      <c r="H871" s="14"/>
    </row>
    <row r="872" spans="1:8" x14ac:dyDescent="0.35">
      <c r="A872" s="59"/>
      <c r="B872" s="40"/>
      <c r="C872" s="34"/>
      <c r="D872" s="34"/>
      <c r="E872" s="34"/>
      <c r="F872" s="21"/>
      <c r="G872" s="37"/>
      <c r="H872" s="14"/>
    </row>
    <row r="873" spans="1:8" x14ac:dyDescent="0.35">
      <c r="A873" s="59"/>
      <c r="B873" s="40"/>
      <c r="C873" s="34"/>
      <c r="D873" s="34"/>
      <c r="E873" s="34"/>
      <c r="F873" s="21"/>
      <c r="G873" s="37"/>
      <c r="H873" s="14"/>
    </row>
    <row r="874" spans="1:8" x14ac:dyDescent="0.35">
      <c r="A874" s="59"/>
      <c r="B874" s="40"/>
      <c r="C874" s="34"/>
      <c r="D874" s="34"/>
      <c r="E874" s="34"/>
      <c r="F874" s="21"/>
      <c r="G874" s="37"/>
      <c r="H874" s="14"/>
    </row>
    <row r="875" spans="1:8" x14ac:dyDescent="0.35">
      <c r="A875" s="59"/>
      <c r="B875" s="40"/>
      <c r="C875" s="34"/>
      <c r="D875" s="34"/>
      <c r="E875" s="34"/>
      <c r="F875" s="21"/>
      <c r="G875" s="37"/>
      <c r="H875" s="14"/>
    </row>
    <row r="876" spans="1:8" x14ac:dyDescent="0.35">
      <c r="A876" s="59"/>
      <c r="B876" s="40"/>
      <c r="C876" s="34"/>
      <c r="D876" s="34"/>
      <c r="E876" s="34"/>
      <c r="F876" s="21"/>
      <c r="G876" s="37"/>
      <c r="H876" s="14"/>
    </row>
    <row r="877" spans="1:8" x14ac:dyDescent="0.35">
      <c r="A877" s="59"/>
      <c r="B877" s="40"/>
      <c r="C877" s="34"/>
      <c r="D877" s="34"/>
      <c r="E877" s="34"/>
      <c r="F877" s="21"/>
      <c r="G877" s="37"/>
      <c r="H877" s="14"/>
    </row>
    <row r="878" spans="1:8" x14ac:dyDescent="0.35">
      <c r="A878" s="59"/>
      <c r="B878" s="40"/>
      <c r="C878" s="34"/>
      <c r="D878" s="34"/>
      <c r="E878" s="34"/>
      <c r="F878" s="21"/>
      <c r="G878" s="37"/>
      <c r="H878" s="14"/>
    </row>
    <row r="879" spans="1:8" x14ac:dyDescent="0.35">
      <c r="A879" s="59"/>
      <c r="B879" s="40"/>
      <c r="C879" s="34"/>
      <c r="D879" s="34"/>
      <c r="E879" s="34"/>
      <c r="F879" s="21"/>
      <c r="G879" s="37"/>
      <c r="H879" s="14"/>
    </row>
    <row r="880" spans="1:8" x14ac:dyDescent="0.35">
      <c r="A880" s="59"/>
      <c r="B880" s="40"/>
      <c r="C880" s="34"/>
      <c r="D880" s="34"/>
      <c r="E880" s="34"/>
      <c r="F880" s="21"/>
      <c r="G880" s="37"/>
      <c r="H880" s="14"/>
    </row>
    <row r="881" spans="1:8" x14ac:dyDescent="0.35">
      <c r="A881" s="59"/>
      <c r="B881" s="40"/>
      <c r="C881" s="34"/>
      <c r="D881" s="34"/>
      <c r="E881" s="34"/>
      <c r="F881" s="21"/>
      <c r="G881" s="37"/>
      <c r="H881" s="14"/>
    </row>
    <row r="882" spans="1:8" x14ac:dyDescent="0.35">
      <c r="A882" s="59"/>
      <c r="B882" s="40"/>
      <c r="C882" s="34"/>
      <c r="D882" s="34"/>
      <c r="E882" s="34"/>
      <c r="F882" s="21"/>
      <c r="G882" s="37"/>
      <c r="H882" s="14"/>
    </row>
    <row r="883" spans="1:8" x14ac:dyDescent="0.35">
      <c r="A883" s="59"/>
      <c r="B883" s="40"/>
      <c r="C883" s="34"/>
      <c r="D883" s="34"/>
      <c r="E883" s="34"/>
      <c r="F883" s="21"/>
      <c r="G883" s="37"/>
      <c r="H883" s="14"/>
    </row>
    <row r="884" spans="1:8" x14ac:dyDescent="0.35">
      <c r="A884" s="59"/>
      <c r="B884" s="40"/>
      <c r="C884" s="34"/>
      <c r="D884" s="34"/>
      <c r="E884" s="34"/>
      <c r="F884" s="21"/>
      <c r="G884" s="37"/>
      <c r="H884" s="14"/>
    </row>
    <row r="885" spans="1:8" x14ac:dyDescent="0.35">
      <c r="A885" s="59"/>
      <c r="B885" s="40"/>
      <c r="C885" s="34"/>
      <c r="D885" s="34"/>
      <c r="E885" s="34"/>
      <c r="F885" s="21"/>
      <c r="G885" s="37"/>
      <c r="H885" s="14"/>
    </row>
    <row r="886" spans="1:8" x14ac:dyDescent="0.35">
      <c r="A886" s="59"/>
      <c r="B886" s="40"/>
      <c r="C886" s="34"/>
      <c r="D886" s="34"/>
      <c r="E886" s="34"/>
      <c r="F886" s="21"/>
      <c r="G886" s="37"/>
      <c r="H886" s="14"/>
    </row>
    <row r="887" spans="1:8" x14ac:dyDescent="0.35">
      <c r="A887" s="59"/>
      <c r="B887" s="40"/>
      <c r="C887" s="34"/>
      <c r="D887" s="34"/>
      <c r="E887" s="34"/>
      <c r="F887" s="21"/>
      <c r="G887" s="37"/>
      <c r="H887" s="14"/>
    </row>
    <row r="888" spans="1:8" x14ac:dyDescent="0.35">
      <c r="A888" s="59"/>
      <c r="B888" s="40"/>
      <c r="C888" s="34"/>
      <c r="D888" s="34"/>
      <c r="E888" s="34"/>
      <c r="F888" s="21"/>
      <c r="G888" s="34"/>
      <c r="H888" s="14"/>
    </row>
    <row r="889" spans="1:8" x14ac:dyDescent="0.35">
      <c r="A889" s="59"/>
      <c r="B889" s="40"/>
      <c r="C889" s="34"/>
      <c r="D889" s="34"/>
      <c r="E889" s="34"/>
      <c r="F889" s="21"/>
      <c r="G889" s="34"/>
      <c r="H889" s="14"/>
    </row>
    <row r="890" spans="1:8" x14ac:dyDescent="0.35">
      <c r="A890" s="59"/>
      <c r="B890" s="40"/>
      <c r="C890" s="34"/>
      <c r="D890" s="34"/>
      <c r="E890" s="34"/>
      <c r="F890" s="21"/>
      <c r="G890" s="34"/>
      <c r="H890" s="14"/>
    </row>
    <row r="891" spans="1:8" x14ac:dyDescent="0.35">
      <c r="A891" s="59"/>
      <c r="B891" s="40"/>
      <c r="C891" s="34"/>
      <c r="D891" s="34"/>
      <c r="E891" s="34"/>
      <c r="F891" s="21"/>
      <c r="G891" s="34"/>
      <c r="H891" s="14"/>
    </row>
    <row r="892" spans="1:8" x14ac:dyDescent="0.35">
      <c r="A892" s="59"/>
      <c r="B892" s="40"/>
      <c r="C892" s="34"/>
      <c r="D892" s="34"/>
      <c r="E892" s="34"/>
      <c r="F892" s="21"/>
      <c r="G892" s="34"/>
      <c r="H892" s="14"/>
    </row>
    <row r="893" spans="1:8" x14ac:dyDescent="0.35">
      <c r="A893" s="59"/>
      <c r="B893" s="40"/>
      <c r="C893" s="34"/>
      <c r="D893" s="34"/>
      <c r="E893" s="34"/>
      <c r="F893" s="21"/>
      <c r="G893" s="37"/>
      <c r="H893" s="14"/>
    </row>
    <row r="894" spans="1:8" x14ac:dyDescent="0.35">
      <c r="A894" s="59"/>
      <c r="B894" s="40"/>
      <c r="C894" s="34"/>
      <c r="D894" s="34"/>
      <c r="E894" s="34"/>
      <c r="F894" s="21"/>
      <c r="G894" s="37"/>
      <c r="H894" s="14"/>
    </row>
    <row r="895" spans="1:8" x14ac:dyDescent="0.35">
      <c r="A895" s="59"/>
      <c r="B895" s="40"/>
      <c r="C895" s="34"/>
      <c r="D895" s="34"/>
      <c r="E895" s="34"/>
      <c r="F895" s="21"/>
      <c r="G895" s="37"/>
      <c r="H895" s="14"/>
    </row>
    <row r="896" spans="1:8" x14ac:dyDescent="0.35">
      <c r="A896" s="59"/>
      <c r="B896" s="40"/>
      <c r="C896" s="34"/>
      <c r="D896" s="34"/>
      <c r="E896" s="34"/>
      <c r="F896" s="21"/>
      <c r="G896" s="37"/>
      <c r="H896" s="14"/>
    </row>
    <row r="897" spans="1:8" x14ac:dyDescent="0.35">
      <c r="A897" s="59"/>
      <c r="B897" s="40"/>
      <c r="C897" s="34"/>
      <c r="D897" s="34"/>
      <c r="E897" s="34"/>
      <c r="F897" s="21"/>
      <c r="G897" s="37"/>
      <c r="H897" s="14"/>
    </row>
    <row r="898" spans="1:8" x14ac:dyDescent="0.35">
      <c r="A898" s="59"/>
      <c r="B898" s="40"/>
      <c r="C898" s="34"/>
      <c r="D898" s="34"/>
      <c r="E898" s="34"/>
      <c r="F898" s="21"/>
      <c r="G898" s="37"/>
      <c r="H898" s="14"/>
    </row>
    <row r="899" spans="1:8" x14ac:dyDescent="0.35">
      <c r="A899" s="59"/>
      <c r="B899" s="40"/>
      <c r="C899" s="34"/>
      <c r="D899" s="34"/>
      <c r="E899" s="34"/>
      <c r="F899" s="21"/>
      <c r="G899" s="37"/>
      <c r="H899" s="14"/>
    </row>
    <row r="900" spans="1:8" x14ac:dyDescent="0.35">
      <c r="A900" s="59"/>
      <c r="B900" s="40"/>
      <c r="C900" s="34"/>
      <c r="D900" s="34"/>
      <c r="E900" s="34"/>
      <c r="F900" s="21"/>
      <c r="G900" s="37"/>
      <c r="H900" s="14"/>
    </row>
    <row r="901" spans="1:8" x14ac:dyDescent="0.35">
      <c r="A901" s="21"/>
      <c r="B901" s="40"/>
      <c r="C901" s="34"/>
      <c r="D901" s="34"/>
      <c r="E901" s="34"/>
      <c r="F901" s="28"/>
      <c r="G901" s="37"/>
      <c r="H901" s="14"/>
    </row>
    <row r="902" spans="1:8" x14ac:dyDescent="0.35">
      <c r="A902" s="36"/>
      <c r="B902" s="40"/>
      <c r="C902" s="34"/>
      <c r="D902" s="34"/>
      <c r="E902" s="34"/>
      <c r="F902" s="28"/>
      <c r="G902" s="37"/>
      <c r="H902" s="14"/>
    </row>
    <row r="903" spans="1:8" x14ac:dyDescent="0.35">
      <c r="A903" s="21"/>
      <c r="B903" s="40"/>
      <c r="C903" s="34"/>
      <c r="D903" s="34"/>
      <c r="E903" s="34"/>
      <c r="F903" s="28"/>
      <c r="G903" s="37"/>
      <c r="H903" s="14"/>
    </row>
    <row r="904" spans="1:8" x14ac:dyDescent="0.35">
      <c r="A904" s="79"/>
      <c r="B904" s="40"/>
      <c r="C904" s="34"/>
      <c r="D904" s="34"/>
      <c r="E904" s="34"/>
      <c r="F904" s="28"/>
      <c r="G904" s="37"/>
      <c r="H904" s="14"/>
    </row>
    <row r="905" spans="1:8" x14ac:dyDescent="0.35">
      <c r="A905" s="59"/>
      <c r="B905" s="40"/>
      <c r="C905" s="34"/>
      <c r="D905" s="34"/>
      <c r="E905" s="34"/>
      <c r="F905" s="28"/>
      <c r="G905" s="37"/>
      <c r="H905" s="14"/>
    </row>
    <row r="906" spans="1:8" x14ac:dyDescent="0.35">
      <c r="A906" s="36"/>
      <c r="B906" s="40"/>
      <c r="C906" s="34"/>
      <c r="D906" s="34"/>
      <c r="E906" s="34"/>
      <c r="F906" s="28"/>
      <c r="G906" s="37"/>
      <c r="H906" s="14"/>
    </row>
    <row r="907" spans="1:8" x14ac:dyDescent="0.35">
      <c r="A907" s="21"/>
      <c r="B907" s="40"/>
      <c r="C907" s="34"/>
      <c r="D907" s="34"/>
      <c r="E907" s="34"/>
      <c r="F907" s="28"/>
      <c r="G907" s="37"/>
      <c r="H907" s="14"/>
    </row>
    <row r="908" spans="1:8" x14ac:dyDescent="0.35">
      <c r="A908" s="21"/>
      <c r="B908" s="40"/>
      <c r="C908" s="34"/>
      <c r="D908" s="34"/>
      <c r="E908" s="34"/>
      <c r="F908" s="28"/>
      <c r="G908" s="37"/>
      <c r="H908" s="14"/>
    </row>
    <row r="909" spans="1:8" x14ac:dyDescent="0.35">
      <c r="A909" s="21"/>
      <c r="B909" s="40"/>
      <c r="C909" s="34"/>
      <c r="D909" s="34"/>
      <c r="E909" s="34"/>
      <c r="F909" s="28"/>
      <c r="G909" s="37"/>
      <c r="H909" s="14"/>
    </row>
    <row r="910" spans="1:8" x14ac:dyDescent="0.35">
      <c r="A910" s="79"/>
      <c r="B910" s="40"/>
      <c r="C910" s="34"/>
      <c r="D910" s="34"/>
      <c r="E910" s="34"/>
      <c r="F910" s="28"/>
      <c r="G910" s="37"/>
      <c r="H910" s="14"/>
    </row>
    <row r="911" spans="1:8" x14ac:dyDescent="0.35">
      <c r="A911" s="36"/>
      <c r="B911" s="40"/>
      <c r="C911" s="34"/>
      <c r="D911" s="34"/>
      <c r="E911" s="34"/>
      <c r="F911" s="28"/>
      <c r="G911" s="37"/>
      <c r="H911" s="14"/>
    </row>
    <row r="912" spans="1:8" x14ac:dyDescent="0.35">
      <c r="A912" s="36"/>
      <c r="B912" s="40"/>
      <c r="C912" s="34"/>
      <c r="D912" s="34"/>
      <c r="E912" s="34"/>
      <c r="F912" s="28"/>
      <c r="G912" s="37"/>
      <c r="H912" s="14"/>
    </row>
    <row r="913" spans="1:8" x14ac:dyDescent="0.35">
      <c r="A913" s="36"/>
      <c r="B913" s="40"/>
      <c r="C913" s="34"/>
      <c r="D913" s="34"/>
      <c r="E913" s="34"/>
      <c r="F913" s="28"/>
      <c r="G913" s="37"/>
      <c r="H913" s="14"/>
    </row>
    <row r="914" spans="1:8" x14ac:dyDescent="0.35">
      <c r="A914" s="21"/>
      <c r="B914" s="40"/>
      <c r="C914" s="34"/>
      <c r="D914" s="34"/>
      <c r="E914" s="34"/>
      <c r="F914" s="28"/>
      <c r="G914" s="37"/>
      <c r="H914" s="14"/>
    </row>
    <row r="915" spans="1:8" x14ac:dyDescent="0.35">
      <c r="A915" s="59"/>
      <c r="B915" s="40"/>
      <c r="C915" s="34"/>
      <c r="D915" s="34"/>
      <c r="E915" s="34"/>
      <c r="F915" s="21"/>
      <c r="G915" s="34"/>
      <c r="H915" s="14"/>
    </row>
    <row r="916" spans="1:8" x14ac:dyDescent="0.35">
      <c r="A916" s="59"/>
      <c r="B916" s="40"/>
      <c r="C916" s="34"/>
      <c r="D916" s="34"/>
      <c r="E916" s="34"/>
      <c r="F916" s="21"/>
      <c r="G916" s="37"/>
      <c r="H916" s="14"/>
    </row>
    <row r="917" spans="1:8" x14ac:dyDescent="0.35">
      <c r="A917" s="59"/>
      <c r="B917" s="40"/>
      <c r="C917" s="34"/>
      <c r="D917" s="34"/>
      <c r="E917" s="34"/>
      <c r="F917" s="21"/>
      <c r="G917" s="37"/>
      <c r="H917" s="14"/>
    </row>
    <row r="918" spans="1:8" x14ac:dyDescent="0.35">
      <c r="A918" s="59"/>
      <c r="B918" s="40"/>
      <c r="C918" s="34"/>
      <c r="D918" s="34"/>
      <c r="E918" s="34"/>
      <c r="F918" s="21"/>
      <c r="G918" s="37"/>
      <c r="H918" s="14"/>
    </row>
    <row r="919" spans="1:8" x14ac:dyDescent="0.35">
      <c r="A919" s="59"/>
      <c r="B919" s="40"/>
      <c r="C919" s="34"/>
      <c r="D919" s="34"/>
      <c r="E919" s="34"/>
      <c r="F919" s="21"/>
      <c r="G919" s="37"/>
      <c r="H919" s="14"/>
    </row>
    <row r="920" spans="1:8" x14ac:dyDescent="0.35">
      <c r="A920" s="59"/>
      <c r="B920" s="40"/>
      <c r="C920" s="34"/>
      <c r="D920" s="34"/>
      <c r="E920" s="34"/>
      <c r="F920" s="21"/>
      <c r="G920" s="37"/>
      <c r="H920" s="14"/>
    </row>
    <row r="921" spans="1:8" x14ac:dyDescent="0.35">
      <c r="A921" s="59"/>
      <c r="B921" s="40"/>
      <c r="C921" s="34"/>
      <c r="D921" s="34"/>
      <c r="E921" s="34"/>
      <c r="F921" s="21"/>
      <c r="G921" s="37"/>
      <c r="H921" s="14"/>
    </row>
    <row r="922" spans="1:8" x14ac:dyDescent="0.35">
      <c r="A922" s="81"/>
      <c r="B922" s="40"/>
      <c r="C922" s="34"/>
      <c r="D922" s="34"/>
      <c r="E922" s="34"/>
      <c r="F922" s="28"/>
      <c r="G922" s="37"/>
      <c r="H922" s="14"/>
    </row>
    <row r="923" spans="1:8" x14ac:dyDescent="0.35">
      <c r="A923" s="59"/>
      <c r="B923" s="40"/>
      <c r="C923" s="34"/>
      <c r="D923" s="34"/>
      <c r="E923" s="34"/>
      <c r="F923" s="21"/>
      <c r="G923" s="34"/>
      <c r="H923" s="14"/>
    </row>
    <row r="924" spans="1:8" x14ac:dyDescent="0.35">
      <c r="A924" s="59"/>
      <c r="B924" s="40"/>
      <c r="C924" s="34"/>
      <c r="D924" s="34"/>
      <c r="E924" s="34"/>
      <c r="F924" s="21"/>
      <c r="G924" s="34"/>
      <c r="H924" s="14"/>
    </row>
    <row r="925" spans="1:8" x14ac:dyDescent="0.35">
      <c r="A925" s="59"/>
      <c r="B925" s="40"/>
      <c r="C925" s="34"/>
      <c r="D925" s="34"/>
      <c r="E925" s="34"/>
      <c r="F925" s="21"/>
      <c r="G925" s="37"/>
      <c r="H925" s="14"/>
    </row>
    <row r="926" spans="1:8" x14ac:dyDescent="0.35">
      <c r="A926" s="59"/>
      <c r="B926" s="40"/>
      <c r="C926" s="34"/>
      <c r="D926" s="34"/>
      <c r="E926" s="34"/>
      <c r="F926" s="21"/>
      <c r="G926" s="37"/>
      <c r="H926" s="14"/>
    </row>
    <row r="927" spans="1:8" x14ac:dyDescent="0.35">
      <c r="A927" s="59"/>
      <c r="B927" s="40"/>
      <c r="C927" s="34"/>
      <c r="D927" s="34"/>
      <c r="E927" s="34"/>
      <c r="F927" s="21"/>
      <c r="G927" s="37"/>
      <c r="H927" s="14"/>
    </row>
    <row r="928" spans="1:8" x14ac:dyDescent="0.35">
      <c r="A928" s="59"/>
      <c r="B928" s="40"/>
      <c r="C928" s="34"/>
      <c r="D928" s="34"/>
      <c r="E928" s="34"/>
      <c r="F928" s="21"/>
      <c r="G928" s="37"/>
      <c r="H928" s="14"/>
    </row>
    <row r="929" spans="1:8" x14ac:dyDescent="0.35">
      <c r="A929" s="59"/>
      <c r="B929" s="40"/>
      <c r="C929" s="34"/>
      <c r="D929" s="34"/>
      <c r="E929" s="34"/>
      <c r="F929" s="21"/>
      <c r="G929" s="37"/>
      <c r="H929" s="14"/>
    </row>
    <row r="930" spans="1:8" x14ac:dyDescent="0.35">
      <c r="A930" s="21"/>
      <c r="B930" s="40"/>
      <c r="C930" s="34"/>
      <c r="D930" s="34"/>
      <c r="E930" s="34"/>
      <c r="F930" s="28"/>
      <c r="G930" s="37"/>
      <c r="H930" s="14"/>
    </row>
    <row r="931" spans="1:8" x14ac:dyDescent="0.35">
      <c r="A931" s="21"/>
      <c r="B931" s="40"/>
      <c r="C931" s="34"/>
      <c r="D931" s="34"/>
      <c r="E931" s="34"/>
      <c r="F931" s="28"/>
      <c r="G931" s="37"/>
      <c r="H931" s="14"/>
    </row>
    <row r="932" spans="1:8" x14ac:dyDescent="0.35">
      <c r="A932" s="59"/>
      <c r="B932" s="40"/>
      <c r="C932" s="34"/>
      <c r="D932" s="34"/>
      <c r="E932" s="34"/>
      <c r="F932" s="21"/>
      <c r="G932" s="37"/>
      <c r="H932" s="14"/>
    </row>
    <row r="933" spans="1:8" x14ac:dyDescent="0.35">
      <c r="A933" s="59"/>
      <c r="B933" s="40"/>
      <c r="C933" s="34"/>
      <c r="D933" s="34"/>
      <c r="E933" s="34"/>
      <c r="F933" s="21"/>
      <c r="G933" s="37"/>
      <c r="H933" s="14"/>
    </row>
    <row r="934" spans="1:8" x14ac:dyDescent="0.35">
      <c r="A934" s="59"/>
      <c r="B934" s="40"/>
      <c r="C934" s="34"/>
      <c r="D934" s="34"/>
      <c r="E934" s="34"/>
      <c r="F934" s="21"/>
      <c r="G934" s="37"/>
      <c r="H934" s="14"/>
    </row>
    <row r="935" spans="1:8" x14ac:dyDescent="0.35">
      <c r="A935" s="59"/>
      <c r="B935" s="40"/>
      <c r="C935" s="34"/>
      <c r="D935" s="34"/>
      <c r="E935" s="34"/>
      <c r="F935" s="21"/>
      <c r="G935" s="37"/>
      <c r="H935" s="14"/>
    </row>
    <row r="936" spans="1:8" x14ac:dyDescent="0.35">
      <c r="A936" s="59"/>
      <c r="B936" s="40"/>
      <c r="C936" s="34"/>
      <c r="D936" s="34"/>
      <c r="E936" s="34"/>
      <c r="F936" s="21"/>
      <c r="G936" s="37"/>
      <c r="H936" s="14"/>
    </row>
    <row r="937" spans="1:8" x14ac:dyDescent="0.35">
      <c r="A937" s="59"/>
      <c r="B937" s="40"/>
      <c r="C937" s="34"/>
      <c r="D937" s="34"/>
      <c r="E937" s="34"/>
      <c r="F937" s="21"/>
      <c r="G937" s="37"/>
      <c r="H937" s="14"/>
    </row>
    <row r="938" spans="1:8" x14ac:dyDescent="0.35">
      <c r="A938" s="59"/>
      <c r="B938" s="40"/>
      <c r="C938" s="34"/>
      <c r="D938" s="34"/>
      <c r="E938" s="34"/>
      <c r="F938" s="21"/>
      <c r="G938" s="37"/>
      <c r="H938" s="14"/>
    </row>
    <row r="939" spans="1:8" x14ac:dyDescent="0.35">
      <c r="A939" s="59"/>
      <c r="B939" s="40"/>
      <c r="C939" s="34"/>
      <c r="D939" s="34"/>
      <c r="E939" s="34"/>
      <c r="F939" s="21"/>
      <c r="G939" s="37"/>
      <c r="H939" s="14"/>
    </row>
    <row r="940" spans="1:8" x14ac:dyDescent="0.35">
      <c r="A940" s="21"/>
      <c r="B940" s="40"/>
      <c r="C940" s="34"/>
      <c r="D940" s="34"/>
      <c r="E940" s="34"/>
      <c r="F940" s="28"/>
      <c r="G940" s="37"/>
      <c r="H940" s="14"/>
    </row>
    <row r="941" spans="1:8" x14ac:dyDescent="0.35">
      <c r="A941" s="59"/>
      <c r="B941" s="40"/>
      <c r="C941" s="34"/>
      <c r="D941" s="34"/>
      <c r="E941" s="34"/>
      <c r="F941" s="21"/>
      <c r="G941" s="34"/>
      <c r="H941" s="14"/>
    </row>
    <row r="942" spans="1:8" x14ac:dyDescent="0.35">
      <c r="A942" s="59"/>
      <c r="B942" s="40"/>
      <c r="C942" s="34"/>
      <c r="D942" s="34"/>
      <c r="E942" s="34"/>
      <c r="F942" s="21"/>
      <c r="G942" s="37"/>
      <c r="H942" s="14"/>
    </row>
    <row r="943" spans="1:8" x14ac:dyDescent="0.35">
      <c r="A943" s="59"/>
      <c r="B943" s="40"/>
      <c r="C943" s="34"/>
      <c r="D943" s="34"/>
      <c r="E943" s="34"/>
      <c r="F943" s="21"/>
      <c r="G943" s="37"/>
      <c r="H943" s="14"/>
    </row>
    <row r="944" spans="1:8" x14ac:dyDescent="0.35">
      <c r="A944" s="59"/>
      <c r="B944" s="40"/>
      <c r="C944" s="34"/>
      <c r="D944" s="34"/>
      <c r="E944" s="34"/>
      <c r="F944" s="21"/>
      <c r="G944" s="37"/>
      <c r="H944" s="14"/>
    </row>
    <row r="945" spans="1:8" x14ac:dyDescent="0.35">
      <c r="A945" s="59"/>
      <c r="B945" s="40"/>
      <c r="C945" s="34"/>
      <c r="D945" s="34"/>
      <c r="E945" s="34"/>
      <c r="F945" s="21"/>
      <c r="G945" s="37"/>
      <c r="H945" s="14"/>
    </row>
    <row r="946" spans="1:8" x14ac:dyDescent="0.35">
      <c r="A946" s="21"/>
      <c r="B946" s="40"/>
      <c r="C946" s="34"/>
      <c r="D946" s="34"/>
      <c r="E946" s="34"/>
      <c r="F946" s="28"/>
      <c r="G946" s="37"/>
      <c r="H946" s="14"/>
    </row>
    <row r="947" spans="1:8" x14ac:dyDescent="0.35">
      <c r="A947" s="59"/>
      <c r="B947" s="40"/>
      <c r="C947" s="34"/>
      <c r="D947" s="34"/>
      <c r="E947" s="34"/>
      <c r="F947" s="21"/>
      <c r="G947" s="34"/>
      <c r="H947" s="14"/>
    </row>
    <row r="948" spans="1:8" x14ac:dyDescent="0.35">
      <c r="A948" s="59"/>
      <c r="B948" s="40"/>
      <c r="C948" s="34"/>
      <c r="D948" s="34"/>
      <c r="E948" s="34"/>
      <c r="F948" s="21"/>
      <c r="G948" s="37"/>
      <c r="H948" s="14"/>
    </row>
    <row r="949" spans="1:8" x14ac:dyDescent="0.35">
      <c r="A949" s="59"/>
      <c r="B949" s="40"/>
      <c r="C949" s="34"/>
      <c r="D949" s="34"/>
      <c r="E949" s="34"/>
      <c r="F949" s="21"/>
      <c r="G949" s="37"/>
      <c r="H949" s="14"/>
    </row>
    <row r="950" spans="1:8" x14ac:dyDescent="0.35">
      <c r="A950" s="59"/>
      <c r="B950" s="40"/>
      <c r="C950" s="34"/>
      <c r="D950" s="34"/>
      <c r="E950" s="34"/>
      <c r="F950" s="21"/>
      <c r="G950" s="37"/>
      <c r="H950" s="14"/>
    </row>
    <row r="951" spans="1:8" x14ac:dyDescent="0.35">
      <c r="A951" s="21"/>
      <c r="B951" s="40"/>
      <c r="C951" s="34"/>
      <c r="D951" s="34"/>
      <c r="E951" s="34"/>
      <c r="F951" s="21"/>
      <c r="G951" s="37"/>
      <c r="H951" s="14"/>
    </row>
    <row r="952" spans="1:8" x14ac:dyDescent="0.35">
      <c r="A952" s="59"/>
      <c r="B952" s="40"/>
      <c r="C952" s="34"/>
      <c r="D952" s="34"/>
      <c r="E952" s="34"/>
      <c r="F952" s="21"/>
      <c r="G952" s="37"/>
      <c r="H952" s="14"/>
    </row>
    <row r="953" spans="1:8" x14ac:dyDescent="0.35">
      <c r="A953" s="59"/>
      <c r="B953" s="40"/>
      <c r="C953" s="34"/>
      <c r="D953" s="34"/>
      <c r="E953" s="34"/>
      <c r="F953" s="21"/>
      <c r="G953" s="37"/>
      <c r="H953" s="14"/>
    </row>
    <row r="954" spans="1:8" x14ac:dyDescent="0.35">
      <c r="A954" s="59"/>
      <c r="B954" s="40"/>
      <c r="C954" s="34"/>
      <c r="D954" s="34"/>
      <c r="E954" s="34"/>
      <c r="F954" s="21"/>
      <c r="G954" s="37"/>
      <c r="H954" s="14"/>
    </row>
    <row r="955" spans="1:8" x14ac:dyDescent="0.35">
      <c r="A955" s="59"/>
      <c r="B955" s="40"/>
      <c r="C955" s="34"/>
      <c r="D955" s="34"/>
      <c r="E955" s="34"/>
      <c r="F955" s="21"/>
      <c r="G955" s="37"/>
      <c r="H955" s="14"/>
    </row>
    <row r="956" spans="1:8" x14ac:dyDescent="0.35">
      <c r="A956" s="59"/>
      <c r="B956" s="40"/>
      <c r="C956" s="34"/>
      <c r="D956" s="34"/>
      <c r="E956" s="34"/>
      <c r="F956" s="21"/>
      <c r="G956" s="37"/>
      <c r="H956" s="14"/>
    </row>
    <row r="957" spans="1:8" x14ac:dyDescent="0.35">
      <c r="A957" s="59"/>
      <c r="B957" s="40"/>
      <c r="C957" s="34"/>
      <c r="D957" s="34"/>
      <c r="E957" s="34"/>
      <c r="F957" s="21"/>
      <c r="G957" s="37"/>
      <c r="H957" s="14"/>
    </row>
    <row r="958" spans="1:8" x14ac:dyDescent="0.35">
      <c r="A958" s="59"/>
      <c r="B958" s="40"/>
      <c r="C958" s="34"/>
      <c r="D958" s="34"/>
      <c r="E958" s="34"/>
      <c r="F958" s="21"/>
      <c r="G958" s="37"/>
      <c r="H958" s="14"/>
    </row>
    <row r="959" spans="1:8" x14ac:dyDescent="0.35">
      <c r="A959" s="21"/>
      <c r="B959" s="40"/>
      <c r="C959" s="34"/>
      <c r="D959" s="34"/>
      <c r="E959" s="34"/>
      <c r="F959" s="28"/>
      <c r="G959" s="37"/>
      <c r="H959" s="14"/>
    </row>
    <row r="960" spans="1:8" x14ac:dyDescent="0.35">
      <c r="A960" s="59"/>
      <c r="B960" s="40"/>
      <c r="C960" s="34"/>
      <c r="D960" s="34"/>
      <c r="E960" s="34"/>
      <c r="F960" s="21"/>
      <c r="G960" s="37"/>
      <c r="H960" s="14"/>
    </row>
    <row r="961" spans="1:8" x14ac:dyDescent="0.35">
      <c r="A961" s="59"/>
      <c r="B961" s="40"/>
      <c r="C961" s="34"/>
      <c r="D961" s="34"/>
      <c r="E961" s="34"/>
      <c r="F961" s="21"/>
      <c r="G961" s="37"/>
      <c r="H961" s="14"/>
    </row>
    <row r="962" spans="1:8" x14ac:dyDescent="0.35">
      <c r="A962" s="59"/>
      <c r="B962" s="40"/>
      <c r="C962" s="34"/>
      <c r="D962" s="34"/>
      <c r="E962" s="21"/>
      <c r="F962" s="21"/>
      <c r="G962" s="37"/>
      <c r="H962" s="14"/>
    </row>
    <row r="963" spans="1:8" x14ac:dyDescent="0.35">
      <c r="A963" s="21"/>
      <c r="B963" s="40"/>
      <c r="C963" s="34"/>
      <c r="D963" s="34"/>
      <c r="E963" s="34"/>
      <c r="F963" s="28"/>
      <c r="G963" s="37"/>
      <c r="H963" s="14"/>
    </row>
    <row r="964" spans="1:8" x14ac:dyDescent="0.35">
      <c r="A964" s="21"/>
      <c r="B964" s="40"/>
      <c r="C964" s="34"/>
      <c r="D964" s="34"/>
      <c r="E964" s="34"/>
      <c r="F964" s="28"/>
      <c r="G964" s="37"/>
      <c r="H964" s="14"/>
    </row>
    <row r="965" spans="1:8" x14ac:dyDescent="0.35">
      <c r="A965" s="21"/>
      <c r="B965" s="40"/>
      <c r="C965" s="34"/>
      <c r="D965" s="34"/>
      <c r="E965" s="34"/>
      <c r="F965" s="28"/>
      <c r="G965" s="37"/>
      <c r="H965" s="14"/>
    </row>
    <row r="966" spans="1:8" x14ac:dyDescent="0.35">
      <c r="A966" s="59"/>
      <c r="B966" s="40"/>
      <c r="C966" s="34"/>
      <c r="D966" s="34"/>
      <c r="E966" s="34"/>
      <c r="F966" s="28"/>
      <c r="G966" s="37"/>
      <c r="H966" s="14"/>
    </row>
    <row r="967" spans="1:8" x14ac:dyDescent="0.35">
      <c r="A967" s="36"/>
      <c r="B967" s="40"/>
      <c r="C967" s="34"/>
      <c r="D967" s="34"/>
      <c r="E967" s="34"/>
      <c r="F967" s="28"/>
      <c r="G967" s="37"/>
      <c r="H967" s="14"/>
    </row>
    <row r="968" spans="1:8" x14ac:dyDescent="0.35">
      <c r="A968" s="59"/>
      <c r="B968" s="40"/>
      <c r="C968" s="34"/>
      <c r="D968" s="34"/>
      <c r="E968" s="34"/>
      <c r="F968" s="28"/>
      <c r="G968" s="37"/>
      <c r="H968" s="14"/>
    </row>
    <row r="969" spans="1:8" x14ac:dyDescent="0.35">
      <c r="A969" s="59"/>
      <c r="B969" s="40"/>
      <c r="C969" s="34"/>
      <c r="D969" s="34"/>
      <c r="E969" s="34"/>
      <c r="F969" s="28"/>
      <c r="G969" s="37"/>
      <c r="H969" s="14"/>
    </row>
    <row r="970" spans="1:8" x14ac:dyDescent="0.35">
      <c r="A970" s="36"/>
      <c r="B970" s="40"/>
      <c r="C970" s="34"/>
      <c r="D970" s="34"/>
      <c r="E970" s="34"/>
      <c r="F970" s="28"/>
      <c r="G970" s="37"/>
      <c r="H970" s="14"/>
    </row>
    <row r="971" spans="1:8" x14ac:dyDescent="0.35">
      <c r="A971" s="59"/>
      <c r="B971" s="40"/>
      <c r="C971" s="34"/>
      <c r="D971" s="34"/>
      <c r="E971" s="34"/>
      <c r="F971" s="28"/>
      <c r="G971" s="37"/>
      <c r="H971" s="14"/>
    </row>
    <row r="972" spans="1:8" x14ac:dyDescent="0.35">
      <c r="A972" s="59"/>
      <c r="B972" s="40"/>
      <c r="C972" s="34"/>
      <c r="D972" s="34"/>
      <c r="E972" s="34"/>
      <c r="F972" s="28"/>
      <c r="G972" s="37"/>
      <c r="H972" s="14"/>
    </row>
    <row r="973" spans="1:8" x14ac:dyDescent="0.35">
      <c r="A973" s="59"/>
      <c r="B973" s="40"/>
      <c r="C973" s="34"/>
      <c r="D973" s="34"/>
      <c r="E973" s="34"/>
      <c r="F973" s="28"/>
      <c r="G973" s="37"/>
      <c r="H973" s="14"/>
    </row>
    <row r="974" spans="1:8" x14ac:dyDescent="0.35">
      <c r="A974" s="59"/>
      <c r="B974" s="40"/>
      <c r="C974" s="34"/>
      <c r="D974" s="34"/>
      <c r="E974" s="34"/>
      <c r="F974" s="28"/>
      <c r="G974" s="37"/>
      <c r="H974" s="14"/>
    </row>
    <row r="975" spans="1:8" x14ac:dyDescent="0.35">
      <c r="A975" s="36"/>
      <c r="B975" s="40"/>
      <c r="C975" s="34"/>
      <c r="D975" s="34"/>
      <c r="E975" s="34"/>
      <c r="F975" s="28"/>
      <c r="G975" s="37"/>
      <c r="H975" s="14"/>
    </row>
    <row r="976" spans="1:8" x14ac:dyDescent="0.35">
      <c r="A976" s="36"/>
      <c r="B976" s="40"/>
      <c r="C976" s="34"/>
      <c r="D976" s="34"/>
      <c r="E976" s="34"/>
      <c r="F976" s="28"/>
      <c r="G976" s="37"/>
      <c r="H976" s="14"/>
    </row>
    <row r="977" spans="1:8" x14ac:dyDescent="0.35">
      <c r="A977" s="59"/>
      <c r="B977" s="40"/>
      <c r="C977" s="34"/>
      <c r="D977" s="34"/>
      <c r="E977" s="34"/>
      <c r="F977" s="28"/>
      <c r="G977" s="37"/>
      <c r="H977" s="14"/>
    </row>
    <row r="978" spans="1:8" x14ac:dyDescent="0.35">
      <c r="A978" s="59"/>
      <c r="B978" s="40"/>
      <c r="C978" s="34"/>
      <c r="D978" s="34"/>
      <c r="E978" s="34"/>
      <c r="F978" s="28"/>
      <c r="G978" s="37"/>
      <c r="H978" s="14"/>
    </row>
    <row r="979" spans="1:8" x14ac:dyDescent="0.35">
      <c r="A979" s="59"/>
      <c r="B979" s="40"/>
      <c r="C979" s="34"/>
      <c r="D979" s="34"/>
      <c r="E979" s="34"/>
      <c r="F979" s="28"/>
      <c r="G979" s="37"/>
      <c r="H979" s="14"/>
    </row>
    <row r="980" spans="1:8" x14ac:dyDescent="0.35">
      <c r="A980" s="59"/>
      <c r="B980" s="40"/>
      <c r="C980" s="34"/>
      <c r="D980" s="34"/>
      <c r="E980" s="34"/>
      <c r="F980" s="28"/>
      <c r="G980" s="37"/>
      <c r="H980" s="14"/>
    </row>
    <row r="981" spans="1:8" x14ac:dyDescent="0.35">
      <c r="A981" s="59"/>
      <c r="B981" s="40"/>
      <c r="C981" s="34"/>
      <c r="D981" s="34"/>
      <c r="E981" s="34"/>
      <c r="F981" s="28"/>
      <c r="G981" s="37"/>
      <c r="H981" s="14"/>
    </row>
    <row r="982" spans="1:8" x14ac:dyDescent="0.35">
      <c r="A982" s="59"/>
      <c r="B982" s="40"/>
      <c r="C982" s="34"/>
      <c r="D982" s="34"/>
      <c r="E982" s="34"/>
      <c r="F982" s="21"/>
      <c r="G982" s="34"/>
      <c r="H982" s="14"/>
    </row>
    <row r="983" spans="1:8" x14ac:dyDescent="0.35">
      <c r="A983" s="59"/>
      <c r="B983" s="40"/>
      <c r="C983" s="34"/>
      <c r="D983" s="34"/>
      <c r="E983" s="34"/>
      <c r="F983" s="21"/>
      <c r="G983" s="37"/>
      <c r="H983" s="14"/>
    </row>
    <row r="984" spans="1:8" x14ac:dyDescent="0.35">
      <c r="A984" s="59"/>
      <c r="B984" s="40"/>
      <c r="C984" s="34"/>
      <c r="D984" s="34"/>
      <c r="E984" s="34"/>
      <c r="F984" s="21"/>
      <c r="G984" s="37"/>
      <c r="H984" s="14"/>
    </row>
    <row r="985" spans="1:8" x14ac:dyDescent="0.35">
      <c r="A985" s="59"/>
      <c r="B985" s="40"/>
      <c r="C985" s="34"/>
      <c r="D985" s="34"/>
      <c r="E985" s="34"/>
      <c r="F985" s="21"/>
      <c r="G985" s="37"/>
      <c r="H985" s="14"/>
    </row>
    <row r="986" spans="1:8" x14ac:dyDescent="0.35">
      <c r="A986" s="59"/>
      <c r="B986" s="40"/>
      <c r="C986" s="34"/>
      <c r="D986" s="34"/>
      <c r="E986" s="34"/>
      <c r="F986" s="21"/>
      <c r="G986" s="37"/>
      <c r="H986" s="14"/>
    </row>
    <row r="987" spans="1:8" x14ac:dyDescent="0.35">
      <c r="A987" s="59"/>
      <c r="B987" s="40"/>
      <c r="C987" s="34"/>
      <c r="D987" s="34"/>
      <c r="E987" s="34"/>
      <c r="F987" s="21"/>
      <c r="G987" s="37"/>
      <c r="H987" s="14"/>
    </row>
    <row r="988" spans="1:8" x14ac:dyDescent="0.35">
      <c r="A988" s="21"/>
      <c r="B988" s="40"/>
      <c r="C988" s="34"/>
      <c r="D988" s="34"/>
      <c r="E988" s="34"/>
      <c r="F988" s="28"/>
      <c r="G988" s="37"/>
      <c r="H988" s="14"/>
    </row>
    <row r="989" spans="1:8" x14ac:dyDescent="0.35">
      <c r="A989" s="79"/>
      <c r="B989" s="40"/>
      <c r="C989" s="34"/>
      <c r="D989" s="34"/>
      <c r="E989" s="34"/>
      <c r="F989" s="28"/>
      <c r="G989" s="37"/>
      <c r="H989" s="14"/>
    </row>
    <row r="990" spans="1:8" x14ac:dyDescent="0.35">
      <c r="A990" s="36"/>
      <c r="B990" s="40"/>
      <c r="C990" s="34"/>
      <c r="D990" s="34"/>
      <c r="E990" s="34"/>
      <c r="F990" s="28"/>
      <c r="G990" s="37"/>
      <c r="H990" s="14"/>
    </row>
    <row r="991" spans="1:8" x14ac:dyDescent="0.35">
      <c r="A991" s="36"/>
      <c r="B991" s="40"/>
      <c r="C991" s="34"/>
      <c r="D991" s="34"/>
      <c r="E991" s="34"/>
      <c r="F991" s="28"/>
      <c r="G991" s="37"/>
      <c r="H991" s="14"/>
    </row>
    <row r="992" spans="1:8" x14ac:dyDescent="0.35">
      <c r="A992" s="36"/>
      <c r="B992" s="40"/>
      <c r="C992" s="34"/>
      <c r="D992" s="34"/>
      <c r="E992" s="34"/>
      <c r="F992" s="28"/>
      <c r="G992" s="37"/>
      <c r="H992" s="14"/>
    </row>
    <row r="993" spans="1:8" x14ac:dyDescent="0.35">
      <c r="A993" s="36"/>
      <c r="B993" s="40"/>
      <c r="C993" s="34"/>
      <c r="D993" s="34"/>
      <c r="E993" s="34"/>
      <c r="F993" s="28"/>
      <c r="G993" s="37"/>
      <c r="H993" s="14"/>
    </row>
    <row r="994" spans="1:8" x14ac:dyDescent="0.35">
      <c r="A994" s="79"/>
      <c r="B994" s="40"/>
      <c r="C994" s="34"/>
      <c r="D994" s="34"/>
      <c r="E994" s="34"/>
      <c r="F994" s="28"/>
      <c r="G994" s="37"/>
      <c r="H994" s="14"/>
    </row>
    <row r="995" spans="1:8" x14ac:dyDescent="0.35">
      <c r="A995" s="36"/>
      <c r="B995" s="40"/>
      <c r="C995" s="34"/>
      <c r="D995" s="34"/>
      <c r="E995" s="34"/>
      <c r="F995" s="28"/>
      <c r="G995" s="37"/>
      <c r="H995" s="14"/>
    </row>
    <row r="996" spans="1:8" x14ac:dyDescent="0.35">
      <c r="A996" s="36"/>
      <c r="B996" s="40"/>
      <c r="C996" s="34"/>
      <c r="D996" s="34"/>
      <c r="E996" s="34"/>
      <c r="F996" s="28"/>
      <c r="G996" s="37"/>
      <c r="H996" s="14"/>
    </row>
    <row r="997" spans="1:8" x14ac:dyDescent="0.35">
      <c r="A997" s="36"/>
      <c r="B997" s="40"/>
      <c r="C997" s="34"/>
      <c r="D997" s="34"/>
      <c r="E997" s="34"/>
      <c r="F997" s="28"/>
      <c r="G997" s="37"/>
      <c r="H997" s="14"/>
    </row>
    <row r="998" spans="1:8" x14ac:dyDescent="0.35">
      <c r="A998" s="36"/>
      <c r="B998" s="40"/>
      <c r="C998" s="34"/>
      <c r="D998" s="34"/>
      <c r="E998" s="34"/>
      <c r="F998" s="28"/>
      <c r="G998" s="37"/>
      <c r="H998" s="14"/>
    </row>
    <row r="999" spans="1:8" x14ac:dyDescent="0.35">
      <c r="A999" s="36"/>
      <c r="B999" s="40"/>
      <c r="C999" s="34"/>
      <c r="D999" s="34"/>
      <c r="E999" s="34"/>
      <c r="F999" s="28"/>
      <c r="G999" s="37"/>
      <c r="H999" s="14"/>
    </row>
    <row r="1000" spans="1:8" x14ac:dyDescent="0.35">
      <c r="A1000" s="59"/>
      <c r="B1000" s="40"/>
      <c r="C1000" s="34"/>
      <c r="D1000" s="34"/>
      <c r="E1000" s="34"/>
      <c r="F1000" s="21"/>
      <c r="G1000" s="37"/>
      <c r="H1000" s="14"/>
    </row>
    <row r="1001" spans="1:8" x14ac:dyDescent="0.35">
      <c r="A1001" s="21"/>
      <c r="B1001" s="40"/>
      <c r="C1001" s="34"/>
      <c r="D1001" s="34"/>
      <c r="E1001" s="34"/>
      <c r="F1001" s="28"/>
      <c r="G1001" s="37"/>
      <c r="H1001" s="14"/>
    </row>
    <row r="1002" spans="1:8" x14ac:dyDescent="0.35">
      <c r="A1002" s="59"/>
      <c r="B1002" s="40"/>
      <c r="C1002" s="34"/>
      <c r="D1002" s="34"/>
      <c r="E1002" s="34"/>
      <c r="F1002" s="21"/>
      <c r="G1002" s="37"/>
      <c r="H1002" s="14"/>
    </row>
    <row r="1003" spans="1:8" x14ac:dyDescent="0.35">
      <c r="A1003" s="59"/>
      <c r="B1003" s="40"/>
      <c r="C1003" s="34"/>
      <c r="D1003" s="34"/>
      <c r="E1003" s="34"/>
      <c r="F1003" s="21"/>
      <c r="G1003" s="37"/>
      <c r="H1003" s="14"/>
    </row>
    <row r="1004" spans="1:8" x14ac:dyDescent="0.35">
      <c r="A1004" s="59"/>
      <c r="B1004" s="40"/>
      <c r="C1004" s="34"/>
      <c r="D1004" s="34"/>
      <c r="E1004" s="34"/>
      <c r="F1004" s="21"/>
      <c r="G1004" s="37"/>
      <c r="H1004" s="14"/>
    </row>
    <row r="1005" spans="1:8" x14ac:dyDescent="0.35">
      <c r="A1005" s="59"/>
      <c r="B1005" s="40"/>
      <c r="C1005" s="34"/>
      <c r="D1005" s="34"/>
      <c r="E1005" s="34"/>
      <c r="F1005" s="21"/>
      <c r="G1005" s="37"/>
      <c r="H1005" s="14"/>
    </row>
    <row r="1006" spans="1:8" x14ac:dyDescent="0.35">
      <c r="A1006" s="59"/>
      <c r="B1006" s="40"/>
      <c r="C1006" s="34"/>
      <c r="D1006" s="34"/>
      <c r="E1006" s="34"/>
      <c r="F1006" s="21"/>
      <c r="G1006" s="37"/>
      <c r="H1006" s="14"/>
    </row>
    <row r="1007" spans="1:8" x14ac:dyDescent="0.35">
      <c r="A1007" s="59"/>
      <c r="B1007" s="40"/>
      <c r="C1007" s="34"/>
      <c r="D1007" s="34"/>
      <c r="E1007" s="34"/>
      <c r="F1007" s="21"/>
      <c r="G1007" s="37"/>
      <c r="H1007" s="14"/>
    </row>
    <row r="1008" spans="1:8" x14ac:dyDescent="0.35">
      <c r="A1008" s="59"/>
      <c r="B1008" s="40"/>
      <c r="C1008" s="34"/>
      <c r="D1008" s="34"/>
      <c r="E1008" s="34"/>
      <c r="F1008" s="21"/>
      <c r="G1008" s="37"/>
      <c r="H1008" s="14"/>
    </row>
    <row r="1009" spans="1:8" x14ac:dyDescent="0.35">
      <c r="A1009" s="59"/>
      <c r="B1009" s="40"/>
      <c r="C1009" s="34"/>
      <c r="D1009" s="34"/>
      <c r="E1009" s="34"/>
      <c r="F1009" s="21"/>
      <c r="G1009" s="37"/>
      <c r="H1009" s="14"/>
    </row>
    <row r="1010" spans="1:8" x14ac:dyDescent="0.35">
      <c r="A1010" s="59"/>
      <c r="B1010" s="40"/>
      <c r="C1010" s="34"/>
      <c r="D1010" s="34"/>
      <c r="E1010" s="34"/>
      <c r="F1010" s="21"/>
      <c r="G1010" s="37"/>
      <c r="H1010" s="14"/>
    </row>
    <row r="1011" spans="1:8" x14ac:dyDescent="0.35">
      <c r="A1011" s="59"/>
      <c r="B1011" s="40"/>
      <c r="C1011" s="34"/>
      <c r="D1011" s="34"/>
      <c r="E1011" s="34"/>
      <c r="F1011" s="21"/>
      <c r="G1011" s="37"/>
      <c r="H1011" s="14"/>
    </row>
    <row r="1012" spans="1:8" x14ac:dyDescent="0.35">
      <c r="A1012" s="59"/>
      <c r="B1012" s="40"/>
      <c r="C1012" s="34"/>
      <c r="D1012" s="34"/>
      <c r="E1012" s="34"/>
      <c r="F1012" s="21"/>
      <c r="G1012" s="37"/>
      <c r="H1012" s="14"/>
    </row>
    <row r="1013" spans="1:8" x14ac:dyDescent="0.35">
      <c r="A1013" s="59"/>
      <c r="B1013" s="40"/>
      <c r="C1013" s="34"/>
      <c r="D1013" s="34"/>
      <c r="E1013" s="34"/>
      <c r="F1013" s="21"/>
      <c r="G1013" s="37"/>
      <c r="H1013" s="14"/>
    </row>
    <row r="1014" spans="1:8" x14ac:dyDescent="0.35">
      <c r="A1014" s="59"/>
      <c r="B1014" s="40"/>
      <c r="C1014" s="34"/>
      <c r="D1014" s="34"/>
      <c r="E1014" s="34"/>
      <c r="F1014" s="21"/>
      <c r="G1014" s="37"/>
      <c r="H1014" s="14"/>
    </row>
    <row r="1015" spans="1:8" x14ac:dyDescent="0.35">
      <c r="A1015" s="59"/>
      <c r="B1015" s="40"/>
      <c r="C1015" s="34"/>
      <c r="D1015" s="34"/>
      <c r="E1015" s="34"/>
      <c r="F1015" s="21"/>
      <c r="G1015" s="37"/>
      <c r="H1015" s="14"/>
    </row>
    <row r="1016" spans="1:8" x14ac:dyDescent="0.35">
      <c r="A1016" s="21"/>
      <c r="B1016" s="40"/>
      <c r="C1016" s="34"/>
      <c r="D1016" s="34"/>
      <c r="E1016" s="34"/>
      <c r="F1016" s="28"/>
      <c r="G1016" s="37"/>
      <c r="H1016" s="14"/>
    </row>
    <row r="1017" spans="1:8" x14ac:dyDescent="0.35">
      <c r="A1017" s="59"/>
      <c r="B1017" s="40"/>
      <c r="C1017" s="34"/>
      <c r="D1017" s="34"/>
      <c r="E1017" s="34"/>
      <c r="F1017" s="21"/>
      <c r="G1017" s="34"/>
      <c r="H1017" s="14"/>
    </row>
    <row r="1018" spans="1:8" x14ac:dyDescent="0.35">
      <c r="A1018" s="59"/>
      <c r="B1018" s="40"/>
      <c r="C1018" s="34"/>
      <c r="D1018" s="34"/>
      <c r="E1018" s="34"/>
      <c r="F1018" s="21"/>
      <c r="G1018" s="37"/>
      <c r="H1018" s="14"/>
    </row>
    <row r="1019" spans="1:8" x14ac:dyDescent="0.35">
      <c r="A1019" s="51"/>
      <c r="B1019" s="40"/>
      <c r="C1019" s="34"/>
      <c r="D1019" s="34"/>
      <c r="E1019" s="34"/>
      <c r="F1019" s="21"/>
      <c r="G1019" s="37"/>
      <c r="H1019" s="14"/>
    </row>
    <row r="1020" spans="1:8" x14ac:dyDescent="0.35">
      <c r="A1020" s="51"/>
      <c r="B1020" s="40"/>
      <c r="C1020" s="34"/>
      <c r="D1020" s="34"/>
      <c r="E1020" s="34"/>
      <c r="F1020" s="21"/>
      <c r="G1020" s="37"/>
      <c r="H1020" s="14"/>
    </row>
    <row r="1021" spans="1:8" x14ac:dyDescent="0.35">
      <c r="A1021" s="21"/>
      <c r="B1021" s="40"/>
      <c r="C1021" s="34"/>
      <c r="D1021" s="34"/>
      <c r="E1021" s="34"/>
      <c r="F1021" s="21"/>
      <c r="G1021" s="37"/>
      <c r="H1021" s="14"/>
    </row>
    <row r="1022" spans="1:8" x14ac:dyDescent="0.35">
      <c r="A1022" s="59"/>
      <c r="B1022" s="40"/>
      <c r="C1022" s="34"/>
      <c r="D1022" s="34"/>
      <c r="E1022" s="34"/>
      <c r="F1022" s="21"/>
      <c r="G1022" s="37"/>
      <c r="H1022" s="14"/>
    </row>
    <row r="1023" spans="1:8" x14ac:dyDescent="0.35">
      <c r="A1023" s="59"/>
      <c r="B1023" s="40"/>
      <c r="C1023" s="34"/>
      <c r="D1023" s="34"/>
      <c r="E1023" s="34"/>
      <c r="F1023" s="21"/>
      <c r="G1023" s="37"/>
      <c r="H1023" s="14"/>
    </row>
    <row r="1024" spans="1:8" x14ac:dyDescent="0.35">
      <c r="A1024" s="59"/>
      <c r="B1024" s="40"/>
      <c r="C1024" s="34"/>
      <c r="D1024" s="34"/>
      <c r="E1024" s="34"/>
      <c r="F1024" s="21"/>
      <c r="G1024" s="37"/>
      <c r="H1024" s="14"/>
    </row>
    <row r="1025" spans="1:8" x14ac:dyDescent="0.35">
      <c r="A1025" s="59"/>
      <c r="B1025" s="40"/>
      <c r="C1025" s="34"/>
      <c r="D1025" s="34"/>
      <c r="E1025" s="34"/>
      <c r="F1025" s="21"/>
      <c r="G1025" s="37"/>
      <c r="H1025" s="14"/>
    </row>
    <row r="1026" spans="1:8" x14ac:dyDescent="0.35">
      <c r="A1026" s="59"/>
      <c r="B1026" s="40"/>
      <c r="C1026" s="34"/>
      <c r="D1026" s="34"/>
      <c r="E1026" s="34"/>
      <c r="F1026" s="21"/>
      <c r="G1026" s="37"/>
      <c r="H1026" s="14"/>
    </row>
    <row r="1027" spans="1:8" x14ac:dyDescent="0.35">
      <c r="A1027" s="59"/>
      <c r="B1027" s="40"/>
      <c r="C1027" s="34"/>
      <c r="D1027" s="34"/>
      <c r="E1027" s="34"/>
      <c r="F1027" s="21"/>
      <c r="G1027" s="37"/>
      <c r="H1027" s="14"/>
    </row>
    <row r="1028" spans="1:8" x14ac:dyDescent="0.35">
      <c r="A1028" s="59"/>
      <c r="B1028" s="40"/>
      <c r="C1028" s="34"/>
      <c r="D1028" s="34"/>
      <c r="E1028" s="34"/>
      <c r="F1028" s="21"/>
      <c r="G1028" s="37"/>
      <c r="H1028" s="14"/>
    </row>
    <row r="1029" spans="1:8" x14ac:dyDescent="0.35">
      <c r="A1029" s="21"/>
      <c r="B1029" s="40"/>
      <c r="C1029" s="34"/>
      <c r="D1029" s="34"/>
      <c r="E1029" s="34"/>
      <c r="F1029" s="28"/>
      <c r="G1029" s="37"/>
      <c r="H1029" s="14"/>
    </row>
    <row r="1030" spans="1:8" x14ac:dyDescent="0.35">
      <c r="A1030" s="21"/>
      <c r="B1030" s="40"/>
      <c r="C1030" s="34"/>
      <c r="D1030" s="34"/>
      <c r="E1030" s="34"/>
      <c r="F1030" s="28"/>
      <c r="G1030" s="37"/>
      <c r="H1030" s="14"/>
    </row>
    <row r="1031" spans="1:8" x14ac:dyDescent="0.35">
      <c r="A1031" s="21"/>
      <c r="B1031" s="40"/>
      <c r="C1031" s="34"/>
      <c r="D1031" s="34"/>
      <c r="E1031" s="34"/>
      <c r="F1031" s="28"/>
      <c r="G1031" s="37"/>
      <c r="H1031" s="14"/>
    </row>
    <row r="1032" spans="1:8" x14ac:dyDescent="0.35">
      <c r="A1032" s="59"/>
      <c r="B1032" s="40"/>
      <c r="C1032" s="34"/>
      <c r="D1032" s="34"/>
      <c r="E1032" s="34"/>
      <c r="F1032" s="21"/>
      <c r="G1032" s="34"/>
      <c r="H1032" s="14"/>
    </row>
    <row r="1033" spans="1:8" x14ac:dyDescent="0.35">
      <c r="A1033" s="59"/>
      <c r="B1033" s="40"/>
      <c r="C1033" s="34"/>
      <c r="D1033" s="34"/>
      <c r="E1033" s="34"/>
      <c r="F1033" s="21"/>
      <c r="G1033" s="37"/>
      <c r="H1033" s="14"/>
    </row>
    <row r="1034" spans="1:8" x14ac:dyDescent="0.35">
      <c r="A1034" s="59"/>
      <c r="B1034" s="40"/>
      <c r="C1034" s="34"/>
      <c r="D1034" s="34"/>
      <c r="E1034" s="34"/>
      <c r="F1034" s="21"/>
      <c r="G1034" s="37"/>
      <c r="H1034" s="14"/>
    </row>
    <row r="1035" spans="1:8" x14ac:dyDescent="0.35">
      <c r="A1035" s="59"/>
      <c r="B1035" s="40"/>
      <c r="C1035" s="34"/>
      <c r="D1035" s="34"/>
      <c r="E1035" s="34"/>
      <c r="F1035" s="21"/>
      <c r="G1035" s="37"/>
      <c r="H1035" s="14"/>
    </row>
    <row r="1036" spans="1:8" x14ac:dyDescent="0.35">
      <c r="A1036" s="59"/>
      <c r="B1036" s="40"/>
      <c r="C1036" s="34"/>
      <c r="D1036" s="34"/>
      <c r="E1036" s="34"/>
      <c r="F1036" s="21"/>
      <c r="G1036" s="37"/>
      <c r="H1036" s="14"/>
    </row>
    <row r="1037" spans="1:8" x14ac:dyDescent="0.35">
      <c r="A1037" s="59"/>
      <c r="B1037" s="40"/>
      <c r="C1037" s="34"/>
      <c r="D1037" s="34"/>
      <c r="E1037" s="34"/>
      <c r="F1037" s="21"/>
      <c r="G1037" s="37"/>
      <c r="H1037" s="14"/>
    </row>
    <row r="1038" spans="1:8" x14ac:dyDescent="0.35">
      <c r="A1038" s="59"/>
      <c r="B1038" s="40"/>
      <c r="C1038" s="34"/>
      <c r="D1038" s="34"/>
      <c r="E1038" s="34"/>
      <c r="F1038" s="21"/>
      <c r="G1038" s="37"/>
      <c r="H1038" s="14"/>
    </row>
    <row r="1039" spans="1:8" x14ac:dyDescent="0.35">
      <c r="A1039" s="59"/>
      <c r="B1039" s="40"/>
      <c r="C1039" s="34"/>
      <c r="D1039" s="34"/>
      <c r="E1039" s="34"/>
      <c r="F1039" s="21"/>
      <c r="G1039" s="37"/>
      <c r="H1039" s="14"/>
    </row>
    <row r="1040" spans="1:8" x14ac:dyDescent="0.35">
      <c r="A1040" s="59"/>
      <c r="B1040" s="40"/>
      <c r="C1040" s="34"/>
      <c r="D1040" s="34"/>
      <c r="E1040" s="34"/>
      <c r="F1040" s="21"/>
      <c r="G1040" s="37"/>
      <c r="H1040" s="14"/>
    </row>
    <row r="1041" spans="1:8" x14ac:dyDescent="0.35">
      <c r="A1041" s="59"/>
      <c r="B1041" s="40"/>
      <c r="C1041" s="34"/>
      <c r="D1041" s="34"/>
      <c r="E1041" s="34"/>
      <c r="F1041" s="21"/>
      <c r="G1041" s="37"/>
      <c r="H1041" s="14"/>
    </row>
    <row r="1042" spans="1:8" x14ac:dyDescent="0.35">
      <c r="A1042" s="59"/>
      <c r="B1042" s="40"/>
      <c r="C1042" s="34"/>
      <c r="D1042" s="34"/>
      <c r="E1042" s="34"/>
      <c r="F1042" s="21"/>
      <c r="G1042" s="37"/>
      <c r="H1042" s="14"/>
    </row>
    <row r="1043" spans="1:8" x14ac:dyDescent="0.35">
      <c r="A1043" s="21"/>
      <c r="B1043" s="40"/>
      <c r="C1043" s="34"/>
      <c r="D1043" s="34"/>
      <c r="E1043" s="34"/>
      <c r="F1043" s="28"/>
      <c r="G1043" s="37"/>
      <c r="H1043" s="14"/>
    </row>
    <row r="1044" spans="1:8" x14ac:dyDescent="0.35">
      <c r="A1044" s="59"/>
      <c r="B1044" s="40"/>
      <c r="C1044" s="34"/>
      <c r="D1044" s="34"/>
      <c r="E1044" s="34"/>
      <c r="F1044" s="21"/>
      <c r="G1044" s="37"/>
      <c r="H1044" s="14"/>
    </row>
    <row r="1045" spans="1:8" x14ac:dyDescent="0.35">
      <c r="A1045" s="21"/>
      <c r="B1045" s="40"/>
      <c r="C1045" s="34"/>
      <c r="D1045" s="34"/>
      <c r="E1045" s="34"/>
      <c r="F1045" s="28"/>
      <c r="G1045" s="37"/>
      <c r="H1045" s="14"/>
    </row>
    <row r="1046" spans="1:8" x14ac:dyDescent="0.35">
      <c r="A1046" s="21"/>
      <c r="B1046" s="40"/>
      <c r="C1046" s="34"/>
      <c r="D1046" s="34"/>
      <c r="E1046" s="34"/>
      <c r="F1046" s="28"/>
      <c r="G1046" s="37"/>
      <c r="H1046" s="14"/>
    </row>
    <row r="1047" spans="1:8" x14ac:dyDescent="0.35">
      <c r="A1047" s="21"/>
      <c r="B1047" s="40"/>
      <c r="C1047" s="34"/>
      <c r="D1047" s="34"/>
      <c r="E1047" s="34"/>
      <c r="F1047" s="28"/>
      <c r="G1047" s="37"/>
      <c r="H1047" s="14"/>
    </row>
    <row r="1048" spans="1:8" x14ac:dyDescent="0.35">
      <c r="A1048" s="36"/>
      <c r="B1048" s="40"/>
      <c r="C1048" s="34"/>
      <c r="D1048" s="34"/>
      <c r="E1048" s="34"/>
      <c r="F1048" s="28"/>
      <c r="G1048" s="37"/>
      <c r="H1048" s="14"/>
    </row>
    <row r="1049" spans="1:8" x14ac:dyDescent="0.35">
      <c r="A1049" s="36"/>
      <c r="B1049" s="40"/>
      <c r="C1049" s="34"/>
      <c r="D1049" s="34"/>
      <c r="E1049" s="34"/>
      <c r="F1049" s="28"/>
      <c r="G1049" s="37"/>
      <c r="H1049" s="14"/>
    </row>
    <row r="1050" spans="1:8" x14ac:dyDescent="0.35">
      <c r="A1050" s="36"/>
      <c r="B1050" s="40"/>
      <c r="C1050" s="34"/>
      <c r="D1050" s="34"/>
      <c r="E1050" s="34"/>
      <c r="F1050" s="28"/>
      <c r="G1050" s="37"/>
      <c r="H1050" s="14"/>
    </row>
    <row r="1051" spans="1:8" x14ac:dyDescent="0.35">
      <c r="A1051" s="36"/>
      <c r="B1051" s="40"/>
      <c r="C1051" s="34"/>
      <c r="D1051" s="34"/>
      <c r="E1051" s="34"/>
      <c r="F1051" s="28"/>
      <c r="G1051" s="37"/>
      <c r="H1051" s="14"/>
    </row>
    <row r="1052" spans="1:8" x14ac:dyDescent="0.35">
      <c r="A1052" s="36"/>
      <c r="B1052" s="40"/>
      <c r="C1052" s="34"/>
      <c r="D1052" s="34"/>
      <c r="E1052" s="34"/>
      <c r="F1052" s="28"/>
      <c r="G1052" s="37"/>
      <c r="H1052" s="14"/>
    </row>
    <row r="1053" spans="1:8" x14ac:dyDescent="0.35">
      <c r="A1053" s="36"/>
      <c r="B1053" s="40"/>
      <c r="C1053" s="34"/>
      <c r="D1053" s="34"/>
      <c r="E1053" s="34"/>
      <c r="F1053" s="28"/>
      <c r="G1053" s="37"/>
      <c r="H1053" s="14"/>
    </row>
    <row r="1054" spans="1:8" x14ac:dyDescent="0.35">
      <c r="A1054" s="36"/>
      <c r="B1054" s="40"/>
      <c r="C1054" s="34"/>
      <c r="D1054" s="34"/>
      <c r="E1054" s="34"/>
      <c r="F1054" s="28"/>
      <c r="G1054" s="37"/>
      <c r="H1054" s="14"/>
    </row>
    <row r="1055" spans="1:8" x14ac:dyDescent="0.35">
      <c r="A1055" s="36"/>
      <c r="B1055" s="40"/>
      <c r="C1055" s="34"/>
      <c r="D1055" s="34"/>
      <c r="E1055" s="34"/>
      <c r="F1055" s="28"/>
      <c r="G1055" s="37"/>
      <c r="H1055" s="14"/>
    </row>
    <row r="1056" spans="1:8" x14ac:dyDescent="0.35">
      <c r="A1056" s="79"/>
      <c r="B1056" s="40"/>
      <c r="C1056" s="34"/>
      <c r="D1056" s="34"/>
      <c r="E1056" s="34"/>
      <c r="F1056" s="28"/>
      <c r="G1056" s="37"/>
      <c r="H1056" s="14"/>
    </row>
    <row r="1057" spans="1:8" x14ac:dyDescent="0.35">
      <c r="A1057" s="36"/>
      <c r="B1057" s="40"/>
      <c r="C1057" s="34"/>
      <c r="D1057" s="34"/>
      <c r="E1057" s="34"/>
      <c r="F1057" s="28"/>
      <c r="G1057" s="37"/>
      <c r="H1057" s="14"/>
    </row>
    <row r="1058" spans="1:8" x14ac:dyDescent="0.35">
      <c r="A1058" s="36"/>
      <c r="B1058" s="40"/>
      <c r="C1058" s="34"/>
      <c r="D1058" s="34"/>
      <c r="E1058" s="34"/>
      <c r="F1058" s="28"/>
      <c r="G1058" s="37"/>
      <c r="H1058" s="14"/>
    </row>
    <row r="1059" spans="1:8" x14ac:dyDescent="0.35">
      <c r="A1059" s="36"/>
      <c r="B1059" s="40"/>
      <c r="C1059" s="34"/>
      <c r="D1059" s="34"/>
      <c r="E1059" s="34"/>
      <c r="F1059" s="28"/>
      <c r="G1059" s="37"/>
      <c r="H1059" s="14"/>
    </row>
    <row r="1060" spans="1:8" x14ac:dyDescent="0.35">
      <c r="A1060" s="36"/>
      <c r="B1060" s="40"/>
      <c r="C1060" s="34"/>
      <c r="D1060" s="34"/>
      <c r="E1060" s="34"/>
      <c r="F1060" s="28"/>
      <c r="G1060" s="37"/>
      <c r="H1060" s="14"/>
    </row>
    <row r="1061" spans="1:8" x14ac:dyDescent="0.35">
      <c r="A1061" s="36"/>
      <c r="B1061" s="40"/>
      <c r="C1061" s="34"/>
      <c r="D1061" s="34"/>
      <c r="E1061" s="34"/>
      <c r="F1061" s="28"/>
      <c r="G1061" s="37"/>
      <c r="H1061" s="14"/>
    </row>
    <row r="1062" spans="1:8" x14ac:dyDescent="0.35">
      <c r="A1062" s="36"/>
      <c r="B1062" s="40"/>
      <c r="C1062" s="34"/>
      <c r="D1062" s="34"/>
      <c r="E1062" s="34"/>
      <c r="F1062" s="28"/>
      <c r="G1062" s="37"/>
      <c r="H1062" s="14"/>
    </row>
    <row r="1063" spans="1:8" x14ac:dyDescent="0.35">
      <c r="A1063" s="36"/>
      <c r="B1063" s="40"/>
      <c r="C1063" s="34"/>
      <c r="D1063" s="34"/>
      <c r="E1063" s="34"/>
      <c r="F1063" s="28"/>
      <c r="G1063" s="37"/>
      <c r="H1063" s="14"/>
    </row>
    <row r="1064" spans="1:8" x14ac:dyDescent="0.35">
      <c r="A1064" s="21"/>
      <c r="B1064" s="40"/>
      <c r="C1064" s="34"/>
      <c r="D1064" s="34"/>
      <c r="E1064" s="34"/>
      <c r="F1064" s="28"/>
      <c r="G1064" s="37"/>
      <c r="H1064" s="14"/>
    </row>
    <row r="1065" spans="1:8" x14ac:dyDescent="0.35">
      <c r="A1065" s="36"/>
      <c r="B1065" s="40"/>
      <c r="C1065" s="34"/>
      <c r="D1065" s="34"/>
      <c r="E1065" s="34"/>
      <c r="F1065" s="28"/>
      <c r="G1065" s="37"/>
      <c r="H1065" s="14"/>
    </row>
    <row r="1066" spans="1:8" x14ac:dyDescent="0.35">
      <c r="A1066" s="36"/>
      <c r="B1066" s="40"/>
      <c r="C1066" s="34"/>
      <c r="D1066" s="34"/>
      <c r="E1066" s="34"/>
      <c r="F1066" s="28"/>
      <c r="G1066" s="34"/>
      <c r="H1066" s="14"/>
    </row>
    <row r="1067" spans="1:8" x14ac:dyDescent="0.35">
      <c r="A1067" s="59"/>
      <c r="B1067" s="40"/>
      <c r="C1067" s="34"/>
      <c r="D1067" s="34"/>
      <c r="E1067" s="34"/>
      <c r="F1067" s="21"/>
      <c r="G1067" s="34"/>
      <c r="H1067" s="14"/>
    </row>
    <row r="1068" spans="1:8" x14ac:dyDescent="0.35">
      <c r="A1068" s="59"/>
      <c r="B1068" s="40"/>
      <c r="C1068" s="34"/>
      <c r="D1068" s="34"/>
      <c r="E1068" s="34"/>
      <c r="F1068" s="21"/>
      <c r="G1068" s="34"/>
      <c r="H1068" s="14"/>
    </row>
    <row r="1069" spans="1:8" x14ac:dyDescent="0.35">
      <c r="A1069" s="59"/>
      <c r="B1069" s="40"/>
      <c r="C1069" s="34"/>
      <c r="D1069" s="34"/>
      <c r="E1069" s="34"/>
      <c r="F1069" s="21"/>
      <c r="G1069" s="34"/>
      <c r="H1069" s="14"/>
    </row>
    <row r="1070" spans="1:8" x14ac:dyDescent="0.35">
      <c r="A1070" s="59"/>
      <c r="B1070" s="40"/>
      <c r="C1070" s="34"/>
      <c r="D1070" s="34"/>
      <c r="E1070" s="34"/>
      <c r="F1070" s="21"/>
      <c r="G1070" s="34"/>
      <c r="H1070" s="14"/>
    </row>
    <row r="1071" spans="1:8" x14ac:dyDescent="0.35">
      <c r="A1071" s="59"/>
      <c r="B1071" s="40"/>
      <c r="C1071" s="34"/>
      <c r="D1071" s="34"/>
      <c r="E1071" s="34"/>
      <c r="F1071" s="21"/>
      <c r="G1071" s="34"/>
      <c r="H1071" s="14"/>
    </row>
    <row r="1072" spans="1:8" x14ac:dyDescent="0.35">
      <c r="A1072" s="59"/>
      <c r="B1072" s="40"/>
      <c r="C1072" s="34"/>
      <c r="D1072" s="34"/>
      <c r="E1072" s="34"/>
      <c r="F1072" s="21"/>
      <c r="G1072" s="34"/>
      <c r="H1072" s="14"/>
    </row>
    <row r="1073" spans="1:8" x14ac:dyDescent="0.35">
      <c r="A1073" s="59"/>
      <c r="B1073" s="40"/>
      <c r="C1073" s="34"/>
      <c r="D1073" s="34"/>
      <c r="E1073" s="34"/>
      <c r="F1073" s="21"/>
      <c r="G1073" s="37"/>
      <c r="H1073" s="14"/>
    </row>
    <row r="1074" spans="1:8" x14ac:dyDescent="0.35">
      <c r="A1074" s="59"/>
      <c r="B1074" s="40"/>
      <c r="C1074" s="34"/>
      <c r="D1074" s="34"/>
      <c r="E1074" s="34"/>
      <c r="F1074" s="21"/>
      <c r="G1074" s="37"/>
      <c r="H1074" s="14"/>
    </row>
    <row r="1075" spans="1:8" x14ac:dyDescent="0.35">
      <c r="A1075" s="59"/>
      <c r="B1075" s="40"/>
      <c r="C1075" s="34"/>
      <c r="D1075" s="34"/>
      <c r="E1075" s="34"/>
      <c r="F1075" s="21"/>
      <c r="G1075" s="37"/>
      <c r="H1075" s="14"/>
    </row>
    <row r="1076" spans="1:8" x14ac:dyDescent="0.35">
      <c r="A1076" s="59"/>
      <c r="B1076" s="40"/>
      <c r="C1076" s="34"/>
      <c r="D1076" s="34"/>
      <c r="E1076" s="34"/>
      <c r="F1076" s="21"/>
      <c r="G1076" s="37"/>
      <c r="H1076" s="14"/>
    </row>
    <row r="1077" spans="1:8" x14ac:dyDescent="0.35">
      <c r="A1077" s="59"/>
      <c r="B1077" s="40"/>
      <c r="C1077" s="34"/>
      <c r="D1077" s="34"/>
      <c r="E1077" s="34"/>
      <c r="F1077" s="21"/>
      <c r="G1077" s="37"/>
      <c r="H1077" s="14"/>
    </row>
    <row r="1078" spans="1:8" x14ac:dyDescent="0.35">
      <c r="A1078" s="59"/>
      <c r="B1078" s="40"/>
      <c r="C1078" s="34"/>
      <c r="D1078" s="34"/>
      <c r="E1078" s="34"/>
      <c r="F1078" s="21"/>
      <c r="G1078" s="37"/>
      <c r="H1078" s="14"/>
    </row>
    <row r="1079" spans="1:8" x14ac:dyDescent="0.35">
      <c r="A1079" s="21"/>
      <c r="B1079" s="40"/>
      <c r="C1079" s="34"/>
      <c r="D1079" s="34"/>
      <c r="E1079" s="34"/>
      <c r="F1079" s="28"/>
      <c r="G1079" s="37"/>
      <c r="H1079" s="14"/>
    </row>
    <row r="1080" spans="1:8" x14ac:dyDescent="0.35">
      <c r="A1080" s="21"/>
      <c r="B1080" s="40"/>
      <c r="C1080" s="34"/>
      <c r="D1080" s="34"/>
      <c r="E1080" s="34"/>
      <c r="F1080" s="28"/>
      <c r="G1080" s="37"/>
      <c r="H1080" s="14"/>
    </row>
    <row r="1081" spans="1:8" x14ac:dyDescent="0.35">
      <c r="A1081" s="21"/>
      <c r="B1081" s="40"/>
      <c r="C1081" s="34"/>
      <c r="D1081" s="34"/>
      <c r="E1081" s="34"/>
      <c r="F1081" s="28"/>
      <c r="G1081" s="37"/>
      <c r="H1081" s="14"/>
    </row>
    <row r="1082" spans="1:8" x14ac:dyDescent="0.35">
      <c r="A1082" s="36"/>
      <c r="B1082" s="40"/>
      <c r="C1082" s="34"/>
      <c r="D1082" s="34"/>
      <c r="E1082" s="34"/>
      <c r="F1082" s="28"/>
      <c r="G1082" s="37"/>
      <c r="H1082" s="14"/>
    </row>
    <row r="1083" spans="1:8" x14ac:dyDescent="0.35">
      <c r="A1083" s="21"/>
      <c r="B1083" s="40"/>
      <c r="C1083" s="34"/>
      <c r="D1083" s="34"/>
      <c r="E1083" s="34"/>
      <c r="F1083" s="28"/>
      <c r="G1083" s="37"/>
      <c r="H1083" s="14"/>
    </row>
    <row r="1084" spans="1:8" x14ac:dyDescent="0.35">
      <c r="A1084" s="21"/>
      <c r="B1084" s="40"/>
      <c r="C1084" s="34"/>
      <c r="D1084" s="34"/>
      <c r="E1084" s="34"/>
      <c r="F1084" s="28"/>
      <c r="G1084" s="37"/>
      <c r="H1084" s="14"/>
    </row>
    <row r="1085" spans="1:8" x14ac:dyDescent="0.35">
      <c r="A1085" s="21"/>
      <c r="B1085" s="40"/>
      <c r="C1085" s="34"/>
      <c r="D1085" s="34"/>
      <c r="E1085" s="34"/>
      <c r="F1085" s="28"/>
      <c r="G1085" s="37"/>
      <c r="H1085" s="14"/>
    </row>
    <row r="1086" spans="1:8" x14ac:dyDescent="0.35">
      <c r="A1086" s="21"/>
      <c r="B1086" s="40"/>
      <c r="C1086" s="34"/>
      <c r="D1086" s="34"/>
      <c r="E1086" s="34"/>
      <c r="F1086" s="28"/>
      <c r="G1086" s="37"/>
      <c r="H1086" s="14"/>
    </row>
    <row r="1087" spans="1:8" x14ac:dyDescent="0.35">
      <c r="A1087" s="21"/>
      <c r="B1087" s="40"/>
      <c r="C1087" s="34"/>
      <c r="D1087" s="34"/>
      <c r="E1087" s="34"/>
      <c r="F1087" s="28"/>
      <c r="G1087" s="37"/>
      <c r="H1087" s="14"/>
    </row>
    <row r="1088" spans="1:8" x14ac:dyDescent="0.35">
      <c r="A1088" s="36"/>
      <c r="B1088" s="40"/>
      <c r="C1088" s="34"/>
      <c r="D1088" s="34"/>
      <c r="E1088" s="34"/>
      <c r="F1088" s="28"/>
      <c r="G1088" s="37"/>
      <c r="H1088" s="14"/>
    </row>
    <row r="1089" spans="1:8" x14ac:dyDescent="0.35">
      <c r="A1089" s="21"/>
      <c r="B1089" s="40"/>
      <c r="C1089" s="34"/>
      <c r="D1089" s="34"/>
      <c r="E1089" s="34"/>
      <c r="F1089" s="28"/>
      <c r="G1089" s="37"/>
      <c r="H1089" s="14"/>
    </row>
    <row r="1090" spans="1:8" x14ac:dyDescent="0.35">
      <c r="A1090" s="21"/>
      <c r="B1090" s="40"/>
      <c r="C1090" s="34"/>
      <c r="D1090" s="34"/>
      <c r="E1090" s="34"/>
      <c r="F1090" s="28"/>
      <c r="G1090" s="37"/>
      <c r="H1090" s="14"/>
    </row>
    <row r="1091" spans="1:8" x14ac:dyDescent="0.35">
      <c r="A1091" s="21"/>
      <c r="B1091" s="40"/>
      <c r="C1091" s="34"/>
      <c r="D1091" s="34"/>
      <c r="E1091" s="34"/>
      <c r="F1091" s="28"/>
      <c r="G1091" s="37"/>
      <c r="H1091" s="14"/>
    </row>
    <row r="1092" spans="1:8" x14ac:dyDescent="0.35">
      <c r="A1092" s="21"/>
      <c r="B1092" s="40"/>
      <c r="C1092" s="34"/>
      <c r="D1092" s="34"/>
      <c r="E1092" s="34"/>
      <c r="F1092" s="28"/>
      <c r="G1092" s="37"/>
      <c r="H1092" s="14"/>
    </row>
    <row r="1093" spans="1:8" x14ac:dyDescent="0.35">
      <c r="A1093" s="21"/>
      <c r="B1093" s="40"/>
      <c r="C1093" s="34"/>
      <c r="D1093" s="34"/>
      <c r="E1093" s="34"/>
      <c r="F1093" s="28"/>
      <c r="G1093" s="37"/>
      <c r="H1093" s="14"/>
    </row>
    <row r="1094" spans="1:8" x14ac:dyDescent="0.35">
      <c r="A1094" s="59"/>
      <c r="B1094" s="40"/>
      <c r="C1094" s="34"/>
      <c r="D1094" s="34"/>
      <c r="E1094" s="34"/>
      <c r="F1094" s="21"/>
      <c r="G1094" s="34"/>
      <c r="H1094" s="14"/>
    </row>
    <row r="1095" spans="1:8" x14ac:dyDescent="0.35">
      <c r="A1095" s="59"/>
      <c r="B1095" s="40"/>
      <c r="C1095" s="34"/>
      <c r="D1095" s="34"/>
      <c r="E1095" s="34"/>
      <c r="F1095" s="21"/>
      <c r="G1095" s="37"/>
      <c r="H1095" s="14"/>
    </row>
    <row r="1096" spans="1:8" x14ac:dyDescent="0.35">
      <c r="A1096" s="59"/>
      <c r="B1096" s="40"/>
      <c r="C1096" s="34"/>
      <c r="D1096" s="34"/>
      <c r="E1096" s="34"/>
      <c r="F1096" s="21"/>
      <c r="G1096" s="37"/>
      <c r="H1096" s="14"/>
    </row>
    <row r="1097" spans="1:8" x14ac:dyDescent="0.35">
      <c r="A1097" s="59"/>
      <c r="B1097" s="40"/>
      <c r="C1097" s="34"/>
      <c r="D1097" s="34"/>
      <c r="E1097" s="34"/>
      <c r="F1097" s="21"/>
      <c r="G1097" s="37"/>
      <c r="H1097" s="14"/>
    </row>
    <row r="1098" spans="1:8" x14ac:dyDescent="0.35">
      <c r="A1098" s="59"/>
      <c r="B1098" s="40"/>
      <c r="C1098" s="34"/>
      <c r="D1098" s="34"/>
      <c r="E1098" s="34"/>
      <c r="F1098" s="21"/>
      <c r="G1098" s="37"/>
      <c r="H1098" s="14"/>
    </row>
    <row r="1099" spans="1:8" x14ac:dyDescent="0.35">
      <c r="A1099" s="21"/>
      <c r="B1099" s="40"/>
      <c r="C1099" s="34"/>
      <c r="D1099" s="34"/>
      <c r="E1099" s="34"/>
      <c r="F1099" s="28"/>
      <c r="G1099" s="37"/>
      <c r="H1099" s="14"/>
    </row>
    <row r="1100" spans="1:8" x14ac:dyDescent="0.35">
      <c r="A1100" s="59"/>
      <c r="B1100" s="40"/>
      <c r="C1100" s="34"/>
      <c r="D1100" s="34"/>
      <c r="E1100" s="34"/>
      <c r="F1100" s="21"/>
      <c r="G1100" s="37"/>
      <c r="H1100" s="14"/>
    </row>
    <row r="1101" spans="1:8" x14ac:dyDescent="0.35">
      <c r="A1101" s="36"/>
      <c r="B1101" s="40"/>
      <c r="C1101" s="34"/>
      <c r="D1101" s="34"/>
      <c r="E1101" s="34"/>
      <c r="F1101" s="28"/>
      <c r="G1101" s="37"/>
      <c r="H1101" s="14"/>
    </row>
    <row r="1102" spans="1:8" x14ac:dyDescent="0.35">
      <c r="A1102" s="21"/>
      <c r="B1102" s="40"/>
      <c r="C1102" s="34"/>
      <c r="D1102" s="34"/>
      <c r="E1102" s="34"/>
      <c r="F1102" s="28"/>
      <c r="G1102" s="37"/>
      <c r="H1102" s="14"/>
    </row>
    <row r="1103" spans="1:8" x14ac:dyDescent="0.35">
      <c r="A1103" s="59"/>
      <c r="B1103" s="40"/>
      <c r="C1103" s="34"/>
      <c r="D1103" s="34"/>
      <c r="E1103" s="34"/>
      <c r="F1103" s="21"/>
      <c r="G1103" s="37"/>
      <c r="H1103" s="14"/>
    </row>
    <row r="1104" spans="1:8" x14ac:dyDescent="0.35">
      <c r="A1104" s="59"/>
      <c r="B1104" s="40"/>
      <c r="C1104" s="34"/>
      <c r="D1104" s="34"/>
      <c r="E1104" s="34"/>
      <c r="F1104" s="21"/>
      <c r="G1104" s="37"/>
      <c r="H1104" s="14"/>
    </row>
    <row r="1105" spans="1:8" x14ac:dyDescent="0.35">
      <c r="A1105" s="59"/>
      <c r="B1105" s="40"/>
      <c r="C1105" s="34"/>
      <c r="D1105" s="34"/>
      <c r="E1105" s="34"/>
      <c r="F1105" s="21"/>
      <c r="G1105" s="37"/>
      <c r="H1105" s="14"/>
    </row>
    <row r="1106" spans="1:8" x14ac:dyDescent="0.35">
      <c r="A1106" s="59"/>
      <c r="B1106" s="40"/>
      <c r="C1106" s="34"/>
      <c r="D1106" s="34"/>
      <c r="E1106" s="34"/>
      <c r="F1106" s="21"/>
      <c r="G1106" s="37"/>
      <c r="H1106" s="14"/>
    </row>
    <row r="1107" spans="1:8" x14ac:dyDescent="0.35">
      <c r="A1107" s="59"/>
      <c r="B1107" s="40"/>
      <c r="C1107" s="34"/>
      <c r="D1107" s="34"/>
      <c r="E1107" s="34"/>
      <c r="F1107" s="21"/>
      <c r="G1107" s="37"/>
      <c r="H1107" s="14"/>
    </row>
    <row r="1108" spans="1:8" x14ac:dyDescent="0.35">
      <c r="A1108" s="59"/>
      <c r="B1108" s="40"/>
      <c r="C1108" s="34"/>
      <c r="D1108" s="34"/>
      <c r="E1108" s="34"/>
      <c r="F1108" s="21"/>
      <c r="G1108" s="37"/>
      <c r="H1108" s="14"/>
    </row>
    <row r="1109" spans="1:8" x14ac:dyDescent="0.35">
      <c r="A1109" s="59"/>
      <c r="B1109" s="40"/>
      <c r="C1109" s="34"/>
      <c r="D1109" s="34"/>
      <c r="E1109" s="34"/>
      <c r="F1109" s="21"/>
      <c r="G1109" s="37"/>
      <c r="H1109" s="14"/>
    </row>
    <row r="1110" spans="1:8" x14ac:dyDescent="0.35">
      <c r="A1110" s="59"/>
      <c r="B1110" s="40"/>
      <c r="C1110" s="34"/>
      <c r="D1110" s="34"/>
      <c r="E1110" s="34"/>
      <c r="F1110" s="21"/>
      <c r="G1110" s="37"/>
      <c r="H1110" s="14"/>
    </row>
    <row r="1111" spans="1:8" x14ac:dyDescent="0.35">
      <c r="A1111" s="59"/>
      <c r="B1111" s="40"/>
      <c r="C1111" s="34"/>
      <c r="D1111" s="34"/>
      <c r="E1111" s="34"/>
      <c r="F1111" s="21"/>
      <c r="G1111" s="37"/>
      <c r="H1111" s="14"/>
    </row>
    <row r="1112" spans="1:8" x14ac:dyDescent="0.35">
      <c r="A1112" s="59"/>
      <c r="B1112" s="40"/>
      <c r="C1112" s="34"/>
      <c r="D1112" s="34"/>
      <c r="E1112" s="34"/>
      <c r="F1112" s="21"/>
      <c r="G1112" s="37"/>
      <c r="H1112" s="14"/>
    </row>
    <row r="1113" spans="1:8" x14ac:dyDescent="0.35">
      <c r="A1113" s="59"/>
      <c r="B1113" s="40"/>
      <c r="C1113" s="34"/>
      <c r="D1113" s="34"/>
      <c r="E1113" s="34"/>
      <c r="F1113" s="21"/>
      <c r="G1113" s="37"/>
      <c r="H1113" s="14"/>
    </row>
    <row r="1114" spans="1:8" x14ac:dyDescent="0.35">
      <c r="A1114" s="59"/>
      <c r="B1114" s="40"/>
      <c r="C1114" s="34"/>
      <c r="D1114" s="34"/>
      <c r="E1114" s="34"/>
      <c r="F1114" s="21"/>
      <c r="G1114" s="37"/>
      <c r="H1114" s="14"/>
    </row>
    <row r="1115" spans="1:8" x14ac:dyDescent="0.35">
      <c r="A1115" s="59"/>
      <c r="B1115" s="40"/>
      <c r="C1115" s="34"/>
      <c r="D1115" s="34"/>
      <c r="E1115" s="34"/>
      <c r="F1115" s="21"/>
      <c r="G1115" s="37"/>
      <c r="H1115" s="14"/>
    </row>
    <row r="1116" spans="1:8" x14ac:dyDescent="0.35">
      <c r="A1116" s="59"/>
      <c r="B1116" s="40"/>
      <c r="C1116" s="34"/>
      <c r="D1116" s="34"/>
      <c r="E1116" s="34"/>
      <c r="F1116" s="21"/>
      <c r="G1116" s="37"/>
      <c r="H1116" s="14"/>
    </row>
    <row r="1117" spans="1:8" x14ac:dyDescent="0.35">
      <c r="A1117" s="59"/>
      <c r="B1117" s="40"/>
      <c r="C1117" s="34"/>
      <c r="D1117" s="34"/>
      <c r="E1117" s="34"/>
      <c r="F1117" s="21"/>
      <c r="G1117" s="37"/>
      <c r="H1117" s="14"/>
    </row>
    <row r="1118" spans="1:8" x14ac:dyDescent="0.35">
      <c r="A1118" s="59"/>
      <c r="B1118" s="40"/>
      <c r="C1118" s="34"/>
      <c r="D1118" s="34"/>
      <c r="E1118" s="34"/>
      <c r="F1118" s="21"/>
      <c r="G1118" s="37"/>
      <c r="H1118" s="14"/>
    </row>
    <row r="1119" spans="1:8" x14ac:dyDescent="0.35">
      <c r="A1119" s="21"/>
      <c r="B1119" s="40"/>
      <c r="C1119" s="34"/>
      <c r="D1119" s="34"/>
      <c r="E1119" s="34"/>
      <c r="F1119" s="28"/>
      <c r="G1119" s="37"/>
      <c r="H1119" s="14"/>
    </row>
    <row r="1120" spans="1:8" x14ac:dyDescent="0.35">
      <c r="A1120" s="36"/>
      <c r="B1120" s="40"/>
      <c r="C1120" s="34"/>
      <c r="D1120" s="34"/>
      <c r="E1120" s="34"/>
      <c r="F1120" s="28"/>
      <c r="G1120" s="37"/>
      <c r="H1120" s="14"/>
    </row>
    <row r="1121" spans="1:8" x14ac:dyDescent="0.35">
      <c r="A1121" s="21"/>
      <c r="B1121" s="40"/>
      <c r="C1121" s="34"/>
      <c r="D1121" s="34"/>
      <c r="E1121" s="34"/>
      <c r="F1121" s="28"/>
      <c r="G1121" s="37"/>
      <c r="H1121" s="14"/>
    </row>
    <row r="1122" spans="1:8" x14ac:dyDescent="0.35">
      <c r="A1122" s="21"/>
      <c r="B1122" s="40"/>
      <c r="C1122" s="34"/>
      <c r="D1122" s="34"/>
      <c r="E1122" s="34"/>
      <c r="F1122" s="28"/>
      <c r="G1122" s="37"/>
      <c r="H1122" s="14"/>
    </row>
    <row r="1123" spans="1:8" x14ac:dyDescent="0.35">
      <c r="A1123" s="21"/>
      <c r="B1123" s="40"/>
      <c r="C1123" s="34"/>
      <c r="D1123" s="34"/>
      <c r="E1123" s="34"/>
      <c r="F1123" s="28"/>
      <c r="G1123" s="37"/>
      <c r="H1123" s="14"/>
    </row>
    <row r="1124" spans="1:8" x14ac:dyDescent="0.35">
      <c r="A1124" s="59"/>
      <c r="B1124" s="40"/>
      <c r="C1124" s="34"/>
      <c r="D1124" s="34"/>
      <c r="E1124" s="34"/>
      <c r="F1124" s="21"/>
      <c r="G1124" s="34"/>
      <c r="H1124" s="14"/>
    </row>
    <row r="1125" spans="1:8" x14ac:dyDescent="0.35">
      <c r="A1125" s="59"/>
      <c r="B1125" s="40"/>
      <c r="C1125" s="34"/>
      <c r="D1125" s="34"/>
      <c r="E1125" s="34"/>
      <c r="F1125" s="21"/>
      <c r="G1125" s="34"/>
      <c r="H1125" s="14"/>
    </row>
    <row r="1126" spans="1:8" x14ac:dyDescent="0.35">
      <c r="A1126" s="59"/>
      <c r="B1126" s="40"/>
      <c r="C1126" s="34"/>
      <c r="D1126" s="34"/>
      <c r="E1126" s="34"/>
      <c r="F1126" s="21"/>
      <c r="G1126" s="34"/>
      <c r="H1126" s="14"/>
    </row>
    <row r="1127" spans="1:8" x14ac:dyDescent="0.35">
      <c r="A1127" s="59"/>
      <c r="B1127" s="40"/>
      <c r="C1127" s="34"/>
      <c r="D1127" s="34"/>
      <c r="E1127" s="34"/>
      <c r="F1127" s="21"/>
      <c r="G1127" s="34"/>
      <c r="H1127" s="14"/>
    </row>
    <row r="1128" spans="1:8" x14ac:dyDescent="0.35">
      <c r="A1128" s="59"/>
      <c r="B1128" s="40"/>
      <c r="C1128" s="34"/>
      <c r="D1128" s="34"/>
      <c r="E1128" s="34"/>
      <c r="F1128" s="21"/>
      <c r="G1128" s="37"/>
      <c r="H1128" s="14"/>
    </row>
    <row r="1129" spans="1:8" x14ac:dyDescent="0.35">
      <c r="A1129" s="59"/>
      <c r="B1129" s="40"/>
      <c r="C1129" s="34"/>
      <c r="D1129" s="34"/>
      <c r="E1129" s="34"/>
      <c r="F1129" s="21"/>
      <c r="G1129" s="37"/>
      <c r="H1129" s="14"/>
    </row>
    <row r="1130" spans="1:8" x14ac:dyDescent="0.35">
      <c r="A1130" s="59"/>
      <c r="B1130" s="40"/>
      <c r="C1130" s="34"/>
      <c r="D1130" s="34"/>
      <c r="E1130" s="34"/>
      <c r="F1130" s="21"/>
      <c r="G1130" s="37"/>
      <c r="H1130" s="14"/>
    </row>
    <row r="1131" spans="1:8" x14ac:dyDescent="0.35">
      <c r="A1131" s="59"/>
      <c r="B1131" s="40"/>
      <c r="C1131" s="34"/>
      <c r="D1131" s="34"/>
      <c r="E1131" s="34"/>
      <c r="F1131" s="21"/>
      <c r="G1131" s="37"/>
      <c r="H1131" s="14"/>
    </row>
    <row r="1132" spans="1:8" x14ac:dyDescent="0.35">
      <c r="A1132" s="59"/>
      <c r="B1132" s="40"/>
      <c r="C1132" s="34"/>
      <c r="D1132" s="34"/>
      <c r="E1132" s="34"/>
      <c r="F1132" s="21"/>
      <c r="G1132" s="37"/>
      <c r="H1132" s="14"/>
    </row>
    <row r="1133" spans="1:8" x14ac:dyDescent="0.35">
      <c r="A1133" s="59"/>
      <c r="B1133" s="40"/>
      <c r="C1133" s="34"/>
      <c r="D1133" s="34"/>
      <c r="E1133" s="34"/>
      <c r="F1133" s="21"/>
      <c r="G1133" s="37"/>
      <c r="H1133" s="14"/>
    </row>
    <row r="1134" spans="1:8" x14ac:dyDescent="0.35">
      <c r="A1134" s="59"/>
      <c r="B1134" s="40"/>
      <c r="C1134" s="34"/>
      <c r="D1134" s="34"/>
      <c r="E1134" s="34"/>
      <c r="F1134" s="21"/>
      <c r="G1134" s="37"/>
      <c r="H1134" s="14"/>
    </row>
    <row r="1135" spans="1:8" x14ac:dyDescent="0.35">
      <c r="A1135" s="59"/>
      <c r="B1135" s="40"/>
      <c r="C1135" s="34"/>
      <c r="D1135" s="34"/>
      <c r="E1135" s="34"/>
      <c r="F1135" s="21"/>
      <c r="G1135" s="37"/>
      <c r="H1135" s="14"/>
    </row>
    <row r="1136" spans="1:8" x14ac:dyDescent="0.35">
      <c r="A1136" s="59"/>
      <c r="B1136" s="40"/>
      <c r="C1136" s="34"/>
      <c r="D1136" s="34"/>
      <c r="E1136" s="34"/>
      <c r="F1136" s="21"/>
      <c r="G1136" s="37"/>
      <c r="H1136" s="14"/>
    </row>
    <row r="1137" spans="1:8" x14ac:dyDescent="0.35">
      <c r="A1137" s="21"/>
      <c r="B1137" s="40"/>
      <c r="C1137" s="34"/>
      <c r="D1137" s="34"/>
      <c r="E1137" s="34"/>
      <c r="F1137" s="28"/>
      <c r="G1137" s="37"/>
      <c r="H1137" s="14"/>
    </row>
    <row r="1138" spans="1:8" x14ac:dyDescent="0.35">
      <c r="A1138" s="36"/>
      <c r="B1138" s="40"/>
      <c r="C1138" s="34"/>
      <c r="D1138" s="34"/>
      <c r="E1138" s="34"/>
      <c r="F1138" s="28"/>
      <c r="G1138" s="37"/>
      <c r="H1138" s="14"/>
    </row>
    <row r="1139" spans="1:8" x14ac:dyDescent="0.35">
      <c r="A1139" s="36"/>
      <c r="B1139" s="40"/>
      <c r="C1139" s="34"/>
      <c r="D1139" s="34"/>
      <c r="E1139" s="34"/>
      <c r="F1139" s="28"/>
      <c r="G1139" s="37"/>
      <c r="H1139" s="14"/>
    </row>
    <row r="1140" spans="1:8" x14ac:dyDescent="0.35">
      <c r="A1140" s="21"/>
      <c r="B1140" s="40"/>
      <c r="C1140" s="34"/>
      <c r="D1140" s="34"/>
      <c r="E1140" s="34"/>
      <c r="F1140" s="28"/>
      <c r="G1140" s="37"/>
      <c r="H1140" s="14"/>
    </row>
    <row r="1141" spans="1:8" x14ac:dyDescent="0.35">
      <c r="A1141" s="36"/>
      <c r="B1141" s="40"/>
      <c r="C1141" s="34"/>
      <c r="D1141" s="34"/>
      <c r="E1141" s="34"/>
      <c r="F1141" s="28"/>
      <c r="G1141" s="37"/>
      <c r="H1141" s="14"/>
    </row>
    <row r="1142" spans="1:8" x14ac:dyDescent="0.35">
      <c r="A1142" s="21"/>
      <c r="B1142" s="40"/>
      <c r="C1142" s="34"/>
      <c r="D1142" s="34"/>
      <c r="E1142" s="34"/>
      <c r="F1142" s="28"/>
      <c r="G1142" s="37"/>
      <c r="H1142" s="14"/>
    </row>
    <row r="1143" spans="1:8" x14ac:dyDescent="0.35">
      <c r="A1143" s="59"/>
      <c r="B1143" s="40"/>
      <c r="C1143" s="34"/>
      <c r="D1143" s="34"/>
      <c r="E1143" s="34"/>
      <c r="F1143" s="21"/>
      <c r="G1143" s="34"/>
      <c r="H1143" s="14"/>
    </row>
    <row r="1144" spans="1:8" x14ac:dyDescent="0.35">
      <c r="A1144" s="59"/>
      <c r="B1144" s="40"/>
      <c r="C1144" s="34"/>
      <c r="D1144" s="34"/>
      <c r="E1144" s="34"/>
      <c r="F1144" s="21"/>
      <c r="G1144" s="34"/>
      <c r="H1144" s="14"/>
    </row>
    <row r="1145" spans="1:8" x14ac:dyDescent="0.35">
      <c r="A1145" s="59"/>
      <c r="B1145" s="40"/>
      <c r="C1145" s="34"/>
      <c r="D1145" s="34"/>
      <c r="E1145" s="34"/>
      <c r="F1145" s="21"/>
      <c r="G1145" s="34"/>
      <c r="H1145" s="14"/>
    </row>
    <row r="1146" spans="1:8" x14ac:dyDescent="0.35">
      <c r="A1146" s="59"/>
      <c r="B1146" s="40"/>
      <c r="C1146" s="34"/>
      <c r="D1146" s="34"/>
      <c r="E1146" s="34"/>
      <c r="F1146" s="21"/>
      <c r="G1146" s="34"/>
      <c r="H1146" s="14"/>
    </row>
    <row r="1147" spans="1:8" x14ac:dyDescent="0.35">
      <c r="A1147" s="59"/>
      <c r="B1147" s="40"/>
      <c r="C1147" s="34"/>
      <c r="D1147" s="34"/>
      <c r="E1147" s="34"/>
      <c r="F1147" s="21"/>
      <c r="G1147" s="37"/>
      <c r="H1147" s="14"/>
    </row>
    <row r="1148" spans="1:8" x14ac:dyDescent="0.35">
      <c r="A1148" s="21"/>
      <c r="B1148" s="40"/>
      <c r="C1148" s="34"/>
      <c r="D1148" s="34"/>
      <c r="E1148" s="34"/>
      <c r="F1148" s="21"/>
      <c r="G1148" s="37"/>
      <c r="H1148" s="14"/>
    </row>
    <row r="1149" spans="1:8" x14ac:dyDescent="0.35">
      <c r="A1149" s="59"/>
      <c r="B1149" s="40"/>
      <c r="C1149" s="34"/>
      <c r="D1149" s="34"/>
      <c r="E1149" s="34"/>
      <c r="F1149" s="21"/>
      <c r="G1149" s="37"/>
      <c r="H1149" s="14"/>
    </row>
    <row r="1150" spans="1:8" x14ac:dyDescent="0.35">
      <c r="A1150" s="59"/>
      <c r="B1150" s="40"/>
      <c r="C1150" s="34"/>
      <c r="D1150" s="34"/>
      <c r="E1150" s="34"/>
      <c r="F1150" s="21"/>
      <c r="G1150" s="37"/>
      <c r="H1150" s="14"/>
    </row>
    <row r="1151" spans="1:8" x14ac:dyDescent="0.35">
      <c r="A1151" s="59"/>
      <c r="B1151" s="40"/>
      <c r="C1151" s="34"/>
      <c r="D1151" s="34"/>
      <c r="E1151" s="34"/>
      <c r="F1151" s="21"/>
      <c r="G1151" s="37"/>
      <c r="H1151" s="14"/>
    </row>
    <row r="1152" spans="1:8" x14ac:dyDescent="0.35">
      <c r="A1152" s="59"/>
      <c r="B1152" s="40"/>
      <c r="C1152" s="34"/>
      <c r="D1152" s="34"/>
      <c r="E1152" s="34"/>
      <c r="F1152" s="21"/>
      <c r="G1152" s="37"/>
      <c r="H1152" s="14"/>
    </row>
    <row r="1153" spans="1:8" x14ac:dyDescent="0.35">
      <c r="A1153" s="59"/>
      <c r="B1153" s="40"/>
      <c r="C1153" s="34"/>
      <c r="D1153" s="34"/>
      <c r="E1153" s="34"/>
      <c r="F1153" s="21"/>
      <c r="G1153" s="38"/>
      <c r="H1153" s="14"/>
    </row>
    <row r="1154" spans="1:8" x14ac:dyDescent="0.35">
      <c r="A1154" s="59"/>
      <c r="B1154" s="40"/>
      <c r="C1154" s="34"/>
      <c r="D1154" s="34"/>
      <c r="E1154" s="34"/>
      <c r="F1154" s="21"/>
      <c r="G1154" s="37"/>
      <c r="H1154" s="14"/>
    </row>
    <row r="1155" spans="1:8" x14ac:dyDescent="0.35">
      <c r="A1155" s="59"/>
      <c r="B1155" s="40"/>
      <c r="C1155" s="34"/>
      <c r="D1155" s="34"/>
      <c r="E1155" s="34"/>
      <c r="F1155" s="21"/>
      <c r="G1155" s="37"/>
      <c r="H1155" s="14"/>
    </row>
    <row r="1156" spans="1:8" x14ac:dyDescent="0.35">
      <c r="A1156" s="21"/>
      <c r="B1156" s="40"/>
      <c r="C1156" s="34"/>
      <c r="D1156" s="34"/>
      <c r="E1156" s="34"/>
      <c r="F1156" s="28"/>
      <c r="G1156" s="37"/>
      <c r="H1156" s="14"/>
    </row>
    <row r="1157" spans="1:8" x14ac:dyDescent="0.35">
      <c r="A1157" s="36"/>
      <c r="B1157" s="40"/>
      <c r="C1157" s="34"/>
      <c r="D1157" s="34"/>
      <c r="E1157" s="34"/>
      <c r="F1157" s="28"/>
      <c r="G1157" s="37"/>
      <c r="H1157" s="14"/>
    </row>
    <row r="1158" spans="1:8" x14ac:dyDescent="0.35">
      <c r="A1158" s="21"/>
      <c r="B1158" s="40"/>
      <c r="C1158" s="34"/>
      <c r="D1158" s="34"/>
      <c r="E1158" s="34"/>
      <c r="F1158" s="28"/>
      <c r="G1158" s="37"/>
      <c r="H1158" s="14"/>
    </row>
    <row r="1159" spans="1:8" x14ac:dyDescent="0.35">
      <c r="A1159" s="59"/>
      <c r="B1159" s="40"/>
      <c r="C1159" s="34"/>
      <c r="D1159" s="34"/>
      <c r="E1159" s="34"/>
      <c r="F1159" s="21"/>
      <c r="G1159" s="34"/>
      <c r="H1159" s="14"/>
    </row>
    <row r="1160" spans="1:8" x14ac:dyDescent="0.35">
      <c r="A1160" s="59"/>
      <c r="B1160" s="40"/>
      <c r="C1160" s="34"/>
      <c r="D1160" s="34"/>
      <c r="E1160" s="34"/>
      <c r="F1160" s="21"/>
      <c r="G1160" s="34"/>
      <c r="H1160" s="14"/>
    </row>
    <row r="1161" spans="1:8" x14ac:dyDescent="0.35">
      <c r="A1161" s="59"/>
      <c r="B1161" s="40"/>
      <c r="C1161" s="34"/>
      <c r="D1161" s="34"/>
      <c r="E1161" s="34"/>
      <c r="F1161" s="21"/>
      <c r="G1161" s="34"/>
      <c r="H1161" s="14"/>
    </row>
    <row r="1162" spans="1:8" x14ac:dyDescent="0.35">
      <c r="A1162" s="59"/>
      <c r="B1162" s="40"/>
      <c r="C1162" s="34"/>
      <c r="D1162" s="34"/>
      <c r="E1162" s="34"/>
      <c r="F1162" s="21"/>
      <c r="G1162" s="34"/>
      <c r="H1162" s="14"/>
    </row>
    <row r="1163" spans="1:8" x14ac:dyDescent="0.35">
      <c r="A1163" s="59"/>
      <c r="B1163" s="40"/>
      <c r="C1163" s="34"/>
      <c r="D1163" s="34"/>
      <c r="E1163" s="34"/>
      <c r="F1163" s="21"/>
      <c r="G1163" s="34"/>
      <c r="H1163" s="14"/>
    </row>
    <row r="1164" spans="1:8" x14ac:dyDescent="0.35">
      <c r="A1164" s="59"/>
      <c r="B1164" s="40"/>
      <c r="C1164" s="34"/>
      <c r="D1164" s="34"/>
      <c r="E1164" s="34"/>
      <c r="F1164" s="21"/>
      <c r="G1164" s="37"/>
      <c r="H1164" s="14"/>
    </row>
    <row r="1165" spans="1:8" x14ac:dyDescent="0.35">
      <c r="A1165" s="59"/>
      <c r="B1165" s="40"/>
      <c r="C1165" s="34"/>
      <c r="D1165" s="34"/>
      <c r="E1165" s="34"/>
      <c r="F1165" s="21"/>
      <c r="G1165" s="37"/>
      <c r="H1165" s="14"/>
    </row>
    <row r="1166" spans="1:8" x14ac:dyDescent="0.35">
      <c r="A1166" s="59"/>
      <c r="B1166" s="40"/>
      <c r="C1166" s="34"/>
      <c r="D1166" s="34"/>
      <c r="E1166" s="34"/>
      <c r="F1166" s="21"/>
      <c r="G1166" s="37"/>
      <c r="H1166" s="14"/>
    </row>
    <row r="1167" spans="1:8" x14ac:dyDescent="0.35">
      <c r="A1167" s="59"/>
      <c r="B1167" s="40"/>
      <c r="C1167" s="34"/>
      <c r="D1167" s="34"/>
      <c r="E1167" s="34"/>
      <c r="F1167" s="21"/>
      <c r="G1167" s="37"/>
      <c r="H1167" s="14"/>
    </row>
    <row r="1168" spans="1:8" x14ac:dyDescent="0.35">
      <c r="A1168" s="59"/>
      <c r="B1168" s="40"/>
      <c r="C1168" s="34"/>
      <c r="D1168" s="34"/>
      <c r="E1168" s="34"/>
      <c r="F1168" s="21"/>
      <c r="G1168" s="37"/>
      <c r="H1168" s="14"/>
    </row>
    <row r="1169" spans="1:8" x14ac:dyDescent="0.35">
      <c r="A1169" s="59"/>
      <c r="B1169" s="40"/>
      <c r="C1169" s="34"/>
      <c r="D1169" s="34"/>
      <c r="E1169" s="34"/>
      <c r="F1169" s="21"/>
      <c r="G1169" s="37"/>
      <c r="H1169" s="14"/>
    </row>
    <row r="1170" spans="1:8" x14ac:dyDescent="0.35">
      <c r="A1170" s="59"/>
      <c r="B1170" s="40"/>
      <c r="C1170" s="34"/>
      <c r="D1170" s="34"/>
      <c r="E1170" s="34"/>
      <c r="F1170" s="21"/>
      <c r="G1170" s="37"/>
      <c r="H1170" s="14"/>
    </row>
    <row r="1171" spans="1:8" x14ac:dyDescent="0.35">
      <c r="A1171" s="59"/>
      <c r="B1171" s="40"/>
      <c r="C1171" s="34"/>
      <c r="D1171" s="34"/>
      <c r="E1171" s="34"/>
      <c r="F1171" s="21"/>
      <c r="G1171" s="37"/>
      <c r="H1171" s="14"/>
    </row>
    <row r="1172" spans="1:8" x14ac:dyDescent="0.35">
      <c r="A1172" s="59"/>
      <c r="B1172" s="40"/>
      <c r="C1172" s="34"/>
      <c r="D1172" s="34"/>
      <c r="E1172" s="34"/>
      <c r="F1172" s="21"/>
      <c r="G1172" s="37"/>
      <c r="H1172" s="14"/>
    </row>
    <row r="1173" spans="1:8" x14ac:dyDescent="0.35">
      <c r="A1173" s="59"/>
      <c r="B1173" s="40"/>
      <c r="C1173" s="34"/>
      <c r="D1173" s="34"/>
      <c r="E1173" s="34"/>
      <c r="F1173" s="21"/>
      <c r="G1173" s="37"/>
      <c r="H1173" s="14"/>
    </row>
    <row r="1174" spans="1:8" x14ac:dyDescent="0.35">
      <c r="A1174" s="59"/>
      <c r="B1174" s="40"/>
      <c r="C1174" s="34"/>
      <c r="D1174" s="34"/>
      <c r="E1174" s="34"/>
      <c r="F1174" s="21"/>
      <c r="G1174" s="37"/>
      <c r="H1174" s="14"/>
    </row>
    <row r="1175" spans="1:8" x14ac:dyDescent="0.35">
      <c r="A1175" s="59"/>
      <c r="B1175" s="40"/>
      <c r="C1175" s="34"/>
      <c r="D1175" s="34"/>
      <c r="E1175" s="34"/>
      <c r="F1175" s="21"/>
      <c r="G1175" s="37"/>
      <c r="H1175" s="14"/>
    </row>
    <row r="1176" spans="1:8" x14ac:dyDescent="0.35">
      <c r="A1176" s="59"/>
      <c r="B1176" s="40"/>
      <c r="C1176" s="34"/>
      <c r="D1176" s="34"/>
      <c r="E1176" s="34"/>
      <c r="F1176" s="21"/>
      <c r="G1176" s="37"/>
      <c r="H1176" s="14"/>
    </row>
    <row r="1177" spans="1:8" x14ac:dyDescent="0.35">
      <c r="A1177" s="59"/>
      <c r="B1177" s="40"/>
      <c r="C1177" s="34"/>
      <c r="D1177" s="34"/>
      <c r="E1177" s="34"/>
      <c r="F1177" s="21"/>
      <c r="G1177" s="37"/>
      <c r="H1177" s="14"/>
    </row>
    <row r="1178" spans="1:8" x14ac:dyDescent="0.35">
      <c r="A1178" s="21"/>
      <c r="B1178" s="40"/>
      <c r="C1178" s="34"/>
      <c r="D1178" s="34"/>
      <c r="E1178" s="34"/>
      <c r="F1178" s="28"/>
      <c r="G1178" s="37"/>
      <c r="H1178" s="14"/>
    </row>
    <row r="1179" spans="1:8" x14ac:dyDescent="0.35">
      <c r="A1179" s="59"/>
      <c r="B1179" s="40"/>
      <c r="C1179" s="34"/>
      <c r="D1179" s="34"/>
      <c r="E1179" s="34"/>
      <c r="F1179" s="21"/>
      <c r="G1179" s="37"/>
      <c r="H1179" s="14"/>
    </row>
    <row r="1180" spans="1:8" x14ac:dyDescent="0.35">
      <c r="A1180" s="21"/>
      <c r="B1180" s="40"/>
      <c r="C1180" s="34"/>
      <c r="D1180" s="34"/>
      <c r="E1180" s="34"/>
      <c r="F1180" s="28"/>
      <c r="G1180" s="37"/>
      <c r="H1180" s="14"/>
    </row>
    <row r="1181" spans="1:8" x14ac:dyDescent="0.35">
      <c r="A1181" s="59"/>
      <c r="B1181" s="40"/>
      <c r="C1181" s="34"/>
      <c r="D1181" s="34"/>
      <c r="E1181" s="34"/>
      <c r="F1181" s="21"/>
      <c r="G1181" s="34"/>
      <c r="H1181" s="14"/>
    </row>
    <row r="1182" spans="1:8" x14ac:dyDescent="0.35">
      <c r="A1182" s="59"/>
      <c r="B1182" s="40"/>
      <c r="C1182" s="34"/>
      <c r="D1182" s="34"/>
      <c r="E1182" s="34"/>
      <c r="F1182" s="21"/>
      <c r="G1182" s="34"/>
      <c r="H1182" s="14"/>
    </row>
    <row r="1183" spans="1:8" x14ac:dyDescent="0.35">
      <c r="A1183" s="59"/>
      <c r="B1183" s="40"/>
      <c r="C1183" s="34"/>
      <c r="D1183" s="34"/>
      <c r="E1183" s="34"/>
      <c r="F1183" s="21"/>
      <c r="G1183" s="34"/>
      <c r="H1183" s="14"/>
    </row>
    <row r="1184" spans="1:8" x14ac:dyDescent="0.35">
      <c r="A1184" s="59"/>
      <c r="B1184" s="40"/>
      <c r="C1184" s="34"/>
      <c r="D1184" s="34"/>
      <c r="E1184" s="34"/>
      <c r="F1184" s="21"/>
      <c r="G1184" s="34"/>
      <c r="H1184" s="14"/>
    </row>
    <row r="1185" spans="1:8" x14ac:dyDescent="0.35">
      <c r="A1185" s="59"/>
      <c r="B1185" s="40"/>
      <c r="C1185" s="34"/>
      <c r="D1185" s="34"/>
      <c r="E1185" s="34"/>
      <c r="F1185" s="21"/>
      <c r="G1185" s="37"/>
      <c r="H1185" s="14"/>
    </row>
    <row r="1186" spans="1:8" x14ac:dyDescent="0.35">
      <c r="A1186" s="59"/>
      <c r="B1186" s="40"/>
      <c r="C1186" s="34"/>
      <c r="D1186" s="34"/>
      <c r="E1186" s="34"/>
      <c r="F1186" s="21"/>
      <c r="G1186" s="37"/>
      <c r="H1186" s="14"/>
    </row>
    <row r="1187" spans="1:8" x14ac:dyDescent="0.35">
      <c r="A1187" s="59"/>
      <c r="B1187" s="40"/>
      <c r="C1187" s="34"/>
      <c r="D1187" s="34"/>
      <c r="E1187" s="34"/>
      <c r="F1187" s="21"/>
      <c r="G1187" s="37"/>
      <c r="H1187" s="14"/>
    </row>
    <row r="1188" spans="1:8" x14ac:dyDescent="0.35">
      <c r="A1188" s="59"/>
      <c r="B1188" s="40"/>
      <c r="C1188" s="34"/>
      <c r="D1188" s="34"/>
      <c r="E1188" s="34"/>
      <c r="F1188" s="21"/>
      <c r="G1188" s="37"/>
      <c r="H1188" s="14"/>
    </row>
    <row r="1189" spans="1:8" x14ac:dyDescent="0.35">
      <c r="A1189" s="59"/>
      <c r="B1189" s="40"/>
      <c r="C1189" s="34"/>
      <c r="D1189" s="34"/>
      <c r="E1189" s="34"/>
      <c r="F1189" s="21"/>
      <c r="G1189" s="37"/>
      <c r="H1189" s="14"/>
    </row>
    <row r="1190" spans="1:8" x14ac:dyDescent="0.35">
      <c r="A1190" s="59"/>
      <c r="B1190" s="40"/>
      <c r="C1190" s="34"/>
      <c r="D1190" s="34"/>
      <c r="E1190" s="34"/>
      <c r="F1190" s="21"/>
      <c r="G1190" s="37"/>
      <c r="H1190" s="14"/>
    </row>
    <row r="1191" spans="1:8" x14ac:dyDescent="0.35">
      <c r="A1191" s="59"/>
      <c r="B1191" s="40"/>
      <c r="C1191" s="34"/>
      <c r="D1191" s="34"/>
      <c r="E1191" s="34"/>
      <c r="F1191" s="21"/>
      <c r="G1191" s="37"/>
      <c r="H1191" s="14"/>
    </row>
    <row r="1192" spans="1:8" x14ac:dyDescent="0.35">
      <c r="A1192" s="59"/>
      <c r="B1192" s="40"/>
      <c r="C1192" s="34"/>
      <c r="D1192" s="34"/>
      <c r="E1192" s="34"/>
      <c r="F1192" s="21"/>
      <c r="G1192" s="37"/>
      <c r="H1192" s="14"/>
    </row>
    <row r="1193" spans="1:8" x14ac:dyDescent="0.35">
      <c r="A1193" s="59"/>
      <c r="B1193" s="40"/>
      <c r="C1193" s="34"/>
      <c r="D1193" s="34"/>
      <c r="E1193" s="34"/>
      <c r="F1193" s="21"/>
      <c r="G1193" s="37"/>
      <c r="H1193" s="14"/>
    </row>
    <row r="1194" spans="1:8" x14ac:dyDescent="0.35">
      <c r="A1194" s="59"/>
      <c r="B1194" s="40"/>
      <c r="C1194" s="34"/>
      <c r="D1194" s="34"/>
      <c r="E1194" s="34"/>
      <c r="F1194" s="21"/>
      <c r="G1194" s="37"/>
      <c r="H1194" s="14"/>
    </row>
    <row r="1195" spans="1:8" x14ac:dyDescent="0.35">
      <c r="A1195" s="59"/>
      <c r="B1195" s="40"/>
      <c r="C1195" s="34"/>
      <c r="D1195" s="34"/>
      <c r="E1195" s="34"/>
      <c r="F1195" s="21"/>
      <c r="G1195" s="37"/>
      <c r="H1195" s="14"/>
    </row>
    <row r="1196" spans="1:8" x14ac:dyDescent="0.35">
      <c r="A1196" s="59"/>
      <c r="B1196" s="40"/>
      <c r="C1196" s="34"/>
      <c r="D1196" s="34"/>
      <c r="E1196" s="34"/>
      <c r="F1196" s="21"/>
      <c r="G1196" s="37"/>
      <c r="H1196" s="14"/>
    </row>
    <row r="1197" spans="1:8" x14ac:dyDescent="0.35">
      <c r="A1197" s="21"/>
      <c r="B1197" s="40"/>
      <c r="C1197" s="34"/>
      <c r="D1197" s="34"/>
      <c r="E1197" s="34"/>
      <c r="F1197" s="28"/>
      <c r="G1197" s="37"/>
      <c r="H1197" s="14"/>
    </row>
    <row r="1198" spans="1:8" x14ac:dyDescent="0.35">
      <c r="A1198" s="21"/>
      <c r="B1198" s="40"/>
      <c r="C1198" s="34"/>
      <c r="D1198" s="34"/>
      <c r="E1198" s="34"/>
      <c r="F1198" s="28"/>
      <c r="G1198" s="37"/>
      <c r="H1198" s="14"/>
    </row>
    <row r="1199" spans="1:8" x14ac:dyDescent="0.35">
      <c r="A1199" s="36"/>
      <c r="B1199" s="40"/>
      <c r="C1199" s="34"/>
      <c r="D1199" s="34"/>
      <c r="E1199" s="34"/>
      <c r="F1199" s="28"/>
      <c r="G1199" s="37"/>
      <c r="H1199" s="14"/>
    </row>
    <row r="1200" spans="1:8" x14ac:dyDescent="0.35">
      <c r="A1200" s="21"/>
      <c r="B1200" s="40"/>
      <c r="C1200" s="34"/>
      <c r="D1200" s="34"/>
      <c r="E1200" s="34"/>
      <c r="F1200" s="28"/>
      <c r="G1200" s="37"/>
      <c r="H1200" s="14"/>
    </row>
    <row r="1201" spans="1:8" x14ac:dyDescent="0.35">
      <c r="A1201" s="21"/>
      <c r="B1201" s="40"/>
      <c r="C1201" s="34"/>
      <c r="D1201" s="34"/>
      <c r="E1201" s="34"/>
      <c r="F1201" s="28"/>
      <c r="G1201" s="37"/>
      <c r="H1201" s="14"/>
    </row>
    <row r="1202" spans="1:8" x14ac:dyDescent="0.35">
      <c r="A1202" s="59"/>
      <c r="B1202" s="40"/>
      <c r="C1202" s="34"/>
      <c r="D1202" s="34"/>
      <c r="E1202" s="34"/>
      <c r="F1202" s="28"/>
      <c r="G1202" s="37"/>
      <c r="H1202" s="14"/>
    </row>
    <row r="1203" spans="1:8" x14ac:dyDescent="0.35">
      <c r="A1203" s="59"/>
      <c r="B1203" s="40"/>
      <c r="C1203" s="34"/>
      <c r="D1203" s="34"/>
      <c r="E1203" s="34"/>
      <c r="F1203" s="28"/>
      <c r="G1203" s="37"/>
      <c r="H1203" s="14"/>
    </row>
    <row r="1204" spans="1:8" x14ac:dyDescent="0.35">
      <c r="A1204" s="59"/>
      <c r="B1204" s="40"/>
      <c r="C1204" s="34"/>
      <c r="D1204" s="34"/>
      <c r="E1204" s="34"/>
      <c r="F1204" s="28"/>
      <c r="G1204" s="37"/>
      <c r="H1204" s="14"/>
    </row>
    <row r="1205" spans="1:8" x14ac:dyDescent="0.35">
      <c r="A1205" s="59"/>
      <c r="B1205" s="40"/>
      <c r="C1205" s="34"/>
      <c r="D1205" s="34"/>
      <c r="E1205" s="34"/>
      <c r="F1205" s="28"/>
      <c r="G1205" s="37"/>
      <c r="H1205" s="14"/>
    </row>
    <row r="1206" spans="1:8" x14ac:dyDescent="0.35">
      <c r="A1206" s="59"/>
      <c r="B1206" s="40"/>
      <c r="C1206" s="34"/>
      <c r="D1206" s="34"/>
      <c r="E1206" s="34"/>
      <c r="F1206" s="28"/>
      <c r="G1206" s="37"/>
      <c r="H1206" s="14"/>
    </row>
    <row r="1207" spans="1:8" x14ac:dyDescent="0.35">
      <c r="A1207" s="21"/>
      <c r="B1207" s="40"/>
      <c r="C1207" s="34"/>
      <c r="D1207" s="34"/>
      <c r="E1207" s="34"/>
      <c r="F1207" s="28"/>
      <c r="G1207" s="37"/>
      <c r="H1207" s="14"/>
    </row>
    <row r="1208" spans="1:8" x14ac:dyDescent="0.35">
      <c r="A1208" s="59"/>
      <c r="B1208" s="40"/>
      <c r="C1208" s="34"/>
      <c r="D1208" s="34"/>
      <c r="E1208" s="34"/>
      <c r="F1208" s="28"/>
      <c r="G1208" s="37"/>
      <c r="H1208" s="14"/>
    </row>
    <row r="1209" spans="1:8" x14ac:dyDescent="0.35">
      <c r="A1209" s="59"/>
      <c r="B1209" s="40"/>
      <c r="C1209" s="34"/>
      <c r="D1209" s="34"/>
      <c r="E1209" s="34"/>
      <c r="F1209" s="28"/>
      <c r="G1209" s="37"/>
      <c r="H1209" s="14"/>
    </row>
    <row r="1210" spans="1:8" x14ac:dyDescent="0.35">
      <c r="A1210" s="59"/>
      <c r="B1210" s="40"/>
      <c r="C1210" s="34"/>
      <c r="D1210" s="34"/>
      <c r="E1210" s="34"/>
      <c r="F1210" s="28"/>
      <c r="G1210" s="37"/>
      <c r="H1210" s="14"/>
    </row>
    <row r="1211" spans="1:8" x14ac:dyDescent="0.35">
      <c r="A1211" s="79"/>
      <c r="B1211" s="40"/>
      <c r="C1211" s="34"/>
      <c r="D1211" s="34"/>
      <c r="E1211" s="34"/>
      <c r="F1211" s="28"/>
      <c r="G1211" s="37"/>
      <c r="H1211" s="14"/>
    </row>
    <row r="1212" spans="1:8" x14ac:dyDescent="0.35">
      <c r="A1212" s="59"/>
      <c r="B1212" s="40"/>
      <c r="C1212" s="34"/>
      <c r="D1212" s="34"/>
      <c r="E1212" s="34"/>
      <c r="F1212" s="28"/>
      <c r="G1212" s="37"/>
      <c r="H1212" s="14"/>
    </row>
    <row r="1213" spans="1:8" x14ac:dyDescent="0.35">
      <c r="A1213" s="59"/>
      <c r="B1213" s="40"/>
      <c r="C1213" s="34"/>
      <c r="D1213" s="34"/>
      <c r="E1213" s="34"/>
      <c r="F1213" s="28"/>
      <c r="G1213" s="37"/>
      <c r="H1213" s="14"/>
    </row>
    <row r="1214" spans="1:8" x14ac:dyDescent="0.35">
      <c r="A1214" s="59"/>
      <c r="B1214" s="40"/>
      <c r="C1214" s="34"/>
      <c r="D1214" s="34"/>
      <c r="E1214" s="34"/>
      <c r="F1214" s="28"/>
      <c r="G1214" s="37"/>
      <c r="H1214" s="14"/>
    </row>
    <row r="1215" spans="1:8" x14ac:dyDescent="0.35">
      <c r="A1215" s="36"/>
      <c r="B1215" s="40"/>
      <c r="C1215" s="34"/>
      <c r="D1215" s="34"/>
      <c r="E1215" s="34"/>
      <c r="F1215" s="28"/>
      <c r="G1215" s="37"/>
      <c r="H1215" s="14"/>
    </row>
    <row r="1216" spans="1:8" x14ac:dyDescent="0.35">
      <c r="A1216" s="59"/>
      <c r="B1216" s="40"/>
      <c r="C1216" s="34"/>
      <c r="D1216" s="34"/>
      <c r="E1216" s="34"/>
      <c r="F1216" s="28"/>
      <c r="G1216" s="37"/>
      <c r="H1216" s="14"/>
    </row>
    <row r="1217" spans="1:8" x14ac:dyDescent="0.35">
      <c r="A1217" s="59"/>
      <c r="B1217" s="40"/>
      <c r="C1217" s="34"/>
      <c r="D1217" s="34"/>
      <c r="E1217" s="34"/>
      <c r="F1217" s="28"/>
      <c r="G1217" s="37"/>
      <c r="H1217" s="14"/>
    </row>
    <row r="1218" spans="1:8" x14ac:dyDescent="0.35">
      <c r="A1218" s="59"/>
      <c r="B1218" s="40"/>
      <c r="C1218" s="34"/>
      <c r="D1218" s="34"/>
      <c r="E1218" s="34"/>
      <c r="F1218" s="28"/>
      <c r="G1218" s="37"/>
      <c r="H1218" s="14"/>
    </row>
    <row r="1219" spans="1:8" x14ac:dyDescent="0.35">
      <c r="A1219" s="59"/>
      <c r="B1219" s="40"/>
      <c r="C1219" s="34"/>
      <c r="D1219" s="34"/>
      <c r="E1219" s="34"/>
      <c r="F1219" s="28"/>
      <c r="G1219" s="37"/>
      <c r="H1219" s="14"/>
    </row>
    <row r="1220" spans="1:8" x14ac:dyDescent="0.35">
      <c r="A1220" s="59"/>
      <c r="B1220" s="40"/>
      <c r="C1220" s="34"/>
      <c r="D1220" s="34"/>
      <c r="E1220" s="34"/>
      <c r="F1220" s="28"/>
      <c r="G1220" s="37"/>
      <c r="H1220" s="14"/>
    </row>
    <row r="1221" spans="1:8" x14ac:dyDescent="0.35">
      <c r="A1221" s="59"/>
      <c r="B1221" s="40"/>
      <c r="C1221" s="34"/>
      <c r="D1221" s="34"/>
      <c r="E1221" s="34"/>
      <c r="F1221" s="28"/>
      <c r="G1221" s="37"/>
      <c r="H1221" s="14"/>
    </row>
    <row r="1222" spans="1:8" x14ac:dyDescent="0.35">
      <c r="A1222" s="59"/>
      <c r="B1222" s="40"/>
      <c r="C1222" s="34"/>
      <c r="D1222" s="34"/>
      <c r="E1222" s="34"/>
      <c r="F1222" s="28"/>
      <c r="G1222" s="37"/>
      <c r="H1222" s="14"/>
    </row>
    <row r="1223" spans="1:8" x14ac:dyDescent="0.35">
      <c r="A1223" s="59"/>
      <c r="B1223" s="40"/>
      <c r="C1223" s="34"/>
      <c r="D1223" s="34"/>
      <c r="E1223" s="34"/>
      <c r="F1223" s="28"/>
      <c r="G1223" s="37"/>
      <c r="H1223" s="14"/>
    </row>
    <row r="1224" spans="1:8" x14ac:dyDescent="0.35">
      <c r="A1224" s="59"/>
      <c r="B1224" s="40"/>
      <c r="C1224" s="34"/>
      <c r="D1224" s="34"/>
      <c r="E1224" s="34"/>
      <c r="F1224" s="28"/>
      <c r="G1224" s="37"/>
      <c r="H1224" s="14"/>
    </row>
    <row r="1225" spans="1:8" x14ac:dyDescent="0.35">
      <c r="A1225" s="59"/>
      <c r="B1225" s="40"/>
      <c r="C1225" s="34"/>
      <c r="D1225" s="34"/>
      <c r="E1225" s="34"/>
      <c r="F1225" s="28"/>
      <c r="G1225" s="34"/>
      <c r="H1225" s="14"/>
    </row>
    <row r="1226" spans="1:8" x14ac:dyDescent="0.35">
      <c r="A1226" s="59"/>
      <c r="B1226" s="40"/>
      <c r="C1226" s="34"/>
      <c r="D1226" s="34"/>
      <c r="E1226" s="34"/>
      <c r="F1226" s="21"/>
      <c r="G1226" s="34"/>
      <c r="H1226" s="14"/>
    </row>
    <row r="1227" spans="1:8" x14ac:dyDescent="0.35">
      <c r="A1227" s="59"/>
      <c r="B1227" s="40"/>
      <c r="C1227" s="34"/>
      <c r="D1227" s="34"/>
      <c r="E1227" s="34"/>
      <c r="F1227" s="21"/>
      <c r="G1227" s="34"/>
      <c r="H1227" s="14"/>
    </row>
    <row r="1228" spans="1:8" x14ac:dyDescent="0.35">
      <c r="A1228" s="59"/>
      <c r="B1228" s="40"/>
      <c r="C1228" s="34"/>
      <c r="D1228" s="34"/>
      <c r="E1228" s="34"/>
      <c r="F1228" s="21"/>
      <c r="G1228" s="37"/>
      <c r="H1228" s="14"/>
    </row>
    <row r="1229" spans="1:8" x14ac:dyDescent="0.35">
      <c r="A1229" s="59"/>
      <c r="B1229" s="40"/>
      <c r="C1229" s="34"/>
      <c r="D1229" s="34"/>
      <c r="E1229" s="34"/>
      <c r="F1229" s="21"/>
      <c r="G1229" s="37"/>
      <c r="H1229" s="14"/>
    </row>
    <row r="1230" spans="1:8" x14ac:dyDescent="0.35">
      <c r="A1230" s="59"/>
      <c r="B1230" s="40"/>
      <c r="C1230" s="34"/>
      <c r="D1230" s="34"/>
      <c r="E1230" s="34"/>
      <c r="F1230" s="21"/>
      <c r="G1230" s="37"/>
      <c r="H1230" s="14"/>
    </row>
    <row r="1231" spans="1:8" x14ac:dyDescent="0.35">
      <c r="A1231" s="59"/>
      <c r="B1231" s="40"/>
      <c r="C1231" s="34"/>
      <c r="D1231" s="34"/>
      <c r="E1231" s="34"/>
      <c r="F1231" s="21"/>
      <c r="G1231" s="37"/>
      <c r="H1231" s="14"/>
    </row>
    <row r="1232" spans="1:8" x14ac:dyDescent="0.35">
      <c r="A1232" s="59"/>
      <c r="B1232" s="40"/>
      <c r="C1232" s="34"/>
      <c r="D1232" s="34"/>
      <c r="E1232" s="34"/>
      <c r="F1232" s="21"/>
      <c r="G1232" s="37"/>
      <c r="H1232" s="14"/>
    </row>
    <row r="1233" spans="1:8" x14ac:dyDescent="0.35">
      <c r="A1233" s="59"/>
      <c r="B1233" s="40"/>
      <c r="C1233" s="34"/>
      <c r="D1233" s="34"/>
      <c r="E1233" s="34"/>
      <c r="F1233" s="21"/>
      <c r="G1233" s="37"/>
      <c r="H1233" s="14"/>
    </row>
    <row r="1234" spans="1:8" x14ac:dyDescent="0.35">
      <c r="A1234" s="59"/>
      <c r="B1234" s="40"/>
      <c r="C1234" s="34"/>
      <c r="D1234" s="34"/>
      <c r="E1234" s="34"/>
      <c r="F1234" s="21"/>
      <c r="G1234" s="37"/>
      <c r="H1234" s="14"/>
    </row>
    <row r="1235" spans="1:8" x14ac:dyDescent="0.35">
      <c r="A1235" s="21"/>
      <c r="B1235" s="40"/>
      <c r="C1235" s="34"/>
      <c r="D1235" s="34"/>
      <c r="E1235" s="34"/>
      <c r="F1235" s="28"/>
      <c r="G1235" s="37"/>
      <c r="H1235" s="14"/>
    </row>
    <row r="1236" spans="1:8" x14ac:dyDescent="0.35">
      <c r="A1236" s="21"/>
      <c r="B1236" s="40"/>
      <c r="C1236" s="34"/>
      <c r="D1236" s="34"/>
      <c r="E1236" s="34"/>
      <c r="F1236" s="28"/>
      <c r="G1236" s="37"/>
      <c r="H1236" s="14"/>
    </row>
    <row r="1237" spans="1:8" x14ac:dyDescent="0.35">
      <c r="A1237" s="21"/>
      <c r="B1237" s="40"/>
      <c r="C1237" s="34"/>
      <c r="D1237" s="34"/>
      <c r="E1237" s="34"/>
      <c r="F1237" s="28"/>
      <c r="G1237" s="37"/>
      <c r="H1237" s="14"/>
    </row>
    <row r="1238" spans="1:8" x14ac:dyDescent="0.35">
      <c r="A1238" s="59"/>
      <c r="B1238" s="40"/>
      <c r="C1238" s="34"/>
      <c r="D1238" s="34"/>
      <c r="E1238" s="34"/>
      <c r="F1238" s="28"/>
      <c r="G1238" s="37"/>
      <c r="H1238" s="14"/>
    </row>
    <row r="1239" spans="1:8" x14ac:dyDescent="0.35">
      <c r="A1239" s="59"/>
      <c r="B1239" s="40"/>
      <c r="C1239" s="34"/>
      <c r="D1239" s="34"/>
      <c r="E1239" s="34"/>
      <c r="F1239" s="28"/>
      <c r="G1239" s="37"/>
      <c r="H1239" s="14"/>
    </row>
    <row r="1240" spans="1:8" x14ac:dyDescent="0.35">
      <c r="A1240" s="59"/>
      <c r="B1240" s="40"/>
      <c r="C1240" s="34"/>
      <c r="D1240" s="34"/>
      <c r="E1240" s="34"/>
      <c r="F1240" s="28"/>
      <c r="G1240" s="37"/>
      <c r="H1240" s="14"/>
    </row>
    <row r="1241" spans="1:8" x14ac:dyDescent="0.35">
      <c r="A1241" s="59"/>
      <c r="B1241" s="40"/>
      <c r="C1241" s="34"/>
      <c r="D1241" s="34"/>
      <c r="E1241" s="34"/>
      <c r="F1241" s="28"/>
      <c r="G1241" s="37"/>
      <c r="H1241" s="14"/>
    </row>
    <row r="1242" spans="1:8" x14ac:dyDescent="0.35">
      <c r="A1242" s="59"/>
      <c r="B1242" s="40"/>
      <c r="C1242" s="34"/>
      <c r="D1242" s="34"/>
      <c r="E1242" s="34"/>
      <c r="F1242" s="28"/>
      <c r="G1242" s="37"/>
      <c r="H1242" s="14"/>
    </row>
    <row r="1243" spans="1:8" x14ac:dyDescent="0.35">
      <c r="A1243" s="59"/>
      <c r="B1243" s="40"/>
      <c r="C1243" s="34"/>
      <c r="D1243" s="34"/>
      <c r="E1243" s="34"/>
      <c r="F1243" s="28"/>
      <c r="G1243" s="37"/>
      <c r="H1243" s="14"/>
    </row>
    <row r="1244" spans="1:8" x14ac:dyDescent="0.35">
      <c r="A1244" s="59"/>
      <c r="B1244" s="40"/>
      <c r="C1244" s="34"/>
      <c r="D1244" s="34"/>
      <c r="E1244" s="34"/>
      <c r="F1244" s="28"/>
      <c r="G1244" s="37"/>
      <c r="H1244" s="14"/>
    </row>
    <row r="1245" spans="1:8" x14ac:dyDescent="0.35">
      <c r="A1245" s="59"/>
      <c r="B1245" s="40"/>
      <c r="C1245" s="34"/>
      <c r="D1245" s="34"/>
      <c r="E1245" s="34"/>
      <c r="F1245" s="28"/>
      <c r="G1245" s="37"/>
      <c r="H1245" s="14"/>
    </row>
    <row r="1246" spans="1:8" x14ac:dyDescent="0.35">
      <c r="A1246" s="59"/>
      <c r="B1246" s="40"/>
      <c r="C1246" s="34"/>
      <c r="D1246" s="34"/>
      <c r="E1246" s="34"/>
      <c r="F1246" s="28"/>
      <c r="G1246" s="37"/>
      <c r="H1246" s="14"/>
    </row>
    <row r="1247" spans="1:8" x14ac:dyDescent="0.35">
      <c r="A1247" s="59"/>
      <c r="B1247" s="40"/>
      <c r="C1247" s="34"/>
      <c r="D1247" s="34"/>
      <c r="E1247" s="34"/>
      <c r="F1247" s="28"/>
      <c r="G1247" s="37"/>
      <c r="H1247" s="14"/>
    </row>
    <row r="1248" spans="1:8" x14ac:dyDescent="0.35">
      <c r="A1248" s="59"/>
      <c r="B1248" s="40"/>
      <c r="C1248" s="34"/>
      <c r="D1248" s="34"/>
      <c r="E1248" s="34"/>
      <c r="F1248" s="28"/>
      <c r="G1248" s="37"/>
      <c r="H1248" s="14"/>
    </row>
    <row r="1249" spans="1:8" x14ac:dyDescent="0.35">
      <c r="A1249" s="59"/>
      <c r="B1249" s="40"/>
      <c r="C1249" s="34"/>
      <c r="D1249" s="34"/>
      <c r="E1249" s="34"/>
      <c r="F1249" s="28"/>
      <c r="G1249" s="37"/>
      <c r="H1249" s="14"/>
    </row>
    <row r="1250" spans="1:8" x14ac:dyDescent="0.35">
      <c r="A1250" s="59"/>
      <c r="B1250" s="40"/>
      <c r="C1250" s="34"/>
      <c r="D1250" s="34"/>
      <c r="E1250" s="34"/>
      <c r="F1250" s="28"/>
      <c r="G1250" s="37"/>
      <c r="H1250" s="14"/>
    </row>
    <row r="1251" spans="1:8" x14ac:dyDescent="0.35">
      <c r="A1251" s="59"/>
      <c r="B1251" s="40"/>
      <c r="C1251" s="34"/>
      <c r="D1251" s="34"/>
      <c r="E1251" s="34"/>
      <c r="F1251" s="28"/>
      <c r="G1251" s="37"/>
      <c r="H1251" s="14"/>
    </row>
    <row r="1252" spans="1:8" x14ac:dyDescent="0.35">
      <c r="A1252" s="59"/>
      <c r="B1252" s="40"/>
      <c r="C1252" s="34"/>
      <c r="D1252" s="34"/>
      <c r="E1252" s="34"/>
      <c r="F1252" s="28"/>
      <c r="G1252" s="37"/>
      <c r="H1252" s="14"/>
    </row>
    <row r="1253" spans="1:8" x14ac:dyDescent="0.35">
      <c r="A1253" s="59"/>
      <c r="B1253" s="40"/>
      <c r="C1253" s="34"/>
      <c r="D1253" s="34"/>
      <c r="E1253" s="34"/>
      <c r="F1253" s="28"/>
      <c r="G1253" s="37"/>
      <c r="H1253" s="14"/>
    </row>
    <row r="1254" spans="1:8" x14ac:dyDescent="0.35">
      <c r="A1254" s="59"/>
      <c r="B1254" s="40"/>
      <c r="C1254" s="34"/>
      <c r="D1254" s="34"/>
      <c r="E1254" s="34"/>
      <c r="F1254" s="28"/>
      <c r="G1254" s="34"/>
      <c r="H1254" s="14"/>
    </row>
    <row r="1255" spans="1:8" x14ac:dyDescent="0.35">
      <c r="A1255" s="59"/>
      <c r="B1255" s="40"/>
      <c r="C1255" s="34"/>
      <c r="D1255" s="34"/>
      <c r="E1255" s="34"/>
      <c r="F1255" s="21"/>
      <c r="G1255" s="34"/>
      <c r="H1255" s="14"/>
    </row>
    <row r="1256" spans="1:8" x14ac:dyDescent="0.35">
      <c r="A1256" s="59"/>
      <c r="B1256" s="40"/>
      <c r="C1256" s="34"/>
      <c r="D1256" s="34"/>
      <c r="E1256" s="34"/>
      <c r="F1256" s="21"/>
      <c r="G1256" s="34"/>
      <c r="H1256" s="14"/>
    </row>
    <row r="1257" spans="1:8" x14ac:dyDescent="0.35">
      <c r="A1257" s="59"/>
      <c r="B1257" s="40"/>
      <c r="C1257" s="34"/>
      <c r="D1257" s="34"/>
      <c r="E1257" s="34"/>
      <c r="F1257" s="21"/>
      <c r="G1257" s="37"/>
      <c r="H1257" s="14"/>
    </row>
    <row r="1258" spans="1:8" x14ac:dyDescent="0.35">
      <c r="A1258" s="59"/>
      <c r="B1258" s="40"/>
      <c r="C1258" s="34"/>
      <c r="D1258" s="34"/>
      <c r="E1258" s="34"/>
      <c r="F1258" s="21"/>
      <c r="G1258" s="37"/>
      <c r="H1258" s="14"/>
    </row>
    <row r="1259" spans="1:8" x14ac:dyDescent="0.35">
      <c r="A1259" s="21"/>
      <c r="B1259" s="40"/>
      <c r="C1259" s="34"/>
      <c r="D1259" s="34"/>
      <c r="E1259" s="34"/>
      <c r="F1259" s="21"/>
      <c r="G1259" s="37"/>
      <c r="H1259" s="14"/>
    </row>
    <row r="1260" spans="1:8" x14ac:dyDescent="0.35">
      <c r="A1260" s="59"/>
      <c r="B1260" s="40"/>
      <c r="C1260" s="34"/>
      <c r="D1260" s="34"/>
      <c r="E1260" s="34"/>
      <c r="F1260" s="21"/>
      <c r="G1260" s="37"/>
      <c r="H1260" s="14"/>
    </row>
    <row r="1261" spans="1:8" x14ac:dyDescent="0.35">
      <c r="A1261" s="59"/>
      <c r="B1261" s="40"/>
      <c r="C1261" s="34"/>
      <c r="D1261" s="34"/>
      <c r="E1261" s="34"/>
      <c r="F1261" s="21"/>
      <c r="G1261" s="37"/>
      <c r="H1261" s="14"/>
    </row>
    <row r="1262" spans="1:8" x14ac:dyDescent="0.35">
      <c r="A1262" s="21"/>
      <c r="B1262" s="40"/>
      <c r="C1262" s="34"/>
      <c r="D1262" s="34"/>
      <c r="E1262" s="34"/>
      <c r="F1262" s="28"/>
      <c r="G1262" s="37"/>
      <c r="H1262" s="14"/>
    </row>
    <row r="1263" spans="1:8" x14ac:dyDescent="0.35">
      <c r="A1263" s="21"/>
      <c r="B1263" s="40"/>
      <c r="C1263" s="34"/>
      <c r="D1263" s="34"/>
      <c r="E1263" s="34"/>
      <c r="F1263" s="28"/>
      <c r="G1263" s="37"/>
      <c r="H1263" s="14"/>
    </row>
    <row r="1264" spans="1:8" x14ac:dyDescent="0.35">
      <c r="A1264" s="21"/>
      <c r="B1264" s="40"/>
      <c r="C1264" s="34"/>
      <c r="D1264" s="34"/>
      <c r="E1264" s="34"/>
      <c r="F1264" s="28"/>
      <c r="G1264" s="37"/>
      <c r="H1264" s="14"/>
    </row>
    <row r="1265" spans="1:8" x14ac:dyDescent="0.35">
      <c r="A1265" s="21"/>
      <c r="B1265" s="40"/>
      <c r="C1265" s="34"/>
      <c r="D1265" s="34"/>
      <c r="E1265" s="34"/>
      <c r="F1265" s="28"/>
      <c r="G1265" s="37"/>
      <c r="H1265" s="14"/>
    </row>
    <row r="1266" spans="1:8" x14ac:dyDescent="0.35">
      <c r="A1266" s="21"/>
      <c r="B1266" s="40"/>
      <c r="C1266" s="34"/>
      <c r="D1266" s="34"/>
      <c r="E1266" s="34"/>
      <c r="F1266" s="28"/>
      <c r="G1266" s="37"/>
      <c r="H1266" s="14"/>
    </row>
    <row r="1267" spans="1:8" x14ac:dyDescent="0.35">
      <c r="A1267" s="21"/>
      <c r="B1267" s="40"/>
      <c r="C1267" s="34"/>
      <c r="D1267" s="34"/>
      <c r="E1267" s="34"/>
      <c r="F1267" s="28"/>
      <c r="G1267" s="37"/>
      <c r="H1267" s="14"/>
    </row>
    <row r="1268" spans="1:8" x14ac:dyDescent="0.35">
      <c r="A1268" s="21"/>
      <c r="B1268" s="40"/>
      <c r="C1268" s="34"/>
      <c r="D1268" s="34"/>
      <c r="E1268" s="34"/>
      <c r="F1268" s="28"/>
      <c r="G1268" s="37"/>
      <c r="H1268" s="14"/>
    </row>
    <row r="1269" spans="1:8" x14ac:dyDescent="0.35">
      <c r="A1269" s="21"/>
      <c r="B1269" s="40"/>
      <c r="C1269" s="34"/>
      <c r="D1269" s="34"/>
      <c r="E1269" s="34"/>
      <c r="F1269" s="28"/>
      <c r="G1269" s="37"/>
      <c r="H1269" s="14"/>
    </row>
    <row r="1270" spans="1:8" x14ac:dyDescent="0.35">
      <c r="A1270" s="21"/>
      <c r="B1270" s="40"/>
      <c r="C1270" s="34"/>
      <c r="D1270" s="34"/>
      <c r="E1270" s="34"/>
      <c r="F1270" s="28"/>
      <c r="G1270" s="34"/>
      <c r="H1270" s="14"/>
    </row>
    <row r="1271" spans="1:8" x14ac:dyDescent="0.35">
      <c r="A1271" s="59"/>
      <c r="B1271" s="40"/>
      <c r="C1271" s="34"/>
      <c r="D1271" s="34"/>
      <c r="E1271" s="34"/>
      <c r="F1271" s="21"/>
      <c r="G1271" s="34"/>
      <c r="H1271" s="14"/>
    </row>
    <row r="1272" spans="1:8" x14ac:dyDescent="0.35">
      <c r="A1272" s="21"/>
      <c r="B1272" s="40"/>
      <c r="C1272" s="34"/>
      <c r="D1272" s="34"/>
      <c r="E1272" s="34"/>
      <c r="F1272" s="21"/>
      <c r="G1272" s="37"/>
      <c r="H1272" s="14"/>
    </row>
    <row r="1273" spans="1:8" x14ac:dyDescent="0.35">
      <c r="A1273" s="59"/>
      <c r="B1273" s="40"/>
      <c r="C1273" s="34"/>
      <c r="D1273" s="34"/>
      <c r="E1273" s="34"/>
      <c r="F1273" s="21"/>
      <c r="G1273" s="37"/>
      <c r="H1273" s="14"/>
    </row>
    <row r="1274" spans="1:8" x14ac:dyDescent="0.35">
      <c r="A1274" s="59"/>
      <c r="B1274" s="40"/>
      <c r="C1274" s="34"/>
      <c r="D1274" s="34"/>
      <c r="E1274" s="34"/>
      <c r="F1274" s="21"/>
      <c r="G1274" s="37"/>
      <c r="H1274" s="14"/>
    </row>
    <row r="1275" spans="1:8" x14ac:dyDescent="0.35">
      <c r="A1275" s="59"/>
      <c r="B1275" s="40"/>
      <c r="C1275" s="34"/>
      <c r="D1275" s="34"/>
      <c r="E1275" s="34"/>
      <c r="F1275" s="21"/>
      <c r="G1275" s="37"/>
      <c r="H1275" s="14"/>
    </row>
    <row r="1276" spans="1:8" x14ac:dyDescent="0.35">
      <c r="A1276" s="59"/>
      <c r="B1276" s="40"/>
      <c r="C1276" s="34"/>
      <c r="D1276" s="34"/>
      <c r="E1276" s="34"/>
      <c r="F1276" s="21"/>
      <c r="G1276" s="37"/>
      <c r="H1276" s="14"/>
    </row>
    <row r="1277" spans="1:8" x14ac:dyDescent="0.35">
      <c r="A1277" s="59"/>
      <c r="B1277" s="40"/>
      <c r="C1277" s="34"/>
      <c r="D1277" s="34"/>
      <c r="E1277" s="34"/>
      <c r="F1277" s="21"/>
      <c r="G1277" s="37"/>
      <c r="H1277" s="14"/>
    </row>
    <row r="1278" spans="1:8" x14ac:dyDescent="0.35">
      <c r="A1278" s="59"/>
      <c r="B1278" s="40"/>
      <c r="C1278" s="34"/>
      <c r="D1278" s="34"/>
      <c r="E1278" s="34"/>
      <c r="F1278" s="21"/>
      <c r="G1278" s="37"/>
      <c r="H1278" s="14"/>
    </row>
    <row r="1279" spans="1:8" x14ac:dyDescent="0.35">
      <c r="A1279" s="59"/>
      <c r="B1279" s="40"/>
      <c r="C1279" s="34"/>
      <c r="D1279" s="34"/>
      <c r="E1279" s="34"/>
      <c r="F1279" s="21"/>
      <c r="G1279" s="37"/>
      <c r="H1279" s="14"/>
    </row>
    <row r="1280" spans="1:8" x14ac:dyDescent="0.35">
      <c r="A1280" s="59"/>
      <c r="B1280" s="40"/>
      <c r="C1280" s="34"/>
      <c r="D1280" s="34"/>
      <c r="E1280" s="34"/>
      <c r="F1280" s="21"/>
      <c r="G1280" s="37"/>
      <c r="H1280" s="14"/>
    </row>
    <row r="1281" spans="1:8" x14ac:dyDescent="0.35">
      <c r="A1281" s="59"/>
      <c r="B1281" s="40"/>
      <c r="C1281" s="34"/>
      <c r="D1281" s="34"/>
      <c r="E1281" s="34"/>
      <c r="F1281" s="21"/>
      <c r="G1281" s="37"/>
      <c r="H1281" s="14"/>
    </row>
    <row r="1282" spans="1:8" x14ac:dyDescent="0.35">
      <c r="A1282" s="59"/>
      <c r="B1282" s="40"/>
      <c r="C1282" s="34"/>
      <c r="D1282" s="34"/>
      <c r="E1282" s="34"/>
      <c r="F1282" s="21"/>
      <c r="G1282" s="37"/>
      <c r="H1282" s="14"/>
    </row>
    <row r="1283" spans="1:8" x14ac:dyDescent="0.35">
      <c r="A1283" s="21"/>
      <c r="B1283" s="40"/>
      <c r="C1283" s="34"/>
      <c r="D1283" s="34"/>
      <c r="E1283" s="34"/>
      <c r="F1283" s="28"/>
      <c r="G1283" s="37"/>
      <c r="H1283" s="14"/>
    </row>
    <row r="1284" spans="1:8" x14ac:dyDescent="0.35">
      <c r="A1284" s="59"/>
      <c r="B1284" s="40"/>
      <c r="C1284" s="34"/>
      <c r="D1284" s="34"/>
      <c r="E1284" s="34"/>
      <c r="F1284" s="28"/>
      <c r="G1284" s="37"/>
      <c r="H1284" s="14"/>
    </row>
    <row r="1285" spans="1:8" x14ac:dyDescent="0.35">
      <c r="A1285" s="59"/>
      <c r="B1285" s="40"/>
      <c r="C1285" s="34"/>
      <c r="D1285" s="34"/>
      <c r="E1285" s="34"/>
      <c r="F1285" s="28"/>
      <c r="G1285" s="37"/>
      <c r="H1285" s="14"/>
    </row>
    <row r="1286" spans="1:8" x14ac:dyDescent="0.35">
      <c r="A1286" s="59"/>
      <c r="B1286" s="40"/>
      <c r="C1286" s="34"/>
      <c r="D1286" s="34"/>
      <c r="E1286" s="34"/>
      <c r="F1286" s="28"/>
      <c r="G1286" s="37"/>
      <c r="H1286" s="14"/>
    </row>
    <row r="1287" spans="1:8" x14ac:dyDescent="0.35">
      <c r="A1287" s="59"/>
      <c r="B1287" s="40"/>
      <c r="C1287" s="34"/>
      <c r="D1287" s="34"/>
      <c r="E1287" s="34"/>
      <c r="F1287" s="28"/>
      <c r="G1287" s="37"/>
      <c r="H1287" s="14"/>
    </row>
    <row r="1288" spans="1:8" x14ac:dyDescent="0.35">
      <c r="A1288" s="59"/>
      <c r="B1288" s="40"/>
      <c r="C1288" s="34"/>
      <c r="D1288" s="34"/>
      <c r="E1288" s="34"/>
      <c r="F1288" s="28"/>
      <c r="G1288" s="37"/>
      <c r="H1288" s="14"/>
    </row>
    <row r="1289" spans="1:8" x14ac:dyDescent="0.35">
      <c r="A1289" s="59"/>
      <c r="B1289" s="40"/>
      <c r="C1289" s="34"/>
      <c r="D1289" s="34"/>
      <c r="E1289" s="34"/>
      <c r="F1289" s="28"/>
      <c r="G1289" s="37"/>
      <c r="H1289" s="14"/>
    </row>
    <row r="1290" spans="1:8" x14ac:dyDescent="0.35">
      <c r="A1290" s="59"/>
      <c r="B1290" s="40"/>
      <c r="C1290" s="34"/>
      <c r="D1290" s="34"/>
      <c r="E1290" s="34"/>
      <c r="F1290" s="28"/>
      <c r="G1290" s="37"/>
      <c r="H1290" s="14"/>
    </row>
    <row r="1291" spans="1:8" x14ac:dyDescent="0.35">
      <c r="A1291" s="36"/>
      <c r="B1291" s="40"/>
      <c r="C1291" s="34"/>
      <c r="D1291" s="34"/>
      <c r="E1291" s="34"/>
      <c r="F1291" s="28"/>
      <c r="G1291" s="37"/>
      <c r="H1291" s="14"/>
    </row>
    <row r="1292" spans="1:8" x14ac:dyDescent="0.35">
      <c r="A1292" s="59"/>
      <c r="B1292" s="40"/>
      <c r="C1292" s="34"/>
      <c r="D1292" s="34"/>
      <c r="E1292" s="34"/>
      <c r="F1292" s="28"/>
      <c r="G1292" s="37"/>
      <c r="H1292" s="14"/>
    </row>
    <row r="1293" spans="1:8" x14ac:dyDescent="0.35">
      <c r="A1293" s="59"/>
      <c r="B1293" s="40"/>
      <c r="C1293" s="34"/>
      <c r="D1293" s="34"/>
      <c r="E1293" s="34"/>
      <c r="F1293" s="28"/>
      <c r="G1293" s="37"/>
      <c r="H1293" s="14"/>
    </row>
    <row r="1294" spans="1:8" x14ac:dyDescent="0.35">
      <c r="A1294" s="59"/>
      <c r="B1294" s="40"/>
      <c r="C1294" s="34"/>
      <c r="D1294" s="34"/>
      <c r="E1294" s="34"/>
      <c r="F1294" s="28"/>
      <c r="G1294" s="37"/>
      <c r="H1294" s="14"/>
    </row>
    <row r="1295" spans="1:8" x14ac:dyDescent="0.35">
      <c r="A1295" s="59"/>
      <c r="B1295" s="40"/>
      <c r="C1295" s="34"/>
      <c r="D1295" s="34"/>
      <c r="E1295" s="34"/>
      <c r="F1295" s="28"/>
      <c r="G1295" s="37"/>
      <c r="H1295" s="14"/>
    </row>
    <row r="1296" spans="1:8" x14ac:dyDescent="0.35">
      <c r="A1296" s="59"/>
      <c r="B1296" s="40"/>
      <c r="C1296" s="34"/>
      <c r="D1296" s="34"/>
      <c r="E1296" s="34"/>
      <c r="F1296" s="28"/>
      <c r="G1296" s="37"/>
      <c r="H1296" s="14"/>
    </row>
    <row r="1297" spans="1:8" x14ac:dyDescent="0.35">
      <c r="A1297" s="59"/>
      <c r="B1297" s="40"/>
      <c r="C1297" s="34"/>
      <c r="D1297" s="34"/>
      <c r="E1297" s="34"/>
      <c r="F1297" s="28"/>
      <c r="G1297" s="37"/>
      <c r="H1297" s="14"/>
    </row>
    <row r="1298" spans="1:8" x14ac:dyDescent="0.35">
      <c r="A1298" s="59"/>
      <c r="B1298" s="40"/>
      <c r="C1298" s="34"/>
      <c r="D1298" s="34"/>
      <c r="E1298" s="34"/>
      <c r="F1298" s="28"/>
      <c r="G1298" s="37"/>
      <c r="H1298" s="14"/>
    </row>
    <row r="1299" spans="1:8" x14ac:dyDescent="0.35">
      <c r="A1299" s="21"/>
      <c r="B1299" s="40"/>
      <c r="C1299" s="34"/>
      <c r="D1299" s="34"/>
      <c r="E1299" s="34"/>
      <c r="F1299" s="28"/>
      <c r="G1299" s="37"/>
      <c r="H1299" s="14"/>
    </row>
    <row r="1300" spans="1:8" x14ac:dyDescent="0.35">
      <c r="A1300" s="59"/>
      <c r="B1300" s="40"/>
      <c r="C1300" s="34"/>
      <c r="D1300" s="34"/>
      <c r="E1300" s="34"/>
      <c r="F1300" s="28"/>
      <c r="G1300" s="37"/>
      <c r="H1300" s="14"/>
    </row>
    <row r="1301" spans="1:8" x14ac:dyDescent="0.35">
      <c r="A1301" s="36"/>
      <c r="B1301" s="40"/>
      <c r="C1301" s="34"/>
      <c r="D1301" s="34"/>
      <c r="E1301" s="34"/>
      <c r="F1301" s="28"/>
      <c r="G1301" s="34"/>
      <c r="H1301" s="14"/>
    </row>
    <row r="1302" spans="1:8" x14ac:dyDescent="0.35">
      <c r="A1302" s="59"/>
      <c r="B1302" s="40"/>
      <c r="C1302" s="34"/>
      <c r="D1302" s="34"/>
      <c r="E1302" s="34"/>
      <c r="F1302" s="21"/>
      <c r="G1302" s="34"/>
      <c r="H1302" s="14"/>
    </row>
    <row r="1303" spans="1:8" x14ac:dyDescent="0.35">
      <c r="A1303" s="59"/>
      <c r="B1303" s="40"/>
      <c r="C1303" s="34"/>
      <c r="D1303" s="34"/>
      <c r="E1303" s="34"/>
      <c r="F1303" s="21"/>
      <c r="G1303" s="34"/>
      <c r="H1303" s="14"/>
    </row>
    <row r="1304" spans="1:8" x14ac:dyDescent="0.35">
      <c r="A1304" s="59"/>
      <c r="B1304" s="40"/>
      <c r="C1304" s="34"/>
      <c r="D1304" s="34"/>
      <c r="E1304" s="34"/>
      <c r="F1304" s="21"/>
      <c r="G1304" s="37"/>
      <c r="H1304" s="14"/>
    </row>
    <row r="1305" spans="1:8" x14ac:dyDescent="0.35">
      <c r="A1305" s="21"/>
      <c r="B1305" s="40"/>
      <c r="C1305" s="34"/>
      <c r="D1305" s="34"/>
      <c r="E1305" s="34"/>
      <c r="F1305" s="28"/>
      <c r="G1305" s="37"/>
      <c r="H1305" s="14"/>
    </row>
    <row r="1306" spans="1:8" x14ac:dyDescent="0.35">
      <c r="A1306" s="21"/>
      <c r="B1306" s="40"/>
      <c r="C1306" s="34"/>
      <c r="D1306" s="34"/>
      <c r="E1306" s="34"/>
      <c r="F1306" s="28"/>
      <c r="G1306" s="37"/>
      <c r="H1306" s="14"/>
    </row>
    <row r="1307" spans="1:8" x14ac:dyDescent="0.35">
      <c r="A1307" s="59"/>
      <c r="B1307" s="40"/>
      <c r="C1307" s="34"/>
      <c r="D1307" s="34"/>
      <c r="E1307" s="34"/>
      <c r="F1307" s="21"/>
      <c r="G1307" s="34"/>
      <c r="H1307" s="14"/>
    </row>
    <row r="1308" spans="1:8" x14ac:dyDescent="0.35">
      <c r="A1308" s="51"/>
      <c r="B1308" s="40"/>
      <c r="C1308" s="34"/>
      <c r="D1308" s="34"/>
      <c r="E1308" s="34"/>
      <c r="F1308" s="21"/>
      <c r="G1308" s="37"/>
      <c r="H1308" s="14"/>
    </row>
    <row r="1309" spans="1:8" x14ac:dyDescent="0.35">
      <c r="A1309" s="51"/>
      <c r="B1309" s="40"/>
      <c r="C1309" s="34"/>
      <c r="D1309" s="34"/>
      <c r="E1309" s="34"/>
      <c r="F1309" s="21"/>
      <c r="G1309" s="37"/>
      <c r="H1309" s="14"/>
    </row>
    <row r="1310" spans="1:8" x14ac:dyDescent="0.35">
      <c r="A1310" s="51"/>
      <c r="B1310" s="40"/>
      <c r="C1310" s="34"/>
      <c r="D1310" s="34"/>
      <c r="E1310" s="34"/>
      <c r="F1310" s="21"/>
      <c r="G1310" s="37"/>
      <c r="H1310" s="14"/>
    </row>
    <row r="1311" spans="1:8" x14ac:dyDescent="0.35">
      <c r="A1311" s="59"/>
      <c r="B1311" s="40"/>
      <c r="C1311" s="34"/>
      <c r="D1311" s="34"/>
      <c r="E1311" s="34"/>
      <c r="F1311" s="21"/>
      <c r="G1311" s="34"/>
      <c r="H1311" s="14"/>
    </row>
    <row r="1312" spans="1:8" x14ac:dyDescent="0.35">
      <c r="A1312" s="59"/>
      <c r="B1312" s="40"/>
      <c r="C1312" s="34"/>
      <c r="D1312" s="34"/>
      <c r="E1312" s="34"/>
      <c r="F1312" s="21"/>
      <c r="G1312" s="37"/>
      <c r="H1312" s="14"/>
    </row>
    <row r="1313" spans="1:8" x14ac:dyDescent="0.35">
      <c r="A1313" s="59"/>
      <c r="B1313" s="40"/>
      <c r="C1313" s="80"/>
      <c r="D1313" s="80"/>
      <c r="E1313" s="34"/>
      <c r="F1313" s="21"/>
      <c r="G1313" s="37"/>
      <c r="H1313" s="14"/>
    </row>
    <row r="1314" spans="1:8" x14ac:dyDescent="0.35">
      <c r="A1314" s="59"/>
      <c r="B1314" s="40"/>
      <c r="C1314" s="34"/>
      <c r="D1314" s="34"/>
      <c r="E1314" s="34"/>
      <c r="F1314" s="21"/>
      <c r="G1314" s="37"/>
      <c r="H1314" s="14"/>
    </row>
    <row r="1315" spans="1:8" x14ac:dyDescent="0.35">
      <c r="A1315" s="59"/>
      <c r="B1315" s="40"/>
      <c r="C1315" s="34"/>
      <c r="D1315" s="34"/>
      <c r="E1315" s="34"/>
      <c r="F1315" s="21"/>
      <c r="G1315" s="37"/>
      <c r="H1315" s="14"/>
    </row>
    <row r="1316" spans="1:8" x14ac:dyDescent="0.35">
      <c r="A1316" s="59"/>
      <c r="B1316" s="40"/>
      <c r="C1316" s="34"/>
      <c r="D1316" s="34"/>
      <c r="E1316" s="34"/>
      <c r="F1316" s="21"/>
      <c r="G1316" s="37"/>
      <c r="H1316" s="14"/>
    </row>
    <row r="1317" spans="1:8" x14ac:dyDescent="0.35">
      <c r="A1317" s="59"/>
      <c r="B1317" s="40"/>
      <c r="C1317" s="34"/>
      <c r="D1317" s="34"/>
      <c r="E1317" s="34"/>
      <c r="F1317" s="21"/>
      <c r="G1317" s="37"/>
      <c r="H1317" s="14"/>
    </row>
    <row r="1318" spans="1:8" x14ac:dyDescent="0.35">
      <c r="A1318" s="59"/>
      <c r="B1318" s="40"/>
      <c r="C1318" s="34"/>
      <c r="D1318" s="34"/>
      <c r="E1318" s="34"/>
      <c r="F1318" s="21"/>
      <c r="G1318" s="34"/>
      <c r="H1318" s="14"/>
    </row>
    <row r="1319" spans="1:8" x14ac:dyDescent="0.35">
      <c r="A1319" s="59"/>
      <c r="B1319" s="40"/>
      <c r="C1319" s="34"/>
      <c r="D1319" s="34"/>
      <c r="E1319" s="34"/>
      <c r="F1319" s="21"/>
      <c r="G1319" s="37"/>
      <c r="H1319" s="14"/>
    </row>
    <row r="1320" spans="1:8" x14ac:dyDescent="0.35">
      <c r="A1320" s="59"/>
      <c r="B1320" s="40"/>
      <c r="C1320" s="34"/>
      <c r="D1320" s="34"/>
      <c r="E1320" s="34"/>
      <c r="F1320" s="21"/>
      <c r="G1320" s="37"/>
      <c r="H1320" s="14"/>
    </row>
    <row r="1321" spans="1:8" x14ac:dyDescent="0.35">
      <c r="A1321" s="21"/>
      <c r="B1321" s="40"/>
      <c r="C1321" s="34"/>
      <c r="D1321" s="34"/>
      <c r="E1321" s="34"/>
      <c r="F1321" s="28"/>
      <c r="G1321" s="37"/>
      <c r="H1321" s="14"/>
    </row>
    <row r="1322" spans="1:8" x14ac:dyDescent="0.35">
      <c r="A1322" s="59"/>
      <c r="B1322" s="40"/>
      <c r="C1322" s="34"/>
      <c r="D1322" s="34"/>
      <c r="E1322" s="34"/>
      <c r="F1322" s="21"/>
      <c r="G1322" s="37"/>
      <c r="H1322" s="14"/>
    </row>
    <row r="1323" spans="1:8" x14ac:dyDescent="0.35">
      <c r="A1323" s="21"/>
      <c r="B1323" s="40"/>
      <c r="C1323" s="34"/>
      <c r="D1323" s="34"/>
      <c r="E1323" s="34"/>
      <c r="F1323" s="28"/>
      <c r="G1323" s="37"/>
      <c r="H1323" s="14"/>
    </row>
    <row r="1324" spans="1:8" x14ac:dyDescent="0.35">
      <c r="A1324" s="21"/>
      <c r="B1324" s="40"/>
      <c r="C1324" s="34"/>
      <c r="D1324" s="34"/>
      <c r="E1324" s="34"/>
      <c r="F1324" s="28"/>
      <c r="G1324" s="37"/>
      <c r="H1324" s="14"/>
    </row>
    <row r="1325" spans="1:8" x14ac:dyDescent="0.35">
      <c r="A1325" s="21"/>
      <c r="B1325" s="40"/>
      <c r="C1325" s="34"/>
      <c r="D1325" s="34"/>
      <c r="E1325" s="34"/>
      <c r="F1325" s="28"/>
      <c r="G1325" s="37"/>
      <c r="H1325" s="14"/>
    </row>
    <row r="1326" spans="1:8" x14ac:dyDescent="0.35">
      <c r="A1326" s="59"/>
      <c r="B1326" s="40"/>
      <c r="C1326" s="34"/>
      <c r="D1326" s="34"/>
      <c r="E1326" s="34"/>
      <c r="F1326" s="21"/>
      <c r="G1326" s="34"/>
      <c r="H1326" s="14"/>
    </row>
    <row r="1327" spans="1:8" x14ac:dyDescent="0.35">
      <c r="A1327" s="59"/>
      <c r="B1327" s="40"/>
      <c r="C1327" s="34"/>
      <c r="D1327" s="34"/>
      <c r="E1327" s="34"/>
      <c r="F1327" s="21"/>
      <c r="G1327" s="34"/>
      <c r="H1327" s="14"/>
    </row>
    <row r="1328" spans="1:8" x14ac:dyDescent="0.35">
      <c r="A1328" s="59"/>
      <c r="B1328" s="40"/>
      <c r="C1328" s="34"/>
      <c r="D1328" s="34"/>
      <c r="E1328" s="34"/>
      <c r="F1328" s="21"/>
      <c r="G1328" s="34"/>
      <c r="H1328" s="14"/>
    </row>
    <row r="1329" spans="1:8" x14ac:dyDescent="0.35">
      <c r="A1329" s="59"/>
      <c r="B1329" s="40"/>
      <c r="C1329" s="34"/>
      <c r="D1329" s="34"/>
      <c r="E1329" s="34"/>
      <c r="F1329" s="21"/>
      <c r="G1329" s="37"/>
      <c r="H1329" s="14"/>
    </row>
    <row r="1330" spans="1:8" x14ac:dyDescent="0.35">
      <c r="A1330" s="59"/>
      <c r="B1330" s="40"/>
      <c r="C1330" s="34"/>
      <c r="D1330" s="34"/>
      <c r="E1330" s="34"/>
      <c r="F1330" s="21"/>
      <c r="G1330" s="37"/>
      <c r="H1330" s="14"/>
    </row>
    <row r="1331" spans="1:8" x14ac:dyDescent="0.35">
      <c r="A1331" s="59"/>
      <c r="B1331" s="40"/>
      <c r="C1331" s="34"/>
      <c r="D1331" s="34"/>
      <c r="E1331" s="34"/>
      <c r="F1331" s="21"/>
      <c r="G1331" s="37"/>
      <c r="H1331" s="14"/>
    </row>
    <row r="1332" spans="1:8" x14ac:dyDescent="0.35">
      <c r="A1332" s="59"/>
      <c r="B1332" s="40"/>
      <c r="C1332" s="34"/>
      <c r="D1332" s="34"/>
      <c r="E1332" s="34"/>
      <c r="F1332" s="21"/>
      <c r="G1332" s="37"/>
      <c r="H1332" s="14"/>
    </row>
    <row r="1333" spans="1:8" x14ac:dyDescent="0.35">
      <c r="A1333" s="59"/>
      <c r="B1333" s="40"/>
      <c r="C1333" s="34"/>
      <c r="D1333" s="34"/>
      <c r="E1333" s="34"/>
      <c r="F1333" s="21"/>
      <c r="G1333" s="37"/>
      <c r="H1333" s="14"/>
    </row>
    <row r="1334" spans="1:8" x14ac:dyDescent="0.35">
      <c r="A1334" s="59"/>
      <c r="B1334" s="40"/>
      <c r="C1334" s="34"/>
      <c r="D1334" s="34"/>
      <c r="E1334" s="34"/>
      <c r="F1334" s="21"/>
      <c r="G1334" s="37"/>
      <c r="H1334" s="14"/>
    </row>
    <row r="1335" spans="1:8" x14ac:dyDescent="0.35">
      <c r="A1335" s="59"/>
      <c r="B1335" s="40"/>
      <c r="C1335" s="34"/>
      <c r="D1335" s="34"/>
      <c r="E1335" s="34"/>
      <c r="F1335" s="21"/>
      <c r="G1335" s="37"/>
      <c r="H1335" s="14"/>
    </row>
    <row r="1336" spans="1:8" x14ac:dyDescent="0.35">
      <c r="A1336" s="59"/>
      <c r="B1336" s="40"/>
      <c r="C1336" s="34"/>
      <c r="D1336" s="34"/>
      <c r="E1336" s="34"/>
      <c r="F1336" s="21"/>
      <c r="G1336" s="37"/>
      <c r="H1336" s="14"/>
    </row>
    <row r="1337" spans="1:8" x14ac:dyDescent="0.35">
      <c r="A1337" s="59"/>
      <c r="B1337" s="40"/>
      <c r="C1337" s="34"/>
      <c r="D1337" s="34"/>
      <c r="E1337" s="34"/>
      <c r="F1337" s="21"/>
      <c r="G1337" s="37"/>
      <c r="H1337" s="14"/>
    </row>
    <row r="1338" spans="1:8" x14ac:dyDescent="0.35">
      <c r="A1338" s="59"/>
      <c r="B1338" s="40"/>
      <c r="C1338" s="34"/>
      <c r="D1338" s="34"/>
      <c r="E1338" s="34"/>
      <c r="F1338" s="21"/>
      <c r="G1338" s="37"/>
      <c r="H1338" s="14"/>
    </row>
    <row r="1339" spans="1:8" x14ac:dyDescent="0.35">
      <c r="A1339" s="59"/>
      <c r="B1339" s="40"/>
      <c r="C1339" s="34"/>
      <c r="D1339" s="34"/>
      <c r="E1339" s="34"/>
      <c r="F1339" s="21"/>
      <c r="G1339" s="37"/>
      <c r="H1339" s="14"/>
    </row>
    <row r="1340" spans="1:8" x14ac:dyDescent="0.35">
      <c r="A1340" s="59"/>
      <c r="B1340" s="40"/>
      <c r="C1340" s="34"/>
      <c r="D1340" s="34"/>
      <c r="E1340" s="34"/>
      <c r="F1340" s="21"/>
      <c r="G1340" s="37"/>
      <c r="H1340" s="14"/>
    </row>
    <row r="1341" spans="1:8" x14ac:dyDescent="0.35">
      <c r="A1341" s="59"/>
      <c r="B1341" s="40"/>
      <c r="C1341" s="34"/>
      <c r="D1341" s="34"/>
      <c r="E1341" s="34"/>
      <c r="F1341" s="21"/>
      <c r="G1341" s="37"/>
      <c r="H1341" s="14"/>
    </row>
    <row r="1342" spans="1:8" x14ac:dyDescent="0.35">
      <c r="A1342" s="59"/>
      <c r="B1342" s="40"/>
      <c r="C1342" s="34"/>
      <c r="D1342" s="34"/>
      <c r="E1342" s="34"/>
      <c r="F1342" s="21"/>
      <c r="G1342" s="37"/>
      <c r="H1342" s="14"/>
    </row>
    <row r="1343" spans="1:8" x14ac:dyDescent="0.35">
      <c r="A1343" s="59"/>
      <c r="B1343" s="40"/>
      <c r="C1343" s="34"/>
      <c r="D1343" s="34"/>
      <c r="E1343" s="34"/>
      <c r="F1343" s="21"/>
      <c r="G1343" s="37"/>
      <c r="H1343" s="14"/>
    </row>
    <row r="1344" spans="1:8" x14ac:dyDescent="0.35">
      <c r="A1344" s="59"/>
      <c r="B1344" s="40"/>
      <c r="C1344" s="34"/>
      <c r="D1344" s="34"/>
      <c r="E1344" s="34"/>
      <c r="F1344" s="21"/>
      <c r="G1344" s="37"/>
      <c r="H1344" s="14"/>
    </row>
    <row r="1345" spans="1:8" x14ac:dyDescent="0.35">
      <c r="A1345" s="59"/>
      <c r="B1345" s="40"/>
      <c r="C1345" s="34"/>
      <c r="D1345" s="34"/>
      <c r="E1345" s="21"/>
      <c r="F1345" s="21"/>
      <c r="G1345" s="37"/>
      <c r="H1345" s="14"/>
    </row>
    <row r="1346" spans="1:8" x14ac:dyDescent="0.35">
      <c r="A1346" s="59"/>
      <c r="B1346" s="40"/>
      <c r="C1346" s="34"/>
      <c r="D1346" s="34"/>
      <c r="E1346" s="34"/>
      <c r="F1346" s="21"/>
      <c r="G1346" s="37"/>
      <c r="H1346" s="14"/>
    </row>
    <row r="1347" spans="1:8" x14ac:dyDescent="0.35">
      <c r="A1347" s="59"/>
      <c r="B1347" s="40"/>
      <c r="C1347" s="34"/>
      <c r="D1347" s="34"/>
      <c r="E1347" s="34"/>
      <c r="F1347" s="21"/>
      <c r="G1347" s="37"/>
      <c r="H1347" s="14"/>
    </row>
    <row r="1348" spans="1:8" x14ac:dyDescent="0.35">
      <c r="A1348" s="59"/>
      <c r="B1348" s="40"/>
      <c r="C1348" s="34"/>
      <c r="D1348" s="34"/>
      <c r="E1348" s="34"/>
      <c r="F1348" s="21"/>
      <c r="G1348" s="37"/>
      <c r="H1348" s="14"/>
    </row>
    <row r="1349" spans="1:8" x14ac:dyDescent="0.35">
      <c r="A1349" s="21"/>
      <c r="B1349" s="40"/>
      <c r="C1349" s="34"/>
      <c r="D1349" s="34"/>
      <c r="E1349" s="34"/>
      <c r="F1349" s="28"/>
      <c r="G1349" s="37"/>
      <c r="H1349" s="14"/>
    </row>
    <row r="1350" spans="1:8" x14ac:dyDescent="0.35">
      <c r="A1350" s="59"/>
      <c r="B1350" s="40"/>
      <c r="C1350" s="34"/>
      <c r="D1350" s="34"/>
      <c r="E1350" s="34"/>
      <c r="F1350" s="21"/>
      <c r="G1350" s="34"/>
      <c r="H1350" s="14"/>
    </row>
    <row r="1351" spans="1:8" x14ac:dyDescent="0.35">
      <c r="A1351" s="59"/>
      <c r="B1351" s="40"/>
      <c r="C1351" s="34"/>
      <c r="D1351" s="34"/>
      <c r="E1351" s="34"/>
      <c r="F1351" s="21"/>
      <c r="G1351" s="34"/>
      <c r="H1351" s="14"/>
    </row>
    <row r="1352" spans="1:8" x14ac:dyDescent="0.35">
      <c r="A1352" s="59"/>
      <c r="B1352" s="40"/>
      <c r="C1352" s="34"/>
      <c r="D1352" s="34"/>
      <c r="E1352" s="34"/>
      <c r="F1352" s="21"/>
      <c r="G1352" s="34"/>
      <c r="H1352" s="14"/>
    </row>
    <row r="1353" spans="1:8" x14ac:dyDescent="0.35">
      <c r="A1353" s="59"/>
      <c r="B1353" s="40"/>
      <c r="C1353" s="34"/>
      <c r="D1353" s="34"/>
      <c r="E1353" s="34"/>
      <c r="F1353" s="21"/>
      <c r="G1353" s="34"/>
      <c r="H1353" s="14"/>
    </row>
    <row r="1354" spans="1:8" x14ac:dyDescent="0.35">
      <c r="A1354" s="59"/>
      <c r="B1354" s="40"/>
      <c r="C1354" s="34"/>
      <c r="D1354" s="34"/>
      <c r="E1354" s="34"/>
      <c r="F1354" s="21"/>
      <c r="G1354" s="37"/>
      <c r="H1354" s="14"/>
    </row>
    <row r="1355" spans="1:8" x14ac:dyDescent="0.35">
      <c r="A1355" s="59"/>
      <c r="B1355" s="40"/>
      <c r="C1355" s="34"/>
      <c r="D1355" s="34"/>
      <c r="E1355" s="34"/>
      <c r="F1355" s="21"/>
      <c r="G1355" s="37"/>
      <c r="H1355" s="14"/>
    </row>
    <row r="1356" spans="1:8" x14ac:dyDescent="0.35">
      <c r="A1356" s="59"/>
      <c r="B1356" s="40"/>
      <c r="C1356" s="34"/>
      <c r="D1356" s="34"/>
      <c r="E1356" s="34"/>
      <c r="F1356" s="21"/>
      <c r="G1356" s="37"/>
      <c r="H1356" s="14"/>
    </row>
    <row r="1357" spans="1:8" x14ac:dyDescent="0.35">
      <c r="A1357" s="21"/>
      <c r="B1357" s="40"/>
      <c r="C1357" s="34"/>
      <c r="D1357" s="34"/>
      <c r="E1357" s="34"/>
      <c r="F1357" s="28"/>
      <c r="G1357" s="37"/>
      <c r="H1357" s="14"/>
    </row>
    <row r="1358" spans="1:8" x14ac:dyDescent="0.35">
      <c r="A1358" s="51"/>
      <c r="B1358" s="40"/>
      <c r="C1358" s="34"/>
      <c r="D1358" s="34"/>
      <c r="E1358" s="34"/>
      <c r="F1358" s="21"/>
      <c r="G1358" s="37"/>
      <c r="H1358" s="14"/>
    </row>
    <row r="1359" spans="1:8" x14ac:dyDescent="0.35">
      <c r="A1359" s="21"/>
      <c r="B1359" s="40"/>
      <c r="C1359" s="34"/>
      <c r="D1359" s="34"/>
      <c r="E1359" s="34"/>
      <c r="F1359" s="28"/>
      <c r="G1359" s="37"/>
      <c r="H1359" s="14"/>
    </row>
    <row r="1360" spans="1:8" x14ac:dyDescent="0.35">
      <c r="A1360" s="59"/>
      <c r="B1360" s="40"/>
      <c r="C1360" s="34"/>
      <c r="D1360" s="34"/>
      <c r="E1360" s="34"/>
      <c r="F1360" s="21"/>
      <c r="G1360" s="37"/>
      <c r="H1360" s="14"/>
    </row>
    <row r="1361" spans="1:8" x14ac:dyDescent="0.35">
      <c r="A1361" s="59"/>
      <c r="B1361" s="40"/>
      <c r="C1361" s="34"/>
      <c r="D1361" s="34"/>
      <c r="E1361" s="34"/>
      <c r="F1361" s="21"/>
      <c r="G1361" s="37"/>
      <c r="H1361" s="14"/>
    </row>
    <row r="1362" spans="1:8" x14ac:dyDescent="0.35">
      <c r="A1362" s="59"/>
      <c r="B1362" s="40"/>
      <c r="C1362" s="34"/>
      <c r="D1362" s="34"/>
      <c r="E1362" s="34"/>
      <c r="F1362" s="21"/>
      <c r="G1362" s="37"/>
      <c r="H1362" s="14"/>
    </row>
    <row r="1363" spans="1:8" x14ac:dyDescent="0.35">
      <c r="A1363" s="21"/>
      <c r="B1363" s="40"/>
      <c r="C1363" s="34"/>
      <c r="D1363" s="34"/>
      <c r="E1363" s="34"/>
      <c r="F1363" s="28"/>
      <c r="G1363" s="37"/>
      <c r="H1363" s="14"/>
    </row>
    <row r="1364" spans="1:8" x14ac:dyDescent="0.35">
      <c r="A1364" s="59"/>
      <c r="B1364" s="40"/>
      <c r="C1364" s="34"/>
      <c r="D1364" s="34"/>
      <c r="E1364" s="34"/>
      <c r="F1364" s="21"/>
      <c r="G1364" s="37"/>
      <c r="H1364" s="14"/>
    </row>
    <row r="1365" spans="1:8" x14ac:dyDescent="0.35">
      <c r="A1365" s="59"/>
      <c r="B1365" s="40"/>
      <c r="C1365" s="34"/>
      <c r="D1365" s="34"/>
      <c r="E1365" s="34"/>
      <c r="F1365" s="21"/>
      <c r="G1365" s="37"/>
      <c r="H1365" s="14"/>
    </row>
    <row r="1366" spans="1:8" x14ac:dyDescent="0.35">
      <c r="A1366" s="59"/>
      <c r="B1366" s="40"/>
      <c r="C1366" s="34"/>
      <c r="D1366" s="34"/>
      <c r="E1366" s="34"/>
      <c r="F1366" s="21"/>
      <c r="G1366" s="37"/>
      <c r="H1366" s="14"/>
    </row>
    <row r="1367" spans="1:8" x14ac:dyDescent="0.35">
      <c r="A1367" s="59"/>
      <c r="B1367" s="40"/>
      <c r="C1367" s="34"/>
      <c r="D1367" s="34"/>
      <c r="E1367" s="34"/>
      <c r="F1367" s="21"/>
      <c r="G1367" s="37"/>
      <c r="H1367" s="14"/>
    </row>
    <row r="1368" spans="1:8" x14ac:dyDescent="0.35">
      <c r="A1368" s="59"/>
      <c r="B1368" s="40"/>
      <c r="C1368" s="34"/>
      <c r="D1368" s="34"/>
      <c r="E1368" s="34"/>
      <c r="F1368" s="21"/>
      <c r="G1368" s="37"/>
      <c r="H1368" s="14"/>
    </row>
    <row r="1369" spans="1:8" x14ac:dyDescent="0.35">
      <c r="A1369" s="21"/>
      <c r="B1369" s="40"/>
      <c r="C1369" s="34"/>
      <c r="D1369" s="34"/>
      <c r="E1369" s="34"/>
      <c r="F1369" s="28"/>
      <c r="G1369" s="37"/>
      <c r="H1369" s="14"/>
    </row>
    <row r="1370" spans="1:8" x14ac:dyDescent="0.35">
      <c r="A1370" s="59"/>
      <c r="B1370" s="40"/>
      <c r="C1370" s="34"/>
      <c r="D1370" s="34"/>
      <c r="E1370" s="34"/>
      <c r="F1370" s="21"/>
      <c r="G1370" s="34"/>
      <c r="H1370" s="14"/>
    </row>
    <row r="1371" spans="1:8" x14ac:dyDescent="0.35">
      <c r="A1371" s="59"/>
      <c r="B1371" s="40"/>
      <c r="C1371" s="34"/>
      <c r="D1371" s="34"/>
      <c r="E1371" s="34"/>
      <c r="F1371" s="21"/>
      <c r="G1371" s="34"/>
      <c r="H1371" s="14"/>
    </row>
    <row r="1372" spans="1:8" x14ac:dyDescent="0.35">
      <c r="A1372" s="59"/>
      <c r="B1372" s="40"/>
      <c r="C1372" s="34"/>
      <c r="D1372" s="34"/>
      <c r="E1372" s="34"/>
      <c r="F1372" s="21"/>
      <c r="G1372" s="34"/>
      <c r="H1372" s="14"/>
    </row>
    <row r="1373" spans="1:8" x14ac:dyDescent="0.35">
      <c r="A1373" s="59"/>
      <c r="B1373" s="40"/>
      <c r="C1373" s="34"/>
      <c r="D1373" s="34"/>
      <c r="E1373" s="34"/>
      <c r="F1373" s="21"/>
      <c r="G1373" s="34"/>
      <c r="H1373" s="14"/>
    </row>
    <row r="1374" spans="1:8" x14ac:dyDescent="0.35">
      <c r="A1374" s="59"/>
      <c r="B1374" s="40"/>
      <c r="C1374" s="34"/>
      <c r="D1374" s="34"/>
      <c r="E1374" s="34"/>
      <c r="F1374" s="21"/>
      <c r="G1374" s="34"/>
      <c r="H1374" s="14"/>
    </row>
    <row r="1375" spans="1:8" x14ac:dyDescent="0.35">
      <c r="A1375" s="59"/>
      <c r="B1375" s="40"/>
      <c r="C1375" s="34"/>
      <c r="D1375" s="34"/>
      <c r="E1375" s="34"/>
      <c r="F1375" s="21"/>
      <c r="G1375" s="37"/>
      <c r="H1375" s="14"/>
    </row>
    <row r="1376" spans="1:8" x14ac:dyDescent="0.35">
      <c r="A1376" s="59"/>
      <c r="B1376" s="40"/>
      <c r="C1376" s="34"/>
      <c r="D1376" s="34"/>
      <c r="E1376" s="34"/>
      <c r="F1376" s="21"/>
      <c r="G1376" s="37"/>
      <c r="H1376" s="14"/>
    </row>
    <row r="1377" spans="1:8" x14ac:dyDescent="0.35">
      <c r="A1377" s="59"/>
      <c r="B1377" s="40"/>
      <c r="C1377" s="34"/>
      <c r="D1377" s="34"/>
      <c r="E1377" s="34"/>
      <c r="F1377" s="21"/>
      <c r="G1377" s="37"/>
      <c r="H1377" s="14"/>
    </row>
    <row r="1378" spans="1:8" x14ac:dyDescent="0.35">
      <c r="A1378" s="59"/>
      <c r="B1378" s="40"/>
      <c r="C1378" s="34"/>
      <c r="D1378" s="34"/>
      <c r="E1378" s="34"/>
      <c r="F1378" s="21"/>
      <c r="G1378" s="37"/>
      <c r="H1378" s="14"/>
    </row>
    <row r="1379" spans="1:8" x14ac:dyDescent="0.35">
      <c r="A1379" s="59"/>
      <c r="B1379" s="40"/>
      <c r="C1379" s="34"/>
      <c r="D1379" s="34"/>
      <c r="E1379" s="21"/>
      <c r="F1379" s="21"/>
      <c r="G1379" s="37"/>
      <c r="H1379" s="14"/>
    </row>
    <row r="1380" spans="1:8" x14ac:dyDescent="0.35">
      <c r="A1380" s="21"/>
      <c r="B1380" s="40"/>
      <c r="C1380" s="34"/>
      <c r="D1380" s="34"/>
      <c r="E1380" s="34"/>
      <c r="F1380" s="28"/>
      <c r="G1380" s="37"/>
      <c r="H1380" s="14"/>
    </row>
    <row r="1381" spans="1:8" x14ac:dyDescent="0.35">
      <c r="A1381" s="59"/>
      <c r="B1381" s="40"/>
      <c r="C1381" s="34"/>
      <c r="D1381" s="34"/>
      <c r="E1381" s="34"/>
      <c r="F1381" s="21"/>
      <c r="G1381" s="37"/>
      <c r="H1381" s="14"/>
    </row>
    <row r="1382" spans="1:8" x14ac:dyDescent="0.35">
      <c r="A1382" s="59"/>
      <c r="B1382" s="40"/>
      <c r="C1382" s="34"/>
      <c r="D1382" s="34"/>
      <c r="E1382" s="34"/>
      <c r="F1382" s="21"/>
      <c r="G1382" s="37"/>
      <c r="H1382" s="14"/>
    </row>
    <row r="1383" spans="1:8" x14ac:dyDescent="0.35">
      <c r="A1383" s="59"/>
      <c r="B1383" s="40"/>
      <c r="C1383" s="34"/>
      <c r="D1383" s="34"/>
      <c r="E1383" s="34"/>
      <c r="F1383" s="21"/>
      <c r="G1383" s="37"/>
      <c r="H1383" s="14"/>
    </row>
    <row r="1384" spans="1:8" x14ac:dyDescent="0.35">
      <c r="A1384" s="59"/>
      <c r="B1384" s="40"/>
      <c r="C1384" s="34"/>
      <c r="D1384" s="34"/>
      <c r="E1384" s="34"/>
      <c r="F1384" s="21"/>
      <c r="G1384" s="37"/>
      <c r="H1384" s="14"/>
    </row>
    <row r="1385" spans="1:8" x14ac:dyDescent="0.35">
      <c r="A1385" s="59"/>
      <c r="B1385" s="40"/>
      <c r="C1385" s="34"/>
      <c r="D1385" s="34"/>
      <c r="E1385" s="34"/>
      <c r="F1385" s="21"/>
      <c r="G1385" s="37"/>
      <c r="H1385" s="14"/>
    </row>
    <row r="1386" spans="1:8" x14ac:dyDescent="0.35">
      <c r="A1386" s="21"/>
      <c r="B1386" s="40"/>
      <c r="C1386" s="34"/>
      <c r="D1386" s="34"/>
      <c r="E1386" s="34"/>
      <c r="F1386" s="28"/>
      <c r="G1386" s="37"/>
      <c r="H1386" s="14"/>
    </row>
    <row r="1387" spans="1:8" x14ac:dyDescent="0.35">
      <c r="A1387" s="59"/>
      <c r="B1387" s="40"/>
      <c r="C1387" s="34"/>
      <c r="D1387" s="34"/>
      <c r="E1387" s="34"/>
      <c r="F1387" s="21"/>
      <c r="G1387" s="37"/>
      <c r="H1387" s="14"/>
    </row>
    <row r="1388" spans="1:8" x14ac:dyDescent="0.35">
      <c r="A1388" s="59"/>
      <c r="B1388" s="40"/>
      <c r="C1388" s="34"/>
      <c r="D1388" s="34"/>
      <c r="E1388" s="34"/>
      <c r="F1388" s="21"/>
      <c r="G1388" s="37"/>
      <c r="H1388" s="14"/>
    </row>
    <row r="1389" spans="1:8" x14ac:dyDescent="0.35">
      <c r="A1389" s="59"/>
      <c r="B1389" s="40"/>
      <c r="C1389" s="34"/>
      <c r="D1389" s="34"/>
      <c r="E1389" s="34"/>
      <c r="F1389" s="21"/>
      <c r="G1389" s="34"/>
      <c r="H1389" s="14"/>
    </row>
    <row r="1390" spans="1:8" x14ac:dyDescent="0.35">
      <c r="A1390" s="59"/>
      <c r="B1390" s="40"/>
      <c r="C1390" s="34"/>
      <c r="D1390" s="34"/>
      <c r="E1390" s="34"/>
      <c r="F1390" s="21"/>
      <c r="G1390" s="37"/>
      <c r="H1390" s="14"/>
    </row>
    <row r="1391" spans="1:8" x14ac:dyDescent="0.35">
      <c r="A1391" s="59"/>
      <c r="B1391" s="40"/>
      <c r="C1391" s="34"/>
      <c r="D1391" s="34"/>
      <c r="E1391" s="34"/>
      <c r="F1391" s="21"/>
      <c r="G1391" s="37"/>
      <c r="H1391" s="14"/>
    </row>
    <row r="1392" spans="1:8" x14ac:dyDescent="0.35">
      <c r="A1392" s="59"/>
      <c r="B1392" s="40"/>
      <c r="C1392" s="34"/>
      <c r="D1392" s="34"/>
      <c r="E1392" s="34"/>
      <c r="F1392" s="21"/>
      <c r="G1392" s="37"/>
      <c r="H1392" s="14"/>
    </row>
    <row r="1393" spans="1:8" x14ac:dyDescent="0.35">
      <c r="A1393" s="59"/>
      <c r="B1393" s="40"/>
      <c r="C1393" s="34"/>
      <c r="D1393" s="34"/>
      <c r="E1393" s="34"/>
      <c r="F1393" s="21"/>
      <c r="G1393" s="37"/>
      <c r="H1393" s="14"/>
    </row>
    <row r="1394" spans="1:8" x14ac:dyDescent="0.35">
      <c r="A1394" s="59"/>
      <c r="B1394" s="40"/>
      <c r="C1394" s="34"/>
      <c r="D1394" s="34"/>
      <c r="E1394" s="34"/>
      <c r="F1394" s="21"/>
      <c r="G1394" s="37"/>
      <c r="H1394" s="14"/>
    </row>
    <row r="1395" spans="1:8" x14ac:dyDescent="0.35">
      <c r="A1395" s="59"/>
      <c r="B1395" s="40"/>
      <c r="C1395" s="34"/>
      <c r="D1395" s="34"/>
      <c r="E1395" s="34"/>
      <c r="F1395" s="21"/>
      <c r="G1395" s="37"/>
      <c r="H1395" s="14"/>
    </row>
    <row r="1396" spans="1:8" x14ac:dyDescent="0.35">
      <c r="A1396" s="59"/>
      <c r="B1396" s="40"/>
      <c r="C1396" s="80"/>
      <c r="D1396" s="80"/>
      <c r="E1396" s="34"/>
      <c r="F1396" s="21"/>
      <c r="G1396" s="37"/>
      <c r="H1396" s="14"/>
    </row>
    <row r="1397" spans="1:8" x14ac:dyDescent="0.35">
      <c r="A1397" s="59"/>
      <c r="B1397" s="40"/>
      <c r="C1397" s="34"/>
      <c r="D1397" s="34"/>
      <c r="E1397" s="34"/>
      <c r="F1397" s="21"/>
      <c r="G1397" s="37"/>
      <c r="H1397" s="14"/>
    </row>
    <row r="1398" spans="1:8" x14ac:dyDescent="0.35">
      <c r="A1398" s="59"/>
      <c r="B1398" s="40"/>
      <c r="C1398" s="34"/>
      <c r="D1398" s="34"/>
      <c r="E1398" s="34"/>
      <c r="F1398" s="21"/>
      <c r="G1398" s="37"/>
      <c r="H1398" s="14"/>
    </row>
    <row r="1399" spans="1:8" x14ac:dyDescent="0.35">
      <c r="A1399" s="59"/>
      <c r="B1399" s="40"/>
      <c r="C1399" s="34"/>
      <c r="D1399" s="34"/>
      <c r="E1399" s="34"/>
      <c r="F1399" s="21"/>
      <c r="G1399" s="37"/>
      <c r="H1399" s="14"/>
    </row>
    <row r="1400" spans="1:8" x14ac:dyDescent="0.35">
      <c r="A1400" s="59"/>
      <c r="B1400" s="40"/>
      <c r="C1400" s="34"/>
      <c r="D1400" s="34"/>
      <c r="E1400" s="34"/>
      <c r="F1400" s="21"/>
      <c r="G1400" s="37"/>
      <c r="H1400" s="14"/>
    </row>
    <row r="1401" spans="1:8" x14ac:dyDescent="0.35">
      <c r="A1401" s="59"/>
      <c r="B1401" s="40"/>
      <c r="C1401" s="34"/>
      <c r="D1401" s="34"/>
      <c r="E1401" s="34"/>
      <c r="F1401" s="21"/>
      <c r="G1401" s="37"/>
      <c r="H1401" s="14"/>
    </row>
    <row r="1402" spans="1:8" x14ac:dyDescent="0.35">
      <c r="A1402" s="59"/>
      <c r="B1402" s="40"/>
      <c r="C1402" s="34"/>
      <c r="D1402" s="34"/>
      <c r="E1402" s="34"/>
      <c r="F1402" s="21"/>
      <c r="G1402" s="37"/>
      <c r="H1402" s="14"/>
    </row>
    <row r="1403" spans="1:8" x14ac:dyDescent="0.35">
      <c r="A1403" s="59"/>
      <c r="B1403" s="40"/>
      <c r="C1403" s="34"/>
      <c r="D1403" s="34"/>
      <c r="E1403" s="34"/>
      <c r="F1403" s="21"/>
      <c r="G1403" s="37"/>
      <c r="H1403" s="14"/>
    </row>
    <row r="1404" spans="1:8" x14ac:dyDescent="0.35">
      <c r="A1404" s="59"/>
      <c r="B1404" s="40"/>
      <c r="C1404" s="34"/>
      <c r="D1404" s="34"/>
      <c r="E1404" s="34"/>
      <c r="F1404" s="21"/>
      <c r="G1404" s="37"/>
      <c r="H1404" s="14"/>
    </row>
    <row r="1405" spans="1:8" x14ac:dyDescent="0.35">
      <c r="A1405" s="59"/>
      <c r="B1405" s="40"/>
      <c r="C1405" s="34"/>
      <c r="D1405" s="34"/>
      <c r="E1405" s="34"/>
      <c r="F1405" s="21"/>
      <c r="G1405" s="37"/>
      <c r="H1405" s="14"/>
    </row>
    <row r="1406" spans="1:8" x14ac:dyDescent="0.35">
      <c r="A1406" s="59"/>
      <c r="B1406" s="40"/>
      <c r="C1406" s="34"/>
      <c r="D1406" s="34"/>
      <c r="E1406" s="34"/>
      <c r="F1406" s="21"/>
      <c r="G1406" s="37"/>
      <c r="H1406" s="14"/>
    </row>
    <row r="1407" spans="1:8" x14ac:dyDescent="0.35">
      <c r="A1407" s="59"/>
      <c r="B1407" s="40"/>
      <c r="C1407" s="34"/>
      <c r="D1407" s="34"/>
      <c r="E1407" s="34"/>
      <c r="F1407" s="21"/>
      <c r="G1407" s="37"/>
      <c r="H1407" s="14"/>
    </row>
    <row r="1408" spans="1:8" x14ac:dyDescent="0.35">
      <c r="A1408" s="59"/>
      <c r="B1408" s="40"/>
      <c r="C1408" s="34"/>
      <c r="D1408" s="34"/>
      <c r="E1408" s="34"/>
      <c r="F1408" s="21"/>
      <c r="G1408" s="37"/>
      <c r="H1408" s="14"/>
    </row>
    <row r="1409" spans="1:8" x14ac:dyDescent="0.35">
      <c r="A1409" s="59"/>
      <c r="B1409" s="40"/>
      <c r="C1409" s="34"/>
      <c r="D1409" s="34"/>
      <c r="E1409" s="34"/>
      <c r="F1409" s="21"/>
      <c r="G1409" s="37"/>
      <c r="H1409" s="14"/>
    </row>
    <row r="1410" spans="1:8" x14ac:dyDescent="0.35">
      <c r="A1410" s="59"/>
      <c r="B1410" s="40"/>
      <c r="C1410" s="34"/>
      <c r="D1410" s="34"/>
      <c r="E1410" s="34"/>
      <c r="F1410" s="21"/>
      <c r="G1410" s="37"/>
      <c r="H1410" s="14"/>
    </row>
    <row r="1411" spans="1:8" x14ac:dyDescent="0.35">
      <c r="A1411" s="59"/>
      <c r="B1411" s="40"/>
      <c r="C1411" s="34"/>
      <c r="D1411" s="34"/>
      <c r="E1411" s="34"/>
      <c r="F1411" s="21"/>
      <c r="G1411" s="37"/>
      <c r="H1411" s="14"/>
    </row>
    <row r="1412" spans="1:8" x14ac:dyDescent="0.35">
      <c r="A1412" s="21"/>
      <c r="B1412" s="40"/>
      <c r="C1412" s="34"/>
      <c r="D1412" s="34"/>
      <c r="E1412" s="34"/>
      <c r="F1412" s="28"/>
      <c r="G1412" s="37"/>
      <c r="H1412" s="14"/>
    </row>
    <row r="1413" spans="1:8" x14ac:dyDescent="0.35">
      <c r="A1413" s="21"/>
      <c r="B1413" s="40"/>
      <c r="C1413" s="34"/>
      <c r="D1413" s="34"/>
      <c r="E1413" s="34"/>
      <c r="F1413" s="28"/>
      <c r="G1413" s="37"/>
      <c r="H1413" s="14"/>
    </row>
    <row r="1414" spans="1:8" x14ac:dyDescent="0.35">
      <c r="A1414" s="21"/>
      <c r="B1414" s="40"/>
      <c r="C1414" s="34"/>
      <c r="D1414" s="34"/>
      <c r="E1414" s="34"/>
      <c r="F1414" s="28"/>
      <c r="G1414" s="37"/>
      <c r="H1414" s="14"/>
    </row>
    <row r="1415" spans="1:8" x14ac:dyDescent="0.35">
      <c r="A1415" s="36"/>
      <c r="B1415" s="40"/>
      <c r="C1415" s="34"/>
      <c r="D1415" s="34"/>
      <c r="E1415" s="34"/>
      <c r="F1415" s="28"/>
      <c r="G1415" s="37"/>
      <c r="H1415" s="14"/>
    </row>
    <row r="1416" spans="1:8" x14ac:dyDescent="0.35">
      <c r="A1416" s="21"/>
      <c r="B1416" s="40"/>
      <c r="C1416" s="34"/>
      <c r="D1416" s="34"/>
      <c r="E1416" s="34"/>
      <c r="F1416" s="28"/>
      <c r="G1416" s="37"/>
      <c r="H1416" s="14"/>
    </row>
    <row r="1417" spans="1:8" x14ac:dyDescent="0.35">
      <c r="A1417" s="21"/>
      <c r="B1417" s="40"/>
      <c r="C1417" s="34"/>
      <c r="D1417" s="34"/>
      <c r="E1417" s="34"/>
      <c r="F1417" s="28"/>
      <c r="G1417" s="37"/>
      <c r="H1417" s="14"/>
    </row>
    <row r="1418" spans="1:8" x14ac:dyDescent="0.35">
      <c r="A1418" s="36"/>
      <c r="B1418" s="40"/>
      <c r="C1418" s="34"/>
      <c r="D1418" s="34"/>
      <c r="E1418" s="34"/>
      <c r="F1418" s="28"/>
      <c r="G1418" s="37"/>
      <c r="H1418" s="14"/>
    </row>
    <row r="1419" spans="1:8" x14ac:dyDescent="0.35">
      <c r="A1419" s="21"/>
      <c r="B1419" s="40"/>
      <c r="C1419" s="34"/>
      <c r="D1419" s="34"/>
      <c r="E1419" s="34"/>
      <c r="F1419" s="28"/>
      <c r="G1419" s="37"/>
      <c r="H1419" s="14"/>
    </row>
    <row r="1420" spans="1:8" x14ac:dyDescent="0.35">
      <c r="A1420" s="81"/>
      <c r="B1420" s="40"/>
      <c r="C1420" s="34"/>
      <c r="D1420" s="34"/>
      <c r="E1420" s="34"/>
      <c r="F1420" s="28"/>
      <c r="G1420" s="37"/>
      <c r="H1420" s="14"/>
    </row>
    <row r="1421" spans="1:8" x14ac:dyDescent="0.35">
      <c r="A1421" s="59"/>
      <c r="B1421" s="40"/>
      <c r="C1421" s="34"/>
      <c r="D1421" s="34"/>
      <c r="E1421" s="34"/>
      <c r="F1421" s="21"/>
      <c r="G1421" s="34"/>
      <c r="H1421" s="14"/>
    </row>
    <row r="1422" spans="1:8" x14ac:dyDescent="0.35">
      <c r="A1422" s="59"/>
      <c r="B1422" s="40"/>
      <c r="C1422" s="34"/>
      <c r="D1422" s="34"/>
      <c r="E1422" s="34"/>
      <c r="F1422" s="21"/>
      <c r="G1422" s="34"/>
      <c r="H1422" s="14"/>
    </row>
    <row r="1423" spans="1:8" x14ac:dyDescent="0.35">
      <c r="A1423" s="59"/>
      <c r="B1423" s="40"/>
      <c r="C1423" s="34"/>
      <c r="D1423" s="34"/>
      <c r="E1423" s="34"/>
      <c r="F1423" s="21"/>
      <c r="G1423" s="34"/>
      <c r="H1423" s="14"/>
    </row>
    <row r="1424" spans="1:8" x14ac:dyDescent="0.35">
      <c r="A1424" s="59"/>
      <c r="B1424" s="40"/>
      <c r="C1424" s="34"/>
      <c r="D1424" s="34"/>
      <c r="E1424" s="34"/>
      <c r="F1424" s="21"/>
      <c r="G1424" s="34"/>
      <c r="H1424" s="14"/>
    </row>
    <row r="1425" spans="1:8" x14ac:dyDescent="0.35">
      <c r="A1425" s="59"/>
      <c r="B1425" s="40"/>
      <c r="C1425" s="34"/>
      <c r="D1425" s="34"/>
      <c r="E1425" s="34"/>
      <c r="F1425" s="21"/>
      <c r="G1425" s="34"/>
      <c r="H1425" s="14"/>
    </row>
    <row r="1426" spans="1:8" x14ac:dyDescent="0.35">
      <c r="A1426" s="59"/>
      <c r="B1426" s="40"/>
      <c r="C1426" s="34"/>
      <c r="D1426" s="34"/>
      <c r="E1426" s="35"/>
      <c r="F1426" s="21"/>
      <c r="G1426" s="37"/>
      <c r="H1426" s="14"/>
    </row>
    <row r="1427" spans="1:8" x14ac:dyDescent="0.35">
      <c r="A1427" s="59"/>
      <c r="B1427" s="40"/>
      <c r="C1427" s="34"/>
      <c r="D1427" s="34"/>
      <c r="E1427" s="34"/>
      <c r="F1427" s="21"/>
      <c r="G1427" s="37"/>
      <c r="H1427" s="14"/>
    </row>
    <row r="1428" spans="1:8" x14ac:dyDescent="0.35">
      <c r="A1428" s="59"/>
      <c r="B1428" s="40"/>
      <c r="C1428" s="34"/>
      <c r="D1428" s="34"/>
      <c r="E1428" s="34"/>
      <c r="F1428" s="21"/>
      <c r="G1428" s="37"/>
      <c r="H1428" s="14"/>
    </row>
    <row r="1429" spans="1:8" x14ac:dyDescent="0.35">
      <c r="A1429" s="59"/>
      <c r="B1429" s="40"/>
      <c r="C1429" s="34"/>
      <c r="D1429" s="34"/>
      <c r="E1429" s="34"/>
      <c r="F1429" s="21"/>
      <c r="G1429" s="37"/>
      <c r="H1429" s="14"/>
    </row>
    <row r="1430" spans="1:8" x14ac:dyDescent="0.35">
      <c r="A1430" s="59"/>
      <c r="B1430" s="40"/>
      <c r="C1430" s="34"/>
      <c r="D1430" s="34"/>
      <c r="E1430" s="34"/>
      <c r="F1430" s="21"/>
      <c r="G1430" s="37"/>
      <c r="H1430" s="14"/>
    </row>
    <row r="1431" spans="1:8" x14ac:dyDescent="0.35">
      <c r="A1431" s="59"/>
      <c r="B1431" s="40"/>
      <c r="C1431" s="34"/>
      <c r="D1431" s="34"/>
      <c r="E1431" s="34"/>
      <c r="F1431" s="21"/>
      <c r="G1431" s="37"/>
      <c r="H1431" s="14"/>
    </row>
    <row r="1432" spans="1:8" x14ac:dyDescent="0.35">
      <c r="A1432" s="59"/>
      <c r="B1432" s="40"/>
      <c r="C1432" s="34"/>
      <c r="D1432" s="34"/>
      <c r="E1432" s="34"/>
      <c r="F1432" s="21"/>
      <c r="G1432" s="37"/>
      <c r="H1432" s="14"/>
    </row>
    <row r="1433" spans="1:8" x14ac:dyDescent="0.35">
      <c r="A1433" s="59"/>
      <c r="B1433" s="40"/>
      <c r="C1433" s="34"/>
      <c r="D1433" s="34"/>
      <c r="E1433" s="34"/>
      <c r="F1433" s="21"/>
      <c r="G1433" s="37"/>
      <c r="H1433" s="14"/>
    </row>
    <row r="1434" spans="1:8" x14ac:dyDescent="0.35">
      <c r="A1434" s="59"/>
      <c r="B1434" s="40"/>
      <c r="C1434" s="34"/>
      <c r="D1434" s="34"/>
      <c r="E1434" s="34"/>
      <c r="F1434" s="21"/>
      <c r="G1434" s="37"/>
      <c r="H1434" s="14"/>
    </row>
    <row r="1435" spans="1:8" x14ac:dyDescent="0.35">
      <c r="A1435" s="59"/>
      <c r="B1435" s="40"/>
      <c r="C1435" s="34"/>
      <c r="D1435" s="34"/>
      <c r="E1435" s="34"/>
      <c r="F1435" s="21"/>
      <c r="G1435" s="37"/>
      <c r="H1435" s="14"/>
    </row>
    <row r="1436" spans="1:8" x14ac:dyDescent="0.35">
      <c r="A1436" s="59"/>
      <c r="B1436" s="40"/>
      <c r="C1436" s="34"/>
      <c r="D1436" s="34"/>
      <c r="E1436" s="34"/>
      <c r="F1436" s="21"/>
      <c r="G1436" s="37"/>
      <c r="H1436" s="14"/>
    </row>
    <row r="1437" spans="1:8" x14ac:dyDescent="0.35">
      <c r="A1437" s="59"/>
      <c r="B1437" s="40"/>
      <c r="C1437" s="34"/>
      <c r="D1437" s="34"/>
      <c r="E1437" s="34"/>
      <c r="F1437" s="21"/>
      <c r="G1437" s="37"/>
      <c r="H1437" s="14"/>
    </row>
    <row r="1438" spans="1:8" x14ac:dyDescent="0.35">
      <c r="A1438" s="59"/>
      <c r="B1438" s="40"/>
      <c r="C1438" s="34"/>
      <c r="D1438" s="34"/>
      <c r="E1438" s="34"/>
      <c r="F1438" s="21"/>
      <c r="G1438" s="37"/>
      <c r="H1438" s="14"/>
    </row>
    <row r="1439" spans="1:8" x14ac:dyDescent="0.35">
      <c r="A1439" s="59"/>
      <c r="B1439" s="40"/>
      <c r="C1439" s="80"/>
      <c r="D1439" s="80"/>
      <c r="E1439" s="34"/>
      <c r="F1439" s="21"/>
      <c r="G1439" s="37"/>
      <c r="H1439" s="14"/>
    </row>
    <row r="1440" spans="1:8" x14ac:dyDescent="0.35">
      <c r="A1440" s="59"/>
      <c r="B1440" s="40"/>
      <c r="C1440" s="34"/>
      <c r="D1440" s="34"/>
      <c r="E1440" s="34"/>
      <c r="F1440" s="21"/>
      <c r="G1440" s="37"/>
      <c r="H1440" s="14"/>
    </row>
    <row r="1441" spans="1:8" x14ac:dyDescent="0.35">
      <c r="A1441" s="59"/>
      <c r="B1441" s="40"/>
      <c r="C1441" s="34"/>
      <c r="D1441" s="34"/>
      <c r="E1441" s="34"/>
      <c r="F1441" s="21"/>
      <c r="G1441" s="37"/>
      <c r="H1441" s="14"/>
    </row>
    <row r="1442" spans="1:8" x14ac:dyDescent="0.35">
      <c r="A1442" s="59"/>
      <c r="B1442" s="40"/>
      <c r="C1442" s="34"/>
      <c r="D1442" s="34"/>
      <c r="E1442" s="34"/>
      <c r="F1442" s="21"/>
      <c r="G1442" s="37"/>
      <c r="H1442" s="14"/>
    </row>
    <row r="1443" spans="1:8" x14ac:dyDescent="0.35">
      <c r="A1443" s="59"/>
      <c r="B1443" s="40"/>
      <c r="C1443" s="34"/>
      <c r="D1443" s="34"/>
      <c r="E1443" s="34"/>
      <c r="F1443" s="21"/>
      <c r="G1443" s="37"/>
      <c r="H1443" s="14"/>
    </row>
    <row r="1444" spans="1:8" x14ac:dyDescent="0.35">
      <c r="A1444" s="59"/>
      <c r="B1444" s="40"/>
      <c r="C1444" s="34"/>
      <c r="D1444" s="34"/>
      <c r="E1444" s="34"/>
      <c r="F1444" s="21"/>
      <c r="G1444" s="37"/>
      <c r="H1444" s="14"/>
    </row>
    <row r="1445" spans="1:8" x14ac:dyDescent="0.35">
      <c r="A1445" s="59"/>
      <c r="B1445" s="40"/>
      <c r="C1445" s="34"/>
      <c r="D1445" s="34"/>
      <c r="E1445" s="34"/>
      <c r="F1445" s="21"/>
      <c r="G1445" s="37"/>
      <c r="H1445" s="14"/>
    </row>
    <row r="1446" spans="1:8" x14ac:dyDescent="0.35">
      <c r="A1446" s="59"/>
      <c r="B1446" s="40"/>
      <c r="C1446" s="34"/>
      <c r="D1446" s="34"/>
      <c r="E1446" s="34"/>
      <c r="F1446" s="21"/>
      <c r="G1446" s="37"/>
      <c r="H1446" s="14"/>
    </row>
    <row r="1447" spans="1:8" x14ac:dyDescent="0.35">
      <c r="A1447" s="59"/>
      <c r="B1447" s="40"/>
      <c r="C1447" s="34"/>
      <c r="D1447" s="34"/>
      <c r="E1447" s="34"/>
      <c r="F1447" s="21"/>
      <c r="G1447" s="37"/>
      <c r="H1447" s="14"/>
    </row>
    <row r="1448" spans="1:8" x14ac:dyDescent="0.35">
      <c r="A1448" s="59"/>
      <c r="B1448" s="40"/>
      <c r="C1448" s="34"/>
      <c r="D1448" s="34"/>
      <c r="E1448" s="34"/>
      <c r="F1448" s="21"/>
      <c r="G1448" s="37"/>
      <c r="H1448" s="14"/>
    </row>
    <row r="1449" spans="1:8" x14ac:dyDescent="0.35">
      <c r="A1449" s="59"/>
      <c r="B1449" s="40"/>
      <c r="C1449" s="34"/>
      <c r="D1449" s="34"/>
      <c r="E1449" s="34"/>
      <c r="F1449" s="21"/>
      <c r="G1449" s="37"/>
      <c r="H1449" s="14"/>
    </row>
    <row r="1450" spans="1:8" x14ac:dyDescent="0.35">
      <c r="A1450" s="59"/>
      <c r="B1450" s="40"/>
      <c r="C1450" s="34"/>
      <c r="D1450" s="34"/>
      <c r="E1450" s="34"/>
      <c r="F1450" s="21"/>
      <c r="G1450" s="37"/>
      <c r="H1450" s="14"/>
    </row>
    <row r="1451" spans="1:8" x14ac:dyDescent="0.35">
      <c r="A1451" s="59"/>
      <c r="B1451" s="40"/>
      <c r="C1451" s="34"/>
      <c r="D1451" s="34"/>
      <c r="E1451" s="34"/>
      <c r="F1451" s="21"/>
      <c r="G1451" s="37"/>
      <c r="H1451" s="14"/>
    </row>
    <row r="1452" spans="1:8" x14ac:dyDescent="0.35">
      <c r="A1452" s="59"/>
      <c r="B1452" s="40"/>
      <c r="C1452" s="34"/>
      <c r="D1452" s="34"/>
      <c r="E1452" s="34"/>
      <c r="F1452" s="21"/>
      <c r="G1452" s="37"/>
      <c r="H1452" s="14"/>
    </row>
    <row r="1453" spans="1:8" x14ac:dyDescent="0.35">
      <c r="A1453" s="59"/>
      <c r="B1453" s="40"/>
      <c r="C1453" s="34"/>
      <c r="D1453" s="34"/>
      <c r="E1453" s="34"/>
      <c r="F1453" s="21"/>
      <c r="G1453" s="37"/>
      <c r="H1453" s="14"/>
    </row>
    <row r="1454" spans="1:8" x14ac:dyDescent="0.35">
      <c r="A1454" s="59"/>
      <c r="B1454" s="40"/>
      <c r="C1454" s="34"/>
      <c r="D1454" s="34"/>
      <c r="E1454" s="34"/>
      <c r="F1454" s="21"/>
      <c r="G1454" s="37"/>
      <c r="H1454" s="14"/>
    </row>
    <row r="1455" spans="1:8" x14ac:dyDescent="0.35">
      <c r="A1455" s="59"/>
      <c r="B1455" s="40"/>
      <c r="C1455" s="34"/>
      <c r="D1455" s="34"/>
      <c r="E1455" s="34"/>
      <c r="F1455" s="21"/>
      <c r="G1455" s="37"/>
      <c r="H1455" s="14"/>
    </row>
    <row r="1456" spans="1:8" x14ac:dyDescent="0.35">
      <c r="A1456" s="59"/>
      <c r="B1456" s="40"/>
      <c r="C1456" s="34"/>
      <c r="D1456" s="34"/>
      <c r="E1456" s="34"/>
      <c r="F1456" s="21"/>
      <c r="G1456" s="37"/>
      <c r="H1456" s="14"/>
    </row>
    <row r="1457" spans="1:8" x14ac:dyDescent="0.35">
      <c r="A1457" s="59"/>
      <c r="B1457" s="40"/>
      <c r="C1457" s="34"/>
      <c r="D1457" s="34"/>
      <c r="E1457" s="34"/>
      <c r="F1457" s="21"/>
      <c r="G1457" s="37"/>
      <c r="H1457" s="14"/>
    </row>
    <row r="1458" spans="1:8" x14ac:dyDescent="0.35">
      <c r="A1458" s="59"/>
      <c r="B1458" s="40"/>
      <c r="C1458" s="34"/>
      <c r="D1458" s="34"/>
      <c r="E1458" s="34"/>
      <c r="F1458" s="21"/>
      <c r="G1458" s="37"/>
      <c r="H1458" s="14"/>
    </row>
    <row r="1459" spans="1:8" x14ac:dyDescent="0.35">
      <c r="A1459" s="59"/>
      <c r="B1459" s="40"/>
      <c r="C1459" s="34"/>
      <c r="D1459" s="34"/>
      <c r="E1459" s="34"/>
      <c r="F1459" s="21"/>
      <c r="G1459" s="37"/>
      <c r="H1459" s="14"/>
    </row>
    <row r="1460" spans="1:8" x14ac:dyDescent="0.35">
      <c r="A1460" s="21"/>
      <c r="B1460" s="40"/>
      <c r="C1460" s="34"/>
      <c r="D1460" s="34"/>
      <c r="E1460" s="34"/>
      <c r="F1460" s="28"/>
      <c r="G1460" s="37"/>
      <c r="H1460" s="14"/>
    </row>
    <row r="1461" spans="1:8" x14ac:dyDescent="0.35">
      <c r="A1461" s="36"/>
      <c r="B1461" s="40"/>
      <c r="C1461" s="34"/>
      <c r="D1461" s="34"/>
      <c r="E1461" s="34"/>
      <c r="F1461" s="28"/>
      <c r="G1461" s="37"/>
      <c r="H1461" s="14"/>
    </row>
    <row r="1462" spans="1:8" x14ac:dyDescent="0.35">
      <c r="A1462" s="21"/>
      <c r="B1462" s="40"/>
      <c r="C1462" s="34"/>
      <c r="D1462" s="34"/>
      <c r="E1462" s="34"/>
      <c r="F1462" s="28"/>
      <c r="G1462" s="37"/>
      <c r="H1462" s="14"/>
    </row>
    <row r="1463" spans="1:8" x14ac:dyDescent="0.35">
      <c r="A1463" s="21"/>
      <c r="B1463" s="40"/>
      <c r="C1463" s="34"/>
      <c r="D1463" s="34"/>
      <c r="E1463" s="34"/>
      <c r="F1463" s="28"/>
      <c r="G1463" s="37"/>
      <c r="H1463" s="14"/>
    </row>
    <row r="1464" spans="1:8" x14ac:dyDescent="0.35">
      <c r="A1464" s="21"/>
      <c r="B1464" s="40"/>
      <c r="C1464" s="34"/>
      <c r="D1464" s="34"/>
      <c r="E1464" s="34"/>
      <c r="F1464" s="28"/>
      <c r="G1464" s="37"/>
      <c r="H1464" s="14"/>
    </row>
    <row r="1465" spans="1:8" x14ac:dyDescent="0.35">
      <c r="A1465" s="36"/>
      <c r="B1465" s="40"/>
      <c r="C1465" s="34"/>
      <c r="D1465" s="34"/>
      <c r="E1465" s="34"/>
      <c r="F1465" s="28"/>
      <c r="G1465" s="37"/>
      <c r="H1465" s="14"/>
    </row>
    <row r="1466" spans="1:8" x14ac:dyDescent="0.35">
      <c r="A1466" s="59"/>
      <c r="B1466" s="40"/>
      <c r="C1466" s="34"/>
      <c r="D1466" s="34"/>
      <c r="E1466" s="34"/>
      <c r="F1466" s="21"/>
      <c r="G1466" s="34"/>
      <c r="H1466" s="14"/>
    </row>
    <row r="1467" spans="1:8" x14ac:dyDescent="0.35">
      <c r="A1467" s="36"/>
      <c r="B1467" s="40"/>
      <c r="C1467" s="34"/>
      <c r="D1467" s="34"/>
      <c r="E1467" s="34"/>
      <c r="F1467" s="21"/>
      <c r="G1467" s="34"/>
      <c r="H1467" s="14"/>
    </row>
    <row r="1468" spans="1:8" x14ac:dyDescent="0.35">
      <c r="A1468" s="59"/>
      <c r="B1468" s="40"/>
      <c r="C1468" s="34"/>
      <c r="D1468" s="34"/>
      <c r="E1468" s="34"/>
      <c r="F1468" s="21"/>
      <c r="G1468" s="37"/>
      <c r="H1468" s="14"/>
    </row>
    <row r="1469" spans="1:8" x14ac:dyDescent="0.35">
      <c r="A1469" s="59"/>
      <c r="B1469" s="40"/>
      <c r="C1469" s="34"/>
      <c r="D1469" s="34"/>
      <c r="E1469" s="34"/>
      <c r="F1469" s="21"/>
      <c r="G1469" s="37"/>
      <c r="H1469" s="14"/>
    </row>
    <row r="1470" spans="1:8" x14ac:dyDescent="0.35">
      <c r="A1470" s="59"/>
      <c r="B1470" s="40"/>
      <c r="C1470" s="34"/>
      <c r="D1470" s="34"/>
      <c r="E1470" s="34"/>
      <c r="F1470" s="21"/>
      <c r="G1470" s="37"/>
      <c r="H1470" s="14"/>
    </row>
    <row r="1471" spans="1:8" x14ac:dyDescent="0.35">
      <c r="A1471" s="59"/>
      <c r="B1471" s="40"/>
      <c r="C1471" s="34"/>
      <c r="D1471" s="34"/>
      <c r="E1471" s="34"/>
      <c r="F1471" s="21"/>
      <c r="G1471" s="37"/>
      <c r="H1471" s="14"/>
    </row>
    <row r="1472" spans="1:8" x14ac:dyDescent="0.35">
      <c r="A1472" s="59"/>
      <c r="B1472" s="40"/>
      <c r="C1472" s="34"/>
      <c r="D1472" s="34"/>
      <c r="E1472" s="34"/>
      <c r="F1472" s="21"/>
      <c r="G1472" s="37"/>
      <c r="H1472" s="14"/>
    </row>
    <row r="1473" spans="1:8" x14ac:dyDescent="0.35">
      <c r="A1473" s="21"/>
      <c r="B1473" s="40"/>
      <c r="C1473" s="34"/>
      <c r="D1473" s="34"/>
      <c r="E1473" s="34"/>
      <c r="F1473" s="28"/>
      <c r="G1473" s="37"/>
      <c r="H1473" s="14"/>
    </row>
    <row r="1474" spans="1:8" x14ac:dyDescent="0.35">
      <c r="A1474" s="59"/>
      <c r="B1474" s="40"/>
      <c r="C1474" s="34"/>
      <c r="D1474" s="34"/>
      <c r="E1474" s="34"/>
      <c r="F1474" s="21"/>
      <c r="G1474" s="34"/>
      <c r="H1474" s="14"/>
    </row>
    <row r="1475" spans="1:8" x14ac:dyDescent="0.35">
      <c r="A1475" s="59"/>
      <c r="B1475" s="40"/>
      <c r="C1475" s="34"/>
      <c r="D1475" s="34"/>
      <c r="E1475" s="34"/>
      <c r="F1475" s="21"/>
      <c r="G1475" s="34"/>
      <c r="H1475" s="14"/>
    </row>
    <row r="1476" spans="1:8" x14ac:dyDescent="0.35">
      <c r="A1476" s="59"/>
      <c r="B1476" s="40"/>
      <c r="C1476" s="34"/>
      <c r="D1476" s="34"/>
      <c r="E1476" s="34"/>
      <c r="F1476" s="21"/>
      <c r="G1476" s="34"/>
      <c r="H1476" s="14"/>
    </row>
    <row r="1477" spans="1:8" x14ac:dyDescent="0.35">
      <c r="A1477" s="59"/>
      <c r="B1477" s="40"/>
      <c r="C1477" s="34"/>
      <c r="D1477" s="34"/>
      <c r="E1477" s="21"/>
      <c r="F1477" s="21"/>
      <c r="G1477" s="37"/>
      <c r="H1477" s="14"/>
    </row>
    <row r="1478" spans="1:8" x14ac:dyDescent="0.35">
      <c r="A1478" s="59"/>
      <c r="B1478" s="40"/>
      <c r="C1478" s="34"/>
      <c r="D1478" s="34"/>
      <c r="E1478" s="34"/>
      <c r="F1478" s="21"/>
      <c r="G1478" s="37"/>
      <c r="H1478" s="14"/>
    </row>
    <row r="1479" spans="1:8" x14ac:dyDescent="0.35">
      <c r="A1479" s="59"/>
      <c r="B1479" s="40"/>
      <c r="C1479" s="34"/>
      <c r="D1479" s="34"/>
      <c r="E1479" s="34"/>
      <c r="F1479" s="21"/>
      <c r="G1479" s="37"/>
      <c r="H1479" s="14"/>
    </row>
    <row r="1480" spans="1:8" x14ac:dyDescent="0.35">
      <c r="A1480" s="59"/>
      <c r="B1480" s="40"/>
      <c r="C1480" s="34"/>
      <c r="D1480" s="34"/>
      <c r="E1480" s="34"/>
      <c r="F1480" s="21"/>
      <c r="G1480" s="37"/>
      <c r="H1480" s="14"/>
    </row>
    <row r="1481" spans="1:8" x14ac:dyDescent="0.35">
      <c r="A1481" s="59"/>
      <c r="B1481" s="40"/>
      <c r="C1481" s="34"/>
      <c r="D1481" s="34"/>
      <c r="E1481" s="34"/>
      <c r="F1481" s="21"/>
      <c r="G1481" s="37"/>
      <c r="H1481" s="14"/>
    </row>
    <row r="1482" spans="1:8" x14ac:dyDescent="0.35">
      <c r="A1482" s="59"/>
      <c r="B1482" s="40"/>
      <c r="C1482" s="34"/>
      <c r="D1482" s="34"/>
      <c r="E1482" s="34"/>
      <c r="F1482" s="21"/>
      <c r="G1482" s="37"/>
      <c r="H1482" s="14"/>
    </row>
    <row r="1483" spans="1:8" x14ac:dyDescent="0.35">
      <c r="A1483" s="59"/>
      <c r="B1483" s="40"/>
      <c r="C1483" s="34"/>
      <c r="D1483" s="34"/>
      <c r="E1483" s="34"/>
      <c r="F1483" s="21"/>
      <c r="G1483" s="37"/>
      <c r="H1483" s="14"/>
    </row>
    <row r="1484" spans="1:8" x14ac:dyDescent="0.35">
      <c r="A1484" s="59"/>
      <c r="B1484" s="40"/>
      <c r="C1484" s="34"/>
      <c r="D1484" s="34"/>
      <c r="E1484" s="34"/>
      <c r="F1484" s="21"/>
      <c r="G1484" s="37"/>
      <c r="H1484" s="14"/>
    </row>
    <row r="1485" spans="1:8" x14ac:dyDescent="0.35">
      <c r="A1485" s="59"/>
      <c r="B1485" s="40"/>
      <c r="C1485" s="34"/>
      <c r="D1485" s="34"/>
      <c r="E1485" s="34"/>
      <c r="F1485" s="21"/>
      <c r="G1485" s="37"/>
      <c r="H1485" s="14"/>
    </row>
    <row r="1486" spans="1:8" x14ac:dyDescent="0.35">
      <c r="A1486" s="59"/>
      <c r="B1486" s="40"/>
      <c r="C1486" s="34"/>
      <c r="D1486" s="34"/>
      <c r="E1486" s="34"/>
      <c r="F1486" s="21"/>
      <c r="G1486" s="37"/>
      <c r="H1486" s="14"/>
    </row>
    <row r="1487" spans="1:8" x14ac:dyDescent="0.35">
      <c r="A1487" s="21"/>
      <c r="B1487" s="40"/>
      <c r="C1487" s="34"/>
      <c r="D1487" s="34"/>
      <c r="E1487" s="34"/>
      <c r="F1487" s="28"/>
      <c r="G1487" s="37"/>
      <c r="H1487" s="14"/>
    </row>
    <row r="1488" spans="1:8" x14ac:dyDescent="0.35">
      <c r="A1488" s="59"/>
      <c r="B1488" s="40"/>
      <c r="C1488" s="34"/>
      <c r="D1488" s="34"/>
      <c r="E1488" s="34"/>
      <c r="F1488" s="21"/>
      <c r="G1488" s="37"/>
      <c r="H1488" s="14"/>
    </row>
    <row r="1489" spans="1:8" x14ac:dyDescent="0.35">
      <c r="A1489" s="59"/>
      <c r="B1489" s="40"/>
      <c r="C1489" s="34"/>
      <c r="D1489" s="34"/>
      <c r="E1489" s="34"/>
      <c r="F1489" s="21"/>
      <c r="G1489" s="37"/>
      <c r="H1489" s="14"/>
    </row>
    <row r="1490" spans="1:8" x14ac:dyDescent="0.35">
      <c r="A1490" s="59"/>
      <c r="B1490" s="40"/>
      <c r="C1490" s="34"/>
      <c r="D1490" s="34"/>
      <c r="E1490" s="34"/>
      <c r="F1490" s="21"/>
      <c r="G1490" s="37"/>
      <c r="H1490" s="14"/>
    </row>
    <row r="1491" spans="1:8" x14ac:dyDescent="0.35">
      <c r="A1491" s="21"/>
      <c r="B1491" s="40"/>
      <c r="C1491" s="34"/>
      <c r="D1491" s="34"/>
      <c r="E1491" s="34"/>
      <c r="F1491" s="28"/>
      <c r="G1491" s="37"/>
      <c r="H1491" s="14"/>
    </row>
    <row r="1492" spans="1:8" x14ac:dyDescent="0.35">
      <c r="A1492" s="59"/>
      <c r="B1492" s="40"/>
      <c r="C1492" s="34"/>
      <c r="D1492" s="34"/>
      <c r="E1492" s="34"/>
      <c r="F1492" s="21"/>
      <c r="G1492" s="37"/>
      <c r="H1492" s="14"/>
    </row>
    <row r="1493" spans="1:8" x14ac:dyDescent="0.35">
      <c r="A1493" s="79"/>
      <c r="B1493" s="40"/>
      <c r="C1493" s="34"/>
      <c r="D1493" s="34"/>
      <c r="E1493" s="34"/>
      <c r="F1493" s="28"/>
      <c r="G1493" s="37"/>
      <c r="H1493" s="14"/>
    </row>
    <row r="1494" spans="1:8" x14ac:dyDescent="0.35">
      <c r="A1494" s="59"/>
      <c r="B1494" s="40"/>
      <c r="C1494" s="34"/>
      <c r="D1494" s="34"/>
      <c r="E1494" s="34"/>
      <c r="F1494" s="28"/>
      <c r="G1494" s="34"/>
      <c r="H1494" s="14"/>
    </row>
    <row r="1495" spans="1:8" x14ac:dyDescent="0.35">
      <c r="A1495" s="59"/>
      <c r="B1495" s="40"/>
      <c r="C1495" s="34"/>
      <c r="D1495" s="34"/>
      <c r="E1495" s="34"/>
      <c r="F1495" s="21"/>
      <c r="G1495" s="34"/>
      <c r="H1495" s="14"/>
    </row>
    <row r="1496" spans="1:8" x14ac:dyDescent="0.35">
      <c r="A1496" s="59"/>
      <c r="B1496" s="40"/>
      <c r="C1496" s="34"/>
      <c r="D1496" s="34"/>
      <c r="E1496" s="34"/>
      <c r="F1496" s="21"/>
      <c r="G1496" s="34"/>
      <c r="H1496" s="14"/>
    </row>
    <row r="1497" spans="1:8" x14ac:dyDescent="0.35">
      <c r="A1497" s="59"/>
      <c r="B1497" s="40"/>
      <c r="C1497" s="34"/>
      <c r="D1497" s="34"/>
      <c r="E1497" s="34"/>
      <c r="F1497" s="21"/>
      <c r="G1497" s="37"/>
      <c r="H1497" s="14"/>
    </row>
    <row r="1498" spans="1:8" x14ac:dyDescent="0.35">
      <c r="A1498" s="59"/>
      <c r="B1498" s="40"/>
      <c r="C1498" s="34"/>
      <c r="D1498" s="34"/>
      <c r="E1498" s="34"/>
      <c r="F1498" s="21"/>
      <c r="G1498" s="37"/>
      <c r="H1498" s="14"/>
    </row>
    <row r="1499" spans="1:8" x14ac:dyDescent="0.35">
      <c r="A1499" s="59"/>
      <c r="B1499" s="40"/>
      <c r="C1499" s="34"/>
      <c r="D1499" s="34"/>
      <c r="E1499" s="34"/>
      <c r="F1499" s="21"/>
      <c r="G1499" s="37"/>
      <c r="H1499" s="14"/>
    </row>
    <row r="1500" spans="1:8" x14ac:dyDescent="0.35">
      <c r="A1500" s="59"/>
      <c r="B1500" s="40"/>
      <c r="C1500" s="34"/>
      <c r="D1500" s="34"/>
      <c r="E1500" s="34"/>
      <c r="F1500" s="21"/>
      <c r="G1500" s="37"/>
      <c r="H1500" s="14"/>
    </row>
    <row r="1501" spans="1:8" x14ac:dyDescent="0.35">
      <c r="A1501" s="59"/>
      <c r="B1501" s="40"/>
      <c r="C1501" s="34"/>
      <c r="D1501" s="34"/>
      <c r="E1501" s="34"/>
      <c r="F1501" s="21"/>
      <c r="G1501" s="37"/>
      <c r="H1501" s="14"/>
    </row>
    <row r="1502" spans="1:8" x14ac:dyDescent="0.35">
      <c r="A1502" s="59"/>
      <c r="B1502" s="40"/>
      <c r="C1502" s="34"/>
      <c r="D1502" s="34"/>
      <c r="E1502" s="34"/>
      <c r="F1502" s="21"/>
      <c r="G1502" s="37"/>
      <c r="H1502" s="14"/>
    </row>
    <row r="1503" spans="1:8" x14ac:dyDescent="0.35">
      <c r="A1503" s="59"/>
      <c r="B1503" s="40"/>
      <c r="C1503" s="34"/>
      <c r="D1503" s="34"/>
      <c r="E1503" s="34"/>
      <c r="F1503" s="21"/>
      <c r="G1503" s="37"/>
      <c r="H1503" s="14"/>
    </row>
    <row r="1504" spans="1:8" x14ac:dyDescent="0.35">
      <c r="A1504" s="59"/>
      <c r="B1504" s="40"/>
      <c r="C1504" s="34"/>
      <c r="D1504" s="34"/>
      <c r="E1504" s="34"/>
      <c r="F1504" s="21"/>
      <c r="G1504" s="37"/>
      <c r="H1504" s="14"/>
    </row>
    <row r="1505" spans="1:8" x14ac:dyDescent="0.35">
      <c r="A1505" s="21"/>
      <c r="B1505" s="40"/>
      <c r="C1505" s="34"/>
      <c r="D1505" s="34"/>
      <c r="E1505" s="34"/>
      <c r="F1505" s="28"/>
      <c r="G1505" s="37"/>
      <c r="H1505" s="14"/>
    </row>
    <row r="1506" spans="1:8" x14ac:dyDescent="0.35">
      <c r="A1506" s="21"/>
      <c r="B1506" s="40"/>
      <c r="C1506" s="34"/>
      <c r="D1506" s="34"/>
      <c r="E1506" s="34"/>
      <c r="F1506" s="28"/>
      <c r="G1506" s="37"/>
      <c r="H1506" s="14"/>
    </row>
    <row r="1507" spans="1:8" x14ac:dyDescent="0.35">
      <c r="A1507" s="59"/>
      <c r="B1507" s="40"/>
      <c r="C1507" s="34"/>
      <c r="D1507" s="34"/>
      <c r="E1507" s="34"/>
      <c r="F1507" s="21"/>
      <c r="G1507" s="37"/>
      <c r="H1507" s="14"/>
    </row>
    <row r="1508" spans="1:8" x14ac:dyDescent="0.35">
      <c r="A1508" s="59"/>
      <c r="B1508" s="40"/>
      <c r="C1508" s="34"/>
      <c r="D1508" s="34"/>
      <c r="E1508" s="34"/>
      <c r="F1508" s="21"/>
      <c r="G1508" s="37"/>
      <c r="H1508" s="14"/>
    </row>
    <row r="1509" spans="1:8" x14ac:dyDescent="0.35">
      <c r="A1509" s="59"/>
      <c r="B1509" s="40"/>
      <c r="C1509" s="34"/>
      <c r="D1509" s="34"/>
      <c r="E1509" s="34"/>
      <c r="F1509" s="21"/>
      <c r="G1509" s="37"/>
      <c r="H1509" s="14"/>
    </row>
    <row r="1510" spans="1:8" x14ac:dyDescent="0.35">
      <c r="A1510" s="59"/>
      <c r="B1510" s="40"/>
      <c r="C1510" s="34"/>
      <c r="D1510" s="34"/>
      <c r="E1510" s="34"/>
      <c r="F1510" s="21"/>
      <c r="G1510" s="37"/>
      <c r="H1510" s="14"/>
    </row>
    <row r="1511" spans="1:8" x14ac:dyDescent="0.35">
      <c r="A1511" s="59"/>
      <c r="B1511" s="40"/>
      <c r="C1511" s="34"/>
      <c r="D1511" s="34"/>
      <c r="E1511" s="34"/>
      <c r="F1511" s="21"/>
      <c r="G1511" s="37"/>
      <c r="H1511" s="14"/>
    </row>
    <row r="1512" spans="1:8" x14ac:dyDescent="0.35">
      <c r="A1512" s="59"/>
      <c r="B1512" s="40"/>
      <c r="C1512" s="34"/>
      <c r="D1512" s="34"/>
      <c r="E1512" s="34"/>
      <c r="F1512" s="21"/>
      <c r="G1512" s="37"/>
      <c r="H1512" s="14"/>
    </row>
    <row r="1513" spans="1:8" x14ac:dyDescent="0.35">
      <c r="A1513" s="59"/>
      <c r="B1513" s="40"/>
      <c r="C1513" s="34"/>
      <c r="D1513" s="34"/>
      <c r="E1513" s="34"/>
      <c r="F1513" s="21"/>
      <c r="G1513" s="37"/>
      <c r="H1513" s="14"/>
    </row>
    <row r="1514" spans="1:8" x14ac:dyDescent="0.35">
      <c r="A1514" s="21"/>
      <c r="B1514" s="40"/>
      <c r="C1514" s="34"/>
      <c r="D1514" s="34"/>
      <c r="E1514" s="34"/>
      <c r="F1514" s="21"/>
      <c r="G1514" s="37"/>
      <c r="H1514" s="14"/>
    </row>
    <row r="1515" spans="1:8" x14ac:dyDescent="0.35">
      <c r="A1515" s="59"/>
      <c r="B1515" s="40"/>
      <c r="C1515" s="34"/>
      <c r="D1515" s="34"/>
      <c r="E1515" s="34"/>
      <c r="F1515" s="21"/>
      <c r="G1515" s="37"/>
      <c r="H1515" s="14"/>
    </row>
    <row r="1516" spans="1:8" x14ac:dyDescent="0.35">
      <c r="A1516" s="59"/>
      <c r="B1516" s="40"/>
      <c r="C1516" s="34"/>
      <c r="D1516" s="34"/>
      <c r="E1516" s="34"/>
      <c r="F1516" s="21"/>
      <c r="G1516" s="37"/>
      <c r="H1516" s="14"/>
    </row>
    <row r="1517" spans="1:8" x14ac:dyDescent="0.35">
      <c r="A1517" s="59"/>
      <c r="B1517" s="40"/>
      <c r="C1517" s="34"/>
      <c r="D1517" s="34"/>
      <c r="E1517" s="34"/>
      <c r="F1517" s="21"/>
      <c r="G1517" s="37"/>
      <c r="H1517" s="14"/>
    </row>
    <row r="1518" spans="1:8" x14ac:dyDescent="0.35">
      <c r="A1518" s="59"/>
      <c r="B1518" s="40"/>
      <c r="C1518" s="34"/>
      <c r="D1518" s="34"/>
      <c r="E1518" s="34"/>
      <c r="F1518" s="21"/>
      <c r="G1518" s="37"/>
      <c r="H1518" s="14"/>
    </row>
    <row r="1519" spans="1:8" x14ac:dyDescent="0.35">
      <c r="A1519" s="59"/>
      <c r="B1519" s="40"/>
      <c r="C1519" s="34"/>
      <c r="D1519" s="34"/>
      <c r="E1519" s="34"/>
      <c r="F1519" s="21"/>
      <c r="G1519" s="37"/>
      <c r="H1519" s="14"/>
    </row>
    <row r="1520" spans="1:8" x14ac:dyDescent="0.35">
      <c r="A1520" s="59"/>
      <c r="B1520" s="40"/>
      <c r="C1520" s="34"/>
      <c r="D1520" s="34"/>
      <c r="E1520" s="34"/>
      <c r="F1520" s="21"/>
      <c r="G1520" s="37"/>
      <c r="H1520" s="14"/>
    </row>
    <row r="1521" spans="1:8" x14ac:dyDescent="0.35">
      <c r="A1521" s="59"/>
      <c r="B1521" s="40"/>
      <c r="C1521" s="34"/>
      <c r="D1521" s="34"/>
      <c r="E1521" s="34"/>
      <c r="F1521" s="21"/>
      <c r="G1521" s="37"/>
      <c r="H1521" s="14"/>
    </row>
    <row r="1522" spans="1:8" x14ac:dyDescent="0.35">
      <c r="A1522" s="59"/>
      <c r="B1522" s="40"/>
      <c r="C1522" s="34"/>
      <c r="D1522" s="34"/>
      <c r="E1522" s="34"/>
      <c r="F1522" s="21"/>
      <c r="G1522" s="37"/>
      <c r="H1522" s="14"/>
    </row>
    <row r="1523" spans="1:8" x14ac:dyDescent="0.35">
      <c r="A1523" s="59"/>
      <c r="B1523" s="40"/>
      <c r="C1523" s="34"/>
      <c r="D1523" s="34"/>
      <c r="E1523" s="34"/>
      <c r="F1523" s="21"/>
      <c r="G1523" s="37"/>
      <c r="H1523" s="14"/>
    </row>
    <row r="1524" spans="1:8" x14ac:dyDescent="0.35">
      <c r="A1524" s="59"/>
      <c r="B1524" s="40"/>
      <c r="C1524" s="34"/>
      <c r="D1524" s="34"/>
      <c r="E1524" s="34"/>
      <c r="F1524" s="21"/>
      <c r="G1524" s="37"/>
      <c r="H1524" s="14"/>
    </row>
    <row r="1525" spans="1:8" x14ac:dyDescent="0.35">
      <c r="A1525" s="79"/>
      <c r="B1525" s="40"/>
      <c r="C1525" s="34"/>
      <c r="D1525" s="34"/>
      <c r="E1525" s="34"/>
      <c r="F1525" s="28"/>
      <c r="G1525" s="37"/>
      <c r="H1525" s="14"/>
    </row>
    <row r="1526" spans="1:8" x14ac:dyDescent="0.35">
      <c r="A1526" s="21"/>
      <c r="B1526" s="40"/>
      <c r="C1526" s="34"/>
      <c r="D1526" s="34"/>
      <c r="E1526" s="34"/>
      <c r="F1526" s="28"/>
      <c r="G1526" s="37"/>
      <c r="H1526" s="14"/>
    </row>
    <row r="1527" spans="1:8" x14ac:dyDescent="0.35">
      <c r="A1527" s="59"/>
      <c r="B1527" s="40"/>
      <c r="C1527" s="34"/>
      <c r="D1527" s="34"/>
      <c r="E1527" s="34"/>
      <c r="F1527" s="21"/>
      <c r="G1527" s="34"/>
      <c r="H1527" s="14"/>
    </row>
    <row r="1528" spans="1:8" x14ac:dyDescent="0.35">
      <c r="A1528" s="59"/>
      <c r="B1528" s="40"/>
      <c r="C1528" s="34"/>
      <c r="D1528" s="34"/>
      <c r="E1528" s="34"/>
      <c r="F1528" s="21"/>
      <c r="G1528" s="34"/>
      <c r="H1528" s="14"/>
    </row>
    <row r="1529" spans="1:8" x14ac:dyDescent="0.35">
      <c r="A1529" s="59"/>
      <c r="B1529" s="40"/>
      <c r="C1529" s="34"/>
      <c r="D1529" s="34"/>
      <c r="E1529" s="34"/>
      <c r="F1529" s="21"/>
      <c r="G1529" s="37"/>
      <c r="H1529" s="14"/>
    </row>
    <row r="1530" spans="1:8" x14ac:dyDescent="0.35">
      <c r="A1530" s="59"/>
      <c r="B1530" s="40"/>
      <c r="C1530" s="34"/>
      <c r="D1530" s="34"/>
      <c r="E1530" s="34"/>
      <c r="F1530" s="21"/>
      <c r="G1530" s="37"/>
      <c r="H1530" s="14"/>
    </row>
    <row r="1531" spans="1:8" x14ac:dyDescent="0.35">
      <c r="A1531" s="59"/>
      <c r="B1531" s="40"/>
      <c r="C1531" s="34"/>
      <c r="D1531" s="34"/>
      <c r="E1531" s="34"/>
      <c r="F1531" s="21"/>
      <c r="G1531" s="37"/>
      <c r="H1531" s="14"/>
    </row>
    <row r="1532" spans="1:8" x14ac:dyDescent="0.35">
      <c r="A1532" s="21"/>
      <c r="B1532" s="40"/>
      <c r="C1532" s="34"/>
      <c r="D1532" s="34"/>
      <c r="E1532" s="34"/>
      <c r="F1532" s="28"/>
      <c r="G1532" s="37"/>
      <c r="H1532" s="14"/>
    </row>
    <row r="1533" spans="1:8" x14ac:dyDescent="0.35">
      <c r="A1533" s="21"/>
      <c r="B1533" s="40"/>
      <c r="C1533" s="34"/>
      <c r="D1533" s="34"/>
      <c r="E1533" s="34"/>
      <c r="F1533" s="28"/>
      <c r="G1533" s="37"/>
      <c r="H1533" s="14"/>
    </row>
    <row r="1534" spans="1:8" x14ac:dyDescent="0.35">
      <c r="A1534" s="21"/>
      <c r="B1534" s="40"/>
      <c r="C1534" s="34"/>
      <c r="D1534" s="34"/>
      <c r="E1534" s="34"/>
      <c r="F1534" s="28"/>
      <c r="G1534" s="37"/>
      <c r="H1534" s="14"/>
    </row>
    <row r="1535" spans="1:8" x14ac:dyDescent="0.35">
      <c r="A1535" s="59"/>
      <c r="B1535" s="40"/>
      <c r="C1535" s="34"/>
      <c r="D1535" s="34"/>
      <c r="E1535" s="34"/>
      <c r="F1535" s="21"/>
      <c r="G1535" s="37"/>
      <c r="H1535" s="14"/>
    </row>
    <row r="1536" spans="1:8" x14ac:dyDescent="0.35">
      <c r="A1536" s="59"/>
      <c r="B1536" s="40"/>
      <c r="C1536" s="34"/>
      <c r="D1536" s="34"/>
      <c r="E1536" s="34"/>
      <c r="F1536" s="21"/>
      <c r="G1536" s="37"/>
      <c r="H1536" s="14"/>
    </row>
    <row r="1537" spans="1:8" x14ac:dyDescent="0.35">
      <c r="A1537" s="59"/>
      <c r="B1537" s="40"/>
      <c r="C1537" s="34"/>
      <c r="D1537" s="34"/>
      <c r="E1537" s="34"/>
      <c r="F1537" s="21"/>
      <c r="G1537" s="37"/>
      <c r="H1537" s="14"/>
    </row>
    <row r="1538" spans="1:8" x14ac:dyDescent="0.35">
      <c r="A1538" s="59"/>
      <c r="B1538" s="40"/>
      <c r="C1538" s="34"/>
      <c r="D1538" s="34"/>
      <c r="E1538" s="34"/>
      <c r="F1538" s="21"/>
      <c r="G1538" s="37"/>
      <c r="H1538" s="14"/>
    </row>
    <row r="1539" spans="1:8" x14ac:dyDescent="0.35">
      <c r="A1539" s="59"/>
      <c r="B1539" s="40"/>
      <c r="C1539" s="34"/>
      <c r="D1539" s="34"/>
      <c r="E1539" s="34"/>
      <c r="F1539" s="21"/>
      <c r="G1539" s="37"/>
      <c r="H1539" s="14"/>
    </row>
    <row r="1540" spans="1:8" x14ac:dyDescent="0.35">
      <c r="A1540" s="21"/>
      <c r="B1540" s="40"/>
      <c r="C1540" s="34"/>
      <c r="D1540" s="34"/>
      <c r="E1540" s="34"/>
      <c r="F1540" s="28"/>
      <c r="G1540" s="37"/>
      <c r="H1540" s="14"/>
    </row>
    <row r="1541" spans="1:8" x14ac:dyDescent="0.35">
      <c r="A1541" s="59"/>
      <c r="B1541" s="40"/>
      <c r="C1541" s="34"/>
      <c r="D1541" s="34"/>
      <c r="E1541" s="34"/>
      <c r="F1541" s="21"/>
      <c r="G1541" s="37"/>
      <c r="H1541" s="14"/>
    </row>
    <row r="1542" spans="1:8" x14ac:dyDescent="0.35">
      <c r="A1542" s="59"/>
      <c r="B1542" s="40"/>
      <c r="C1542" s="34"/>
      <c r="D1542" s="34"/>
      <c r="E1542" s="34"/>
      <c r="F1542" s="21"/>
      <c r="G1542" s="37"/>
      <c r="H1542" s="14"/>
    </row>
    <row r="1543" spans="1:8" x14ac:dyDescent="0.35">
      <c r="A1543" s="59"/>
      <c r="B1543" s="40"/>
      <c r="C1543" s="34"/>
      <c r="D1543" s="34"/>
      <c r="E1543" s="34"/>
      <c r="F1543" s="21"/>
      <c r="G1543" s="37"/>
      <c r="H1543" s="14"/>
    </row>
    <row r="1544" spans="1:8" x14ac:dyDescent="0.35">
      <c r="A1544" s="59"/>
      <c r="B1544" s="40"/>
      <c r="C1544" s="34"/>
      <c r="D1544" s="34"/>
      <c r="E1544" s="34"/>
      <c r="F1544" s="21"/>
      <c r="G1544" s="37"/>
      <c r="H1544" s="14"/>
    </row>
    <row r="1545" spans="1:8" x14ac:dyDescent="0.35">
      <c r="A1545" s="59"/>
      <c r="B1545" s="40"/>
      <c r="C1545" s="34"/>
      <c r="D1545" s="34"/>
      <c r="E1545" s="34"/>
      <c r="F1545" s="21"/>
      <c r="G1545" s="37"/>
      <c r="H1545" s="14"/>
    </row>
    <row r="1546" spans="1:8" x14ac:dyDescent="0.35">
      <c r="A1546" s="59"/>
      <c r="B1546" s="40"/>
      <c r="C1546" s="34"/>
      <c r="D1546" s="34"/>
      <c r="E1546" s="34"/>
      <c r="F1546" s="21"/>
      <c r="G1546" s="37"/>
      <c r="H1546" s="14"/>
    </row>
    <row r="1547" spans="1:8" x14ac:dyDescent="0.35">
      <c r="A1547" s="59"/>
      <c r="B1547" s="40"/>
      <c r="C1547" s="34"/>
      <c r="D1547" s="34"/>
      <c r="E1547" s="34"/>
      <c r="F1547" s="21"/>
      <c r="G1547" s="37"/>
      <c r="H1547" s="14"/>
    </row>
    <row r="1548" spans="1:8" x14ac:dyDescent="0.35">
      <c r="A1548" s="59"/>
      <c r="B1548" s="40"/>
      <c r="C1548" s="34"/>
      <c r="D1548" s="34"/>
      <c r="E1548" s="34"/>
      <c r="F1548" s="21"/>
      <c r="G1548" s="37"/>
      <c r="H1548" s="14"/>
    </row>
    <row r="1549" spans="1:8" x14ac:dyDescent="0.35">
      <c r="A1549" s="59"/>
      <c r="B1549" s="40"/>
      <c r="C1549" s="34"/>
      <c r="D1549" s="34"/>
      <c r="E1549" s="34"/>
      <c r="F1549" s="21"/>
      <c r="G1549" s="37"/>
      <c r="H1549" s="14"/>
    </row>
    <row r="1550" spans="1:8" x14ac:dyDescent="0.35">
      <c r="A1550" s="59"/>
      <c r="B1550" s="40"/>
      <c r="C1550" s="34"/>
      <c r="D1550" s="34"/>
      <c r="E1550" s="34"/>
      <c r="F1550" s="21"/>
      <c r="G1550" s="37"/>
      <c r="H1550" s="14"/>
    </row>
    <row r="1551" spans="1:8" x14ac:dyDescent="0.35">
      <c r="A1551" s="59"/>
      <c r="B1551" s="40"/>
      <c r="C1551" s="34"/>
      <c r="D1551" s="34"/>
      <c r="E1551" s="34"/>
      <c r="F1551" s="21"/>
      <c r="G1551" s="37"/>
      <c r="H1551" s="14"/>
    </row>
    <row r="1552" spans="1:8" x14ac:dyDescent="0.35">
      <c r="A1552" s="59"/>
      <c r="B1552" s="40"/>
      <c r="C1552" s="34"/>
      <c r="D1552" s="34"/>
      <c r="E1552" s="34"/>
      <c r="F1552" s="21"/>
      <c r="G1552" s="37"/>
      <c r="H1552" s="14"/>
    </row>
    <row r="1553" spans="1:8" x14ac:dyDescent="0.35">
      <c r="A1553" s="59"/>
      <c r="B1553" s="40"/>
      <c r="C1553" s="34"/>
      <c r="D1553" s="34"/>
      <c r="E1553" s="34"/>
      <c r="F1553" s="21"/>
      <c r="G1553" s="37"/>
      <c r="H1553" s="14"/>
    </row>
    <row r="1554" spans="1:8" x14ac:dyDescent="0.35">
      <c r="A1554" s="59"/>
      <c r="B1554" s="40"/>
      <c r="C1554" s="34"/>
      <c r="D1554" s="34"/>
      <c r="E1554" s="34"/>
      <c r="F1554" s="21"/>
      <c r="G1554" s="37"/>
      <c r="H1554" s="14"/>
    </row>
    <row r="1555" spans="1:8" x14ac:dyDescent="0.35">
      <c r="A1555" s="59"/>
      <c r="B1555" s="40"/>
      <c r="C1555" s="34"/>
      <c r="D1555" s="34"/>
      <c r="E1555" s="34"/>
      <c r="F1555" s="21"/>
      <c r="G1555" s="37"/>
      <c r="H1555" s="14"/>
    </row>
    <row r="1556" spans="1:8" x14ac:dyDescent="0.35">
      <c r="A1556" s="21"/>
      <c r="B1556" s="40"/>
      <c r="C1556" s="34"/>
      <c r="D1556" s="34"/>
      <c r="E1556" s="34"/>
      <c r="F1556" s="28"/>
      <c r="G1556" s="37"/>
      <c r="H1556" s="14"/>
    </row>
    <row r="1557" spans="1:8" x14ac:dyDescent="0.35">
      <c r="A1557" s="59"/>
      <c r="B1557" s="40"/>
      <c r="C1557" s="34"/>
      <c r="D1557" s="34"/>
      <c r="E1557" s="34"/>
      <c r="F1557" s="21"/>
      <c r="G1557" s="37"/>
      <c r="H1557" s="14"/>
    </row>
    <row r="1558" spans="1:8" x14ac:dyDescent="0.35">
      <c r="A1558" s="59"/>
      <c r="B1558" s="40"/>
      <c r="C1558" s="34"/>
      <c r="D1558" s="34"/>
      <c r="E1558" s="34"/>
      <c r="F1558" s="21"/>
      <c r="G1558" s="37"/>
      <c r="H1558" s="14"/>
    </row>
    <row r="1559" spans="1:8" x14ac:dyDescent="0.35">
      <c r="A1559" s="59"/>
      <c r="B1559" s="40"/>
      <c r="C1559" s="34"/>
      <c r="D1559" s="34"/>
      <c r="E1559" s="34"/>
      <c r="F1559" s="21"/>
      <c r="G1559" s="37"/>
      <c r="H1559" s="14"/>
    </row>
    <row r="1560" spans="1:8" x14ac:dyDescent="0.35">
      <c r="A1560" s="21"/>
      <c r="B1560" s="40"/>
      <c r="C1560" s="34"/>
      <c r="D1560" s="34"/>
      <c r="E1560" s="34"/>
      <c r="F1560" s="28"/>
      <c r="G1560" s="37"/>
      <c r="H1560" s="14"/>
    </row>
    <row r="1561" spans="1:8" x14ac:dyDescent="0.35">
      <c r="A1561" s="21"/>
      <c r="B1561" s="40"/>
      <c r="C1561" s="34"/>
      <c r="D1561" s="34"/>
      <c r="E1561" s="34"/>
      <c r="F1561" s="28"/>
      <c r="G1561" s="37"/>
      <c r="H1561" s="14"/>
    </row>
    <row r="1562" spans="1:8" x14ac:dyDescent="0.35">
      <c r="A1562" s="21"/>
      <c r="B1562" s="40"/>
      <c r="C1562" s="34"/>
      <c r="D1562" s="34"/>
      <c r="E1562" s="34"/>
      <c r="F1562" s="28"/>
      <c r="G1562" s="37"/>
      <c r="H1562" s="14"/>
    </row>
    <row r="1563" spans="1:8" x14ac:dyDescent="0.35">
      <c r="A1563" s="36"/>
      <c r="B1563" s="40"/>
      <c r="C1563" s="34"/>
      <c r="D1563" s="34"/>
      <c r="E1563" s="34"/>
      <c r="F1563" s="28"/>
      <c r="G1563" s="37"/>
      <c r="H1563" s="14"/>
    </row>
    <row r="1564" spans="1:8" x14ac:dyDescent="0.35">
      <c r="A1564" s="21"/>
      <c r="B1564" s="40"/>
      <c r="C1564" s="34"/>
      <c r="D1564" s="34"/>
      <c r="E1564" s="34"/>
      <c r="F1564" s="28"/>
      <c r="G1564" s="37"/>
      <c r="H1564" s="14"/>
    </row>
    <row r="1565" spans="1:8" x14ac:dyDescent="0.35">
      <c r="A1565" s="59"/>
      <c r="B1565" s="40"/>
      <c r="C1565" s="34"/>
      <c r="D1565" s="34"/>
      <c r="E1565" s="34"/>
      <c r="F1565" s="21"/>
      <c r="G1565" s="34"/>
      <c r="H1565" s="14"/>
    </row>
    <row r="1566" spans="1:8" x14ac:dyDescent="0.35">
      <c r="A1566" s="59"/>
      <c r="B1566" s="40"/>
      <c r="C1566" s="34"/>
      <c r="D1566" s="34"/>
      <c r="E1566" s="34"/>
      <c r="F1566" s="21"/>
      <c r="G1566" s="34"/>
      <c r="H1566" s="14"/>
    </row>
    <row r="1567" spans="1:8" x14ac:dyDescent="0.35">
      <c r="A1567" s="59"/>
      <c r="B1567" s="40"/>
      <c r="C1567" s="34"/>
      <c r="D1567" s="34"/>
      <c r="E1567" s="34"/>
      <c r="F1567" s="21"/>
      <c r="G1567" s="34"/>
      <c r="H1567" s="14"/>
    </row>
    <row r="1568" spans="1:8" x14ac:dyDescent="0.35">
      <c r="A1568" s="59"/>
      <c r="B1568" s="40"/>
      <c r="C1568" s="34"/>
      <c r="D1568" s="34"/>
      <c r="E1568" s="34"/>
      <c r="F1568" s="21"/>
      <c r="G1568" s="34"/>
      <c r="H1568" s="14"/>
    </row>
    <row r="1569" spans="1:8" x14ac:dyDescent="0.35">
      <c r="A1569" s="51"/>
      <c r="B1569" s="40"/>
      <c r="C1569" s="34"/>
      <c r="D1569" s="34"/>
      <c r="E1569" s="34"/>
      <c r="F1569" s="21"/>
      <c r="G1569" s="37"/>
      <c r="H1569" s="14"/>
    </row>
    <row r="1570" spans="1:8" x14ac:dyDescent="0.35">
      <c r="A1570" s="51"/>
      <c r="B1570" s="40"/>
      <c r="C1570" s="34"/>
      <c r="D1570" s="34"/>
      <c r="E1570" s="34"/>
      <c r="F1570" s="21"/>
      <c r="G1570" s="37"/>
      <c r="H1570" s="14"/>
    </row>
    <row r="1571" spans="1:8" x14ac:dyDescent="0.35">
      <c r="A1571" s="51"/>
      <c r="B1571" s="40"/>
      <c r="C1571" s="34"/>
      <c r="D1571" s="34"/>
      <c r="E1571" s="34"/>
      <c r="F1571" s="21"/>
      <c r="G1571" s="37"/>
      <c r="H1571" s="14"/>
    </row>
    <row r="1572" spans="1:8" x14ac:dyDescent="0.35">
      <c r="A1572" s="51"/>
      <c r="B1572" s="40"/>
      <c r="C1572" s="34"/>
      <c r="D1572" s="34"/>
      <c r="E1572" s="34"/>
      <c r="F1572" s="21"/>
      <c r="G1572" s="37"/>
      <c r="H1572" s="14"/>
    </row>
    <row r="1573" spans="1:8" x14ac:dyDescent="0.35">
      <c r="A1573" s="51"/>
      <c r="B1573" s="40"/>
      <c r="C1573" s="34"/>
      <c r="D1573" s="34"/>
      <c r="E1573" s="34"/>
      <c r="F1573" s="21"/>
      <c r="G1573" s="37"/>
      <c r="H1573" s="14"/>
    </row>
    <row r="1574" spans="1:8" x14ac:dyDescent="0.35">
      <c r="A1574" s="51"/>
      <c r="B1574" s="40"/>
      <c r="C1574" s="34"/>
      <c r="D1574" s="34"/>
      <c r="E1574" s="34"/>
      <c r="F1574" s="21"/>
      <c r="G1574" s="37"/>
      <c r="H1574" s="14"/>
    </row>
    <row r="1575" spans="1:8" x14ac:dyDescent="0.35">
      <c r="A1575" s="51"/>
      <c r="B1575" s="40"/>
      <c r="C1575" s="34"/>
      <c r="D1575" s="34"/>
      <c r="E1575" s="34"/>
      <c r="F1575" s="21"/>
      <c r="G1575" s="37"/>
      <c r="H1575" s="14"/>
    </row>
    <row r="1576" spans="1:8" x14ac:dyDescent="0.35">
      <c r="A1576" s="51"/>
      <c r="B1576" s="40"/>
      <c r="C1576" s="34"/>
      <c r="D1576" s="34"/>
      <c r="E1576" s="34"/>
      <c r="F1576" s="21"/>
      <c r="G1576" s="37"/>
      <c r="H1576" s="14"/>
    </row>
    <row r="1577" spans="1:8" x14ac:dyDescent="0.35">
      <c r="A1577" s="51"/>
      <c r="B1577" s="40"/>
      <c r="C1577" s="34"/>
      <c r="D1577" s="34"/>
      <c r="E1577" s="34"/>
      <c r="F1577" s="21"/>
      <c r="G1577" s="37"/>
      <c r="H1577" s="14"/>
    </row>
    <row r="1578" spans="1:8" x14ac:dyDescent="0.35">
      <c r="A1578" s="51"/>
      <c r="B1578" s="40"/>
      <c r="C1578" s="34"/>
      <c r="D1578" s="34"/>
      <c r="E1578" s="34"/>
      <c r="F1578" s="21"/>
      <c r="G1578" s="37"/>
      <c r="H1578" s="14"/>
    </row>
    <row r="1579" spans="1:8" x14ac:dyDescent="0.35">
      <c r="A1579" s="51"/>
      <c r="B1579" s="40"/>
      <c r="C1579" s="34"/>
      <c r="D1579" s="34"/>
      <c r="E1579" s="34"/>
      <c r="F1579" s="21"/>
      <c r="G1579" s="37"/>
      <c r="H1579" s="14"/>
    </row>
    <row r="1580" spans="1:8" x14ac:dyDescent="0.35">
      <c r="A1580" s="51"/>
      <c r="B1580" s="40"/>
      <c r="C1580" s="34"/>
      <c r="D1580" s="34"/>
      <c r="E1580" s="34"/>
      <c r="F1580" s="21"/>
      <c r="G1580" s="37"/>
      <c r="H1580" s="14"/>
    </row>
    <row r="1581" spans="1:8" x14ac:dyDescent="0.35">
      <c r="A1581" s="51"/>
      <c r="B1581" s="40"/>
      <c r="C1581" s="34"/>
      <c r="D1581" s="34"/>
      <c r="E1581" s="34"/>
      <c r="F1581" s="21"/>
      <c r="G1581" s="37"/>
      <c r="H1581" s="14"/>
    </row>
    <row r="1582" spans="1:8" x14ac:dyDescent="0.35">
      <c r="A1582" s="59"/>
      <c r="B1582" s="40"/>
      <c r="C1582" s="34"/>
      <c r="D1582" s="34"/>
      <c r="E1582" s="34"/>
      <c r="F1582" s="21"/>
      <c r="G1582" s="34"/>
      <c r="H1582" s="14"/>
    </row>
    <row r="1583" spans="1:8" x14ac:dyDescent="0.35">
      <c r="A1583" s="59"/>
      <c r="B1583" s="40"/>
      <c r="C1583" s="34"/>
      <c r="D1583" s="34"/>
      <c r="E1583" s="34"/>
      <c r="F1583" s="21"/>
      <c r="G1583" s="34"/>
      <c r="H1583" s="14"/>
    </row>
    <row r="1584" spans="1:8" x14ac:dyDescent="0.35">
      <c r="A1584" s="51"/>
      <c r="B1584" s="40"/>
      <c r="C1584" s="34"/>
      <c r="D1584" s="34"/>
      <c r="E1584" s="34"/>
      <c r="F1584" s="21"/>
      <c r="G1584" s="37"/>
      <c r="H1584" s="14"/>
    </row>
    <row r="1585" spans="1:8" x14ac:dyDescent="0.35">
      <c r="A1585" s="59"/>
      <c r="B1585" s="40"/>
      <c r="C1585" s="34"/>
      <c r="D1585" s="34"/>
      <c r="E1585" s="34"/>
      <c r="F1585" s="21"/>
      <c r="G1585" s="34"/>
      <c r="H1585" s="14"/>
    </row>
    <row r="1586" spans="1:8" x14ac:dyDescent="0.35">
      <c r="A1586" s="59"/>
      <c r="B1586" s="40"/>
      <c r="C1586" s="34"/>
      <c r="D1586" s="34"/>
      <c r="E1586" s="34"/>
      <c r="F1586" s="21"/>
      <c r="G1586" s="34"/>
      <c r="H1586" s="14"/>
    </row>
    <row r="1587" spans="1:8" x14ac:dyDescent="0.35">
      <c r="A1587" s="59"/>
      <c r="B1587" s="40"/>
      <c r="C1587" s="34"/>
      <c r="D1587" s="34"/>
      <c r="E1587" s="34"/>
      <c r="F1587" s="21"/>
      <c r="G1587" s="37"/>
      <c r="H1587" s="14"/>
    </row>
    <row r="1588" spans="1:8" x14ac:dyDescent="0.35">
      <c r="A1588" s="59"/>
      <c r="B1588" s="40"/>
      <c r="C1588" s="34"/>
      <c r="D1588" s="34"/>
      <c r="E1588" s="34"/>
      <c r="F1588" s="21"/>
      <c r="G1588" s="37"/>
      <c r="H1588" s="14"/>
    </row>
    <row r="1589" spans="1:8" x14ac:dyDescent="0.35">
      <c r="A1589" s="51"/>
      <c r="B1589" s="40"/>
      <c r="C1589" s="34"/>
      <c r="D1589" s="34"/>
      <c r="E1589" s="34"/>
      <c r="F1589" s="28"/>
      <c r="G1589" s="37"/>
      <c r="H1589" s="14"/>
    </row>
    <row r="1590" spans="1:8" x14ac:dyDescent="0.35">
      <c r="A1590" s="21"/>
      <c r="B1590" s="40"/>
      <c r="C1590" s="34"/>
      <c r="D1590" s="34"/>
      <c r="E1590" s="34"/>
      <c r="F1590" s="28"/>
      <c r="G1590" s="37"/>
      <c r="H1590" s="14"/>
    </row>
    <row r="1591" spans="1:8" x14ac:dyDescent="0.35">
      <c r="A1591" s="59"/>
      <c r="B1591" s="40"/>
      <c r="C1591" s="34"/>
      <c r="D1591" s="34"/>
      <c r="E1591" s="34"/>
      <c r="F1591" s="21"/>
      <c r="G1591" s="34"/>
      <c r="H1591" s="14"/>
    </row>
    <row r="1592" spans="1:8" x14ac:dyDescent="0.35">
      <c r="A1592" s="59"/>
      <c r="B1592" s="40"/>
      <c r="C1592" s="34"/>
      <c r="D1592" s="34"/>
      <c r="E1592" s="34"/>
      <c r="F1592" s="21"/>
      <c r="G1592" s="34"/>
      <c r="H1592" s="14"/>
    </row>
    <row r="1593" spans="1:8" x14ac:dyDescent="0.35">
      <c r="A1593" s="59"/>
      <c r="B1593" s="40"/>
      <c r="C1593" s="34"/>
      <c r="D1593" s="34"/>
      <c r="E1593" s="34"/>
      <c r="F1593" s="21"/>
      <c r="G1593" s="34"/>
      <c r="H1593" s="14"/>
    </row>
    <row r="1594" spans="1:8" x14ac:dyDescent="0.35">
      <c r="A1594" s="51"/>
      <c r="B1594" s="40"/>
      <c r="C1594" s="34"/>
      <c r="D1594" s="34"/>
      <c r="E1594" s="34"/>
      <c r="F1594" s="21"/>
      <c r="G1594" s="37"/>
      <c r="H1594" s="14"/>
    </row>
    <row r="1595" spans="1:8" x14ac:dyDescent="0.35">
      <c r="A1595" s="51"/>
      <c r="B1595" s="40"/>
      <c r="C1595" s="34"/>
      <c r="D1595" s="34"/>
      <c r="E1595" s="34"/>
      <c r="F1595" s="21"/>
      <c r="G1595" s="37"/>
      <c r="H1595" s="14"/>
    </row>
    <row r="1596" spans="1:8" x14ac:dyDescent="0.35">
      <c r="A1596" s="51"/>
      <c r="B1596" s="40"/>
      <c r="C1596" s="34"/>
      <c r="D1596" s="34"/>
      <c r="E1596" s="34"/>
      <c r="F1596" s="21"/>
      <c r="G1596" s="37"/>
      <c r="H1596" s="14"/>
    </row>
    <row r="1597" spans="1:8" x14ac:dyDescent="0.35">
      <c r="A1597" s="51"/>
      <c r="B1597" s="40"/>
      <c r="C1597" s="34"/>
      <c r="D1597" s="34"/>
      <c r="E1597" s="34"/>
      <c r="F1597" s="21"/>
      <c r="G1597" s="37"/>
      <c r="H1597" s="14"/>
    </row>
    <row r="1598" spans="1:8" x14ac:dyDescent="0.35">
      <c r="A1598" s="51"/>
      <c r="B1598" s="40"/>
      <c r="C1598" s="34"/>
      <c r="D1598" s="34"/>
      <c r="E1598" s="34"/>
      <c r="F1598" s="21"/>
      <c r="G1598" s="37"/>
      <c r="H1598" s="14"/>
    </row>
    <row r="1599" spans="1:8" x14ac:dyDescent="0.35">
      <c r="A1599" s="51"/>
      <c r="B1599" s="40"/>
      <c r="C1599" s="34"/>
      <c r="D1599" s="34"/>
      <c r="E1599" s="34"/>
      <c r="F1599" s="21"/>
      <c r="G1599" s="37"/>
      <c r="H1599" s="14"/>
    </row>
    <row r="1600" spans="1:8" x14ac:dyDescent="0.35">
      <c r="A1600" s="51"/>
      <c r="B1600" s="40"/>
      <c r="C1600" s="34"/>
      <c r="D1600" s="34"/>
      <c r="E1600" s="34"/>
      <c r="F1600" s="21"/>
      <c r="G1600" s="37"/>
      <c r="H1600" s="14"/>
    </row>
    <row r="1601" spans="1:8" x14ac:dyDescent="0.35">
      <c r="A1601" s="21"/>
      <c r="B1601" s="40"/>
      <c r="C1601" s="34"/>
      <c r="D1601" s="34"/>
      <c r="E1601" s="34"/>
      <c r="F1601" s="28"/>
      <c r="G1601" s="37"/>
      <c r="H1601" s="14"/>
    </row>
    <row r="1602" spans="1:8" x14ac:dyDescent="0.35">
      <c r="A1602" s="21"/>
      <c r="B1602" s="40"/>
      <c r="C1602" s="34"/>
      <c r="D1602" s="34"/>
      <c r="E1602" s="34"/>
      <c r="F1602" s="28"/>
      <c r="G1602" s="37"/>
      <c r="H1602" s="14"/>
    </row>
    <row r="1603" spans="1:8" x14ac:dyDescent="0.35">
      <c r="A1603" s="21"/>
      <c r="B1603" s="40"/>
      <c r="C1603" s="34"/>
      <c r="D1603" s="34"/>
      <c r="E1603" s="34"/>
      <c r="F1603" s="28"/>
      <c r="G1603" s="37"/>
      <c r="H1603" s="14"/>
    </row>
    <row r="1604" spans="1:8" x14ac:dyDescent="0.35">
      <c r="A1604" s="59"/>
      <c r="B1604" s="40"/>
      <c r="C1604" s="34"/>
      <c r="D1604" s="34"/>
      <c r="E1604" s="34"/>
      <c r="F1604" s="21"/>
      <c r="G1604" s="34"/>
      <c r="H1604" s="14"/>
    </row>
    <row r="1605" spans="1:8" x14ac:dyDescent="0.35">
      <c r="A1605" s="59"/>
      <c r="B1605" s="40"/>
      <c r="C1605" s="34"/>
      <c r="D1605" s="34"/>
      <c r="E1605" s="34"/>
      <c r="F1605" s="21"/>
      <c r="G1605" s="34"/>
      <c r="H1605" s="14"/>
    </row>
    <row r="1606" spans="1:8" x14ac:dyDescent="0.35">
      <c r="A1606" s="59"/>
      <c r="B1606" s="40"/>
      <c r="C1606" s="34"/>
      <c r="D1606" s="34"/>
      <c r="E1606" s="34"/>
      <c r="F1606" s="21"/>
      <c r="G1606" s="34"/>
      <c r="H1606" s="14"/>
    </row>
    <row r="1607" spans="1:8" x14ac:dyDescent="0.35">
      <c r="A1607" s="59"/>
      <c r="B1607" s="40"/>
      <c r="C1607" s="34"/>
      <c r="D1607" s="34"/>
      <c r="E1607" s="34"/>
      <c r="F1607" s="21"/>
      <c r="G1607" s="37"/>
      <c r="H1607" s="14"/>
    </row>
    <row r="1608" spans="1:8" x14ac:dyDescent="0.35">
      <c r="A1608" s="59"/>
      <c r="B1608" s="40"/>
      <c r="C1608" s="34"/>
      <c r="D1608" s="34"/>
      <c r="E1608" s="34"/>
      <c r="F1608" s="21"/>
      <c r="G1608" s="37"/>
      <c r="H1608" s="14"/>
    </row>
    <row r="1609" spans="1:8" x14ac:dyDescent="0.35">
      <c r="A1609" s="59"/>
      <c r="B1609" s="40"/>
      <c r="C1609" s="34"/>
      <c r="D1609" s="34"/>
      <c r="E1609" s="34"/>
      <c r="F1609" s="21"/>
      <c r="G1609" s="37"/>
      <c r="H1609" s="14"/>
    </row>
    <row r="1610" spans="1:8" x14ac:dyDescent="0.35">
      <c r="A1610" s="59"/>
      <c r="B1610" s="40"/>
      <c r="C1610" s="34"/>
      <c r="D1610" s="34"/>
      <c r="E1610" s="34"/>
      <c r="F1610" s="21"/>
      <c r="G1610" s="37"/>
      <c r="H1610" s="14"/>
    </row>
    <row r="1611" spans="1:8" x14ac:dyDescent="0.35">
      <c r="A1611" s="59"/>
      <c r="B1611" s="40"/>
      <c r="C1611" s="34"/>
      <c r="D1611" s="34"/>
      <c r="E1611" s="34"/>
      <c r="F1611" s="21"/>
      <c r="G1611" s="37"/>
      <c r="H1611" s="14"/>
    </row>
    <row r="1612" spans="1:8" x14ac:dyDescent="0.35">
      <c r="A1612" s="36"/>
      <c r="B1612" s="40"/>
      <c r="C1612" s="34"/>
      <c r="D1612" s="34"/>
      <c r="E1612" s="34"/>
      <c r="F1612" s="28"/>
      <c r="G1612" s="37"/>
      <c r="H1612" s="14"/>
    </row>
    <row r="1613" spans="1:8" x14ac:dyDescent="0.35">
      <c r="A1613" s="59"/>
      <c r="B1613" s="40"/>
      <c r="C1613" s="34"/>
      <c r="D1613" s="34"/>
      <c r="E1613" s="34"/>
      <c r="F1613" s="21"/>
      <c r="G1613" s="37"/>
      <c r="H1613" s="14"/>
    </row>
    <row r="1614" spans="1:8" x14ac:dyDescent="0.35">
      <c r="A1614" s="59"/>
      <c r="B1614" s="40"/>
      <c r="C1614" s="34"/>
      <c r="D1614" s="34"/>
      <c r="E1614" s="34"/>
      <c r="F1614" s="21"/>
      <c r="G1614" s="37"/>
      <c r="H1614" s="14"/>
    </row>
    <row r="1615" spans="1:8" x14ac:dyDescent="0.35">
      <c r="A1615" s="21"/>
      <c r="B1615" s="40"/>
      <c r="C1615" s="34"/>
      <c r="D1615" s="34"/>
      <c r="E1615" s="34"/>
      <c r="F1615" s="28"/>
      <c r="G1615" s="37"/>
      <c r="H1615" s="14"/>
    </row>
    <row r="1616" spans="1:8" x14ac:dyDescent="0.35">
      <c r="A1616" s="59"/>
      <c r="B1616" s="40"/>
      <c r="C1616" s="34"/>
      <c r="D1616" s="34"/>
      <c r="E1616" s="34"/>
      <c r="F1616" s="21"/>
      <c r="G1616" s="34"/>
      <c r="H1616" s="14"/>
    </row>
    <row r="1617" spans="1:8" x14ac:dyDescent="0.35">
      <c r="A1617" s="59"/>
      <c r="B1617" s="40"/>
      <c r="C1617" s="34"/>
      <c r="D1617" s="34"/>
      <c r="E1617" s="34"/>
      <c r="F1617" s="21"/>
      <c r="G1617" s="34"/>
      <c r="H1617" s="14"/>
    </row>
    <row r="1618" spans="1:8" x14ac:dyDescent="0.35">
      <c r="A1618" s="59"/>
      <c r="B1618" s="40"/>
      <c r="C1618" s="34"/>
      <c r="D1618" s="34"/>
      <c r="E1618" s="34"/>
      <c r="F1618" s="21"/>
      <c r="G1618" s="34"/>
      <c r="H1618" s="14"/>
    </row>
    <row r="1619" spans="1:8" x14ac:dyDescent="0.35">
      <c r="A1619" s="59"/>
      <c r="B1619" s="40"/>
      <c r="C1619" s="34"/>
      <c r="D1619" s="34"/>
      <c r="E1619" s="34"/>
      <c r="F1619" s="21"/>
      <c r="G1619" s="37"/>
      <c r="H1619" s="14"/>
    </row>
    <row r="1620" spans="1:8" x14ac:dyDescent="0.35">
      <c r="A1620" s="21"/>
      <c r="B1620" s="40"/>
      <c r="C1620" s="34"/>
      <c r="D1620" s="34"/>
      <c r="E1620" s="34"/>
      <c r="F1620" s="28"/>
      <c r="G1620" s="37"/>
      <c r="H1620" s="14"/>
    </row>
    <row r="1621" spans="1:8" x14ac:dyDescent="0.35">
      <c r="A1621" s="21"/>
      <c r="B1621" s="40"/>
      <c r="C1621" s="34"/>
      <c r="D1621" s="34"/>
      <c r="E1621" s="34"/>
      <c r="F1621" s="28"/>
      <c r="G1621" s="37"/>
      <c r="H1621" s="14"/>
    </row>
    <row r="1622" spans="1:8" x14ac:dyDescent="0.35">
      <c r="A1622" s="21"/>
      <c r="B1622" s="40"/>
      <c r="C1622" s="34"/>
      <c r="D1622" s="34"/>
      <c r="E1622" s="34"/>
      <c r="F1622" s="28"/>
      <c r="G1622" s="37"/>
      <c r="H1622" s="14"/>
    </row>
    <row r="1623" spans="1:8" x14ac:dyDescent="0.35">
      <c r="A1623" s="59"/>
      <c r="B1623" s="40"/>
      <c r="C1623" s="34"/>
      <c r="D1623" s="34"/>
      <c r="E1623" s="34"/>
      <c r="F1623" s="21"/>
      <c r="G1623" s="34"/>
      <c r="H1623" s="14"/>
    </row>
    <row r="1624" spans="1:8" x14ac:dyDescent="0.35">
      <c r="A1624" s="59"/>
      <c r="B1624" s="40"/>
      <c r="C1624" s="34"/>
      <c r="D1624" s="34"/>
      <c r="E1624" s="34"/>
      <c r="F1624" s="21"/>
      <c r="G1624" s="37"/>
      <c r="H1624" s="14"/>
    </row>
    <row r="1625" spans="1:8" x14ac:dyDescent="0.35">
      <c r="A1625" s="59"/>
      <c r="B1625" s="40"/>
      <c r="C1625" s="34"/>
      <c r="D1625" s="34"/>
      <c r="E1625" s="34"/>
      <c r="F1625" s="21"/>
      <c r="G1625" s="37"/>
      <c r="H1625" s="14"/>
    </row>
    <row r="1626" spans="1:8" x14ac:dyDescent="0.35">
      <c r="A1626" s="59"/>
      <c r="B1626" s="40"/>
      <c r="C1626" s="34"/>
      <c r="D1626" s="34"/>
      <c r="E1626" s="34"/>
      <c r="F1626" s="21"/>
      <c r="G1626" s="37"/>
      <c r="H1626" s="14"/>
    </row>
    <row r="1627" spans="1:8" x14ac:dyDescent="0.35">
      <c r="A1627" s="59"/>
      <c r="B1627" s="40"/>
      <c r="C1627" s="34"/>
      <c r="D1627" s="34"/>
      <c r="E1627" s="34"/>
      <c r="F1627" s="21"/>
      <c r="G1627" s="37"/>
      <c r="H1627" s="14"/>
    </row>
    <row r="1628" spans="1:8" x14ac:dyDescent="0.35">
      <c r="A1628" s="59"/>
      <c r="B1628" s="40"/>
      <c r="C1628" s="34"/>
      <c r="D1628" s="34"/>
      <c r="E1628" s="34"/>
      <c r="F1628" s="21"/>
      <c r="G1628" s="37"/>
      <c r="H1628" s="14"/>
    </row>
    <row r="1629" spans="1:8" x14ac:dyDescent="0.35">
      <c r="A1629" s="59"/>
      <c r="B1629" s="40"/>
      <c r="C1629" s="34"/>
      <c r="D1629" s="34"/>
      <c r="E1629" s="34"/>
      <c r="F1629" s="21"/>
      <c r="G1629" s="37"/>
      <c r="H1629" s="14"/>
    </row>
    <row r="1630" spans="1:8" x14ac:dyDescent="0.35">
      <c r="A1630" s="59"/>
      <c r="B1630" s="40"/>
      <c r="C1630" s="34"/>
      <c r="D1630" s="34"/>
      <c r="E1630" s="34"/>
      <c r="F1630" s="21"/>
      <c r="G1630" s="37"/>
      <c r="H1630" s="14"/>
    </row>
    <row r="1631" spans="1:8" x14ac:dyDescent="0.35">
      <c r="A1631" s="59"/>
      <c r="B1631" s="40"/>
      <c r="C1631" s="34"/>
      <c r="D1631" s="34"/>
      <c r="E1631" s="34"/>
      <c r="F1631" s="21"/>
      <c r="G1631" s="37"/>
      <c r="H1631" s="14"/>
    </row>
    <row r="1632" spans="1:8" x14ac:dyDescent="0.35">
      <c r="A1632" s="59"/>
      <c r="B1632" s="40"/>
      <c r="C1632" s="34"/>
      <c r="D1632" s="34"/>
      <c r="E1632" s="34"/>
      <c r="F1632" s="21"/>
      <c r="G1632" s="37"/>
      <c r="H1632" s="14"/>
    </row>
    <row r="1633" spans="1:8" x14ac:dyDescent="0.35">
      <c r="A1633" s="59"/>
      <c r="B1633" s="40"/>
      <c r="C1633" s="34"/>
      <c r="D1633" s="34"/>
      <c r="E1633" s="34"/>
      <c r="F1633" s="21"/>
      <c r="G1633" s="34"/>
      <c r="H1633" s="14"/>
    </row>
    <row r="1634" spans="1:8" x14ac:dyDescent="0.35">
      <c r="A1634" s="59"/>
      <c r="B1634" s="40"/>
      <c r="C1634" s="34"/>
      <c r="D1634" s="34"/>
      <c r="E1634" s="34"/>
      <c r="F1634" s="21"/>
      <c r="G1634" s="34"/>
      <c r="H1634" s="14"/>
    </row>
    <row r="1635" spans="1:8" x14ac:dyDescent="0.35">
      <c r="A1635" s="59"/>
      <c r="B1635" s="40"/>
      <c r="C1635" s="34"/>
      <c r="D1635" s="34"/>
      <c r="E1635" s="34"/>
      <c r="F1635" s="21"/>
      <c r="G1635" s="37"/>
      <c r="H1635" s="14"/>
    </row>
    <row r="1636" spans="1:8" x14ac:dyDescent="0.35">
      <c r="A1636" s="59"/>
      <c r="B1636" s="40"/>
      <c r="C1636" s="34"/>
      <c r="D1636" s="34"/>
      <c r="E1636" s="34"/>
      <c r="F1636" s="21"/>
      <c r="G1636" s="37"/>
      <c r="H1636" s="14"/>
    </row>
    <row r="1637" spans="1:8" x14ac:dyDescent="0.35">
      <c r="A1637" s="59"/>
      <c r="B1637" s="40"/>
      <c r="C1637" s="34"/>
      <c r="D1637" s="34"/>
      <c r="E1637" s="34"/>
      <c r="F1637" s="21"/>
      <c r="G1637" s="37"/>
      <c r="H1637" s="14"/>
    </row>
    <row r="1638" spans="1:8" x14ac:dyDescent="0.35">
      <c r="A1638" s="59"/>
      <c r="B1638" s="40"/>
      <c r="C1638" s="34"/>
      <c r="D1638" s="34"/>
      <c r="E1638" s="34"/>
      <c r="F1638" s="21"/>
      <c r="G1638" s="37"/>
      <c r="H1638" s="14"/>
    </row>
    <row r="1639" spans="1:8" x14ac:dyDescent="0.35">
      <c r="A1639" s="59"/>
      <c r="B1639" s="40"/>
      <c r="C1639" s="34"/>
      <c r="D1639" s="34"/>
      <c r="E1639" s="34"/>
      <c r="F1639" s="21"/>
      <c r="G1639" s="37"/>
      <c r="H1639" s="14"/>
    </row>
    <row r="1640" spans="1:8" x14ac:dyDescent="0.35">
      <c r="A1640" s="59"/>
      <c r="B1640" s="40"/>
      <c r="C1640" s="34"/>
      <c r="D1640" s="34"/>
      <c r="E1640" s="34"/>
      <c r="F1640" s="21"/>
      <c r="G1640" s="37"/>
      <c r="H1640" s="14"/>
    </row>
    <row r="1641" spans="1:8" x14ac:dyDescent="0.35">
      <c r="A1641" s="59"/>
      <c r="B1641" s="40"/>
      <c r="C1641" s="34"/>
      <c r="D1641" s="34"/>
      <c r="E1641" s="34"/>
      <c r="F1641" s="21"/>
      <c r="G1641" s="37"/>
      <c r="H1641" s="14"/>
    </row>
    <row r="1642" spans="1:8" x14ac:dyDescent="0.35">
      <c r="A1642" s="59"/>
      <c r="B1642" s="40"/>
      <c r="C1642" s="34"/>
      <c r="D1642" s="34"/>
      <c r="E1642" s="34"/>
      <c r="F1642" s="21"/>
      <c r="G1642" s="37"/>
      <c r="H1642" s="14"/>
    </row>
    <row r="1643" spans="1:8" x14ac:dyDescent="0.35">
      <c r="A1643" s="59"/>
      <c r="B1643" s="40"/>
      <c r="C1643" s="34"/>
      <c r="D1643" s="34"/>
      <c r="E1643" s="34"/>
      <c r="F1643" s="21"/>
      <c r="G1643" s="37"/>
      <c r="H1643" s="14"/>
    </row>
    <row r="1644" spans="1:8" x14ac:dyDescent="0.35">
      <c r="A1644" s="59"/>
      <c r="B1644" s="40"/>
      <c r="C1644" s="34"/>
      <c r="D1644" s="34"/>
      <c r="E1644" s="34"/>
      <c r="F1644" s="21"/>
      <c r="G1644" s="37"/>
      <c r="H1644" s="14"/>
    </row>
    <row r="1645" spans="1:8" x14ac:dyDescent="0.35">
      <c r="A1645" s="59"/>
      <c r="B1645" s="40"/>
      <c r="C1645" s="34"/>
      <c r="D1645" s="34"/>
      <c r="E1645" s="34"/>
      <c r="F1645" s="21"/>
      <c r="G1645" s="37"/>
      <c r="H1645" s="14"/>
    </row>
    <row r="1646" spans="1:8" x14ac:dyDescent="0.35">
      <c r="A1646" s="59"/>
      <c r="B1646" s="40"/>
      <c r="C1646" s="34"/>
      <c r="D1646" s="34"/>
      <c r="E1646" s="34"/>
      <c r="F1646" s="21"/>
      <c r="G1646" s="37"/>
      <c r="H1646" s="14"/>
    </row>
    <row r="1647" spans="1:8" x14ac:dyDescent="0.35">
      <c r="A1647" s="59"/>
      <c r="B1647" s="40"/>
      <c r="C1647" s="34"/>
      <c r="D1647" s="34"/>
      <c r="E1647" s="34"/>
      <c r="F1647" s="21"/>
      <c r="G1647" s="37"/>
      <c r="H1647" s="14"/>
    </row>
    <row r="1648" spans="1:8" x14ac:dyDescent="0.35">
      <c r="A1648" s="59"/>
      <c r="B1648" s="40"/>
      <c r="C1648" s="34"/>
      <c r="D1648" s="34"/>
      <c r="E1648" s="34"/>
      <c r="F1648" s="21"/>
      <c r="G1648" s="37"/>
      <c r="H1648" s="14"/>
    </row>
    <row r="1649" spans="1:8" x14ac:dyDescent="0.35">
      <c r="A1649" s="59"/>
      <c r="B1649" s="40"/>
      <c r="C1649" s="34"/>
      <c r="D1649" s="34"/>
      <c r="E1649" s="34"/>
      <c r="F1649" s="21"/>
      <c r="G1649" s="37"/>
      <c r="H1649" s="14"/>
    </row>
    <row r="1650" spans="1:8" x14ac:dyDescent="0.35">
      <c r="A1650" s="59"/>
      <c r="B1650" s="40"/>
      <c r="C1650" s="34"/>
      <c r="D1650" s="34"/>
      <c r="E1650" s="34"/>
      <c r="F1650" s="21"/>
      <c r="G1650" s="37"/>
      <c r="H1650" s="14"/>
    </row>
    <row r="1651" spans="1:8" x14ac:dyDescent="0.35">
      <c r="A1651" s="59"/>
      <c r="B1651" s="40"/>
      <c r="C1651" s="34"/>
      <c r="D1651" s="34"/>
      <c r="E1651" s="34"/>
      <c r="F1651" s="21"/>
      <c r="G1651" s="37"/>
      <c r="H1651" s="14"/>
    </row>
    <row r="1652" spans="1:8" x14ac:dyDescent="0.35">
      <c r="A1652" s="59"/>
      <c r="B1652" s="40"/>
      <c r="C1652" s="34"/>
      <c r="D1652" s="34"/>
      <c r="E1652" s="34"/>
      <c r="F1652" s="21"/>
      <c r="G1652" s="37"/>
      <c r="H1652" s="14"/>
    </row>
    <row r="1653" spans="1:8" x14ac:dyDescent="0.35">
      <c r="A1653" s="59"/>
      <c r="B1653" s="40"/>
      <c r="C1653" s="34"/>
      <c r="D1653" s="34"/>
      <c r="E1653" s="34"/>
      <c r="F1653" s="21"/>
      <c r="G1653" s="37"/>
      <c r="H1653" s="14"/>
    </row>
    <row r="1654" spans="1:8" x14ac:dyDescent="0.35">
      <c r="A1654" s="59"/>
      <c r="B1654" s="40"/>
      <c r="C1654" s="34"/>
      <c r="D1654" s="34"/>
      <c r="E1654" s="34"/>
      <c r="F1654" s="21"/>
      <c r="G1654" s="37"/>
      <c r="H1654" s="14"/>
    </row>
    <row r="1655" spans="1:8" x14ac:dyDescent="0.35">
      <c r="A1655" s="59"/>
      <c r="B1655" s="40"/>
      <c r="C1655" s="34"/>
      <c r="D1655" s="34"/>
      <c r="E1655" s="34"/>
      <c r="F1655" s="21"/>
      <c r="G1655" s="37"/>
      <c r="H1655" s="14"/>
    </row>
    <row r="1656" spans="1:8" x14ac:dyDescent="0.35">
      <c r="A1656" s="59"/>
      <c r="B1656" s="40"/>
      <c r="C1656" s="34"/>
      <c r="D1656" s="34"/>
      <c r="E1656" s="34"/>
      <c r="F1656" s="21"/>
      <c r="G1656" s="37"/>
      <c r="H1656" s="14"/>
    </row>
    <row r="1657" spans="1:8" x14ac:dyDescent="0.35">
      <c r="A1657" s="59"/>
      <c r="B1657" s="40"/>
      <c r="C1657" s="34"/>
      <c r="D1657" s="34"/>
      <c r="E1657" s="34"/>
      <c r="F1657" s="21"/>
      <c r="G1657" s="37"/>
      <c r="H1657" s="14"/>
    </row>
    <row r="1658" spans="1:8" x14ac:dyDescent="0.35">
      <c r="A1658" s="59"/>
      <c r="B1658" s="40"/>
      <c r="C1658" s="34"/>
      <c r="D1658" s="34"/>
      <c r="E1658" s="34"/>
      <c r="F1658" s="21"/>
      <c r="G1658" s="37"/>
      <c r="H1658" s="14"/>
    </row>
    <row r="1659" spans="1:8" x14ac:dyDescent="0.35">
      <c r="A1659" s="21"/>
      <c r="B1659" s="40"/>
      <c r="C1659" s="34"/>
      <c r="D1659" s="34"/>
      <c r="E1659" s="34"/>
      <c r="F1659" s="28"/>
      <c r="G1659" s="37"/>
      <c r="H1659" s="14"/>
    </row>
    <row r="1660" spans="1:8" x14ac:dyDescent="0.35">
      <c r="A1660" s="21"/>
      <c r="B1660" s="40"/>
      <c r="C1660" s="34"/>
      <c r="D1660" s="34"/>
      <c r="E1660" s="34"/>
      <c r="F1660" s="28"/>
      <c r="G1660" s="37"/>
      <c r="H1660" s="14"/>
    </row>
    <row r="1661" spans="1:8" x14ac:dyDescent="0.35">
      <c r="A1661" s="21"/>
      <c r="B1661" s="40"/>
      <c r="C1661" s="34"/>
      <c r="D1661" s="34"/>
      <c r="E1661" s="34"/>
      <c r="F1661" s="28"/>
      <c r="G1661" s="37"/>
      <c r="H1661" s="14"/>
    </row>
    <row r="1662" spans="1:8" x14ac:dyDescent="0.35">
      <c r="A1662" s="36"/>
      <c r="B1662" s="40"/>
      <c r="C1662" s="34"/>
      <c r="D1662" s="34"/>
      <c r="E1662" s="34"/>
      <c r="F1662" s="28"/>
      <c r="G1662" s="37"/>
      <c r="H1662" s="14"/>
    </row>
    <row r="1663" spans="1:8" x14ac:dyDescent="0.35">
      <c r="A1663" s="21"/>
      <c r="B1663" s="40"/>
      <c r="C1663" s="34"/>
      <c r="D1663" s="34"/>
      <c r="E1663" s="34"/>
      <c r="F1663" s="28"/>
      <c r="G1663" s="37"/>
      <c r="H1663" s="14"/>
    </row>
    <row r="1664" spans="1:8" x14ac:dyDescent="0.35">
      <c r="A1664" s="79"/>
      <c r="B1664" s="40"/>
      <c r="C1664" s="34"/>
      <c r="D1664" s="34"/>
      <c r="E1664" s="34"/>
      <c r="F1664" s="28"/>
      <c r="G1664" s="37"/>
      <c r="H1664" s="14"/>
    </row>
    <row r="1665" spans="1:8" x14ac:dyDescent="0.35">
      <c r="A1665" s="36"/>
      <c r="B1665" s="40"/>
      <c r="C1665" s="34"/>
      <c r="D1665" s="34"/>
      <c r="E1665" s="34"/>
      <c r="F1665" s="28"/>
      <c r="G1665" s="37"/>
      <c r="H1665" s="14"/>
    </row>
    <row r="1666" spans="1:8" x14ac:dyDescent="0.35">
      <c r="A1666" s="21"/>
      <c r="B1666" s="40"/>
      <c r="C1666" s="34"/>
      <c r="D1666" s="34"/>
      <c r="E1666" s="34"/>
      <c r="F1666" s="28"/>
      <c r="G1666" s="37"/>
      <c r="H1666" s="14"/>
    </row>
    <row r="1667" spans="1:8" x14ac:dyDescent="0.35">
      <c r="A1667" s="21"/>
      <c r="B1667" s="40"/>
      <c r="C1667" s="34"/>
      <c r="D1667" s="34"/>
      <c r="E1667" s="34"/>
      <c r="F1667" s="28"/>
      <c r="G1667" s="37"/>
      <c r="H1667" s="14"/>
    </row>
    <row r="1668" spans="1:8" x14ac:dyDescent="0.35">
      <c r="A1668" s="36"/>
      <c r="B1668" s="40"/>
      <c r="C1668" s="34"/>
      <c r="D1668" s="34"/>
      <c r="E1668" s="34"/>
      <c r="F1668" s="28"/>
      <c r="G1668" s="37"/>
      <c r="H1668" s="14"/>
    </row>
    <row r="1669" spans="1:8" x14ac:dyDescent="0.35">
      <c r="A1669" s="21"/>
      <c r="B1669" s="40"/>
      <c r="C1669" s="34"/>
      <c r="D1669" s="34"/>
      <c r="E1669" s="34"/>
      <c r="F1669" s="28"/>
      <c r="G1669" s="37"/>
      <c r="H1669" s="14"/>
    </row>
    <row r="1670" spans="1:8" x14ac:dyDescent="0.35">
      <c r="A1670" s="21"/>
      <c r="B1670" s="40"/>
      <c r="C1670" s="34"/>
      <c r="D1670" s="34"/>
      <c r="E1670" s="34"/>
      <c r="F1670" s="28"/>
      <c r="G1670" s="37"/>
      <c r="H1670" s="14"/>
    </row>
    <row r="1671" spans="1:8" x14ac:dyDescent="0.35">
      <c r="A1671" s="21"/>
      <c r="B1671" s="40"/>
      <c r="C1671" s="34"/>
      <c r="D1671" s="34"/>
      <c r="E1671" s="34"/>
      <c r="F1671" s="28"/>
      <c r="G1671" s="37"/>
      <c r="H1671" s="14"/>
    </row>
    <row r="1672" spans="1:8" x14ac:dyDescent="0.35">
      <c r="A1672" s="59"/>
      <c r="B1672" s="40"/>
      <c r="C1672" s="34"/>
      <c r="D1672" s="34"/>
      <c r="E1672" s="34"/>
      <c r="F1672" s="21"/>
      <c r="G1672" s="34"/>
      <c r="H1672" s="14"/>
    </row>
    <row r="1673" spans="1:8" x14ac:dyDescent="0.35">
      <c r="A1673" s="59"/>
      <c r="B1673" s="40"/>
      <c r="C1673" s="34"/>
      <c r="D1673" s="34"/>
      <c r="E1673" s="34"/>
      <c r="F1673" s="21"/>
      <c r="G1673" s="34"/>
      <c r="H1673" s="14"/>
    </row>
    <row r="1674" spans="1:8" x14ac:dyDescent="0.35">
      <c r="A1674" s="59"/>
      <c r="B1674" s="40"/>
      <c r="C1674" s="34"/>
      <c r="D1674" s="34"/>
      <c r="E1674" s="34"/>
      <c r="F1674" s="21"/>
      <c r="G1674" s="37"/>
      <c r="H1674" s="14"/>
    </row>
    <row r="1675" spans="1:8" x14ac:dyDescent="0.35">
      <c r="A1675" s="59"/>
      <c r="B1675" s="40"/>
      <c r="C1675" s="34"/>
      <c r="D1675" s="34"/>
      <c r="E1675" s="34"/>
      <c r="F1675" s="21"/>
      <c r="G1675" s="37"/>
      <c r="H1675" s="14"/>
    </row>
    <row r="1676" spans="1:8" x14ac:dyDescent="0.35">
      <c r="A1676" s="59"/>
      <c r="B1676" s="40"/>
      <c r="C1676" s="34"/>
      <c r="D1676" s="34"/>
      <c r="E1676" s="34"/>
      <c r="F1676" s="21"/>
      <c r="G1676" s="37"/>
      <c r="H1676" s="14"/>
    </row>
    <row r="1677" spans="1:8" x14ac:dyDescent="0.35">
      <c r="A1677" s="59"/>
      <c r="B1677" s="40"/>
      <c r="C1677" s="34"/>
      <c r="D1677" s="34"/>
      <c r="E1677" s="34"/>
      <c r="F1677" s="21"/>
      <c r="G1677" s="37"/>
      <c r="H1677" s="14"/>
    </row>
    <row r="1678" spans="1:8" x14ac:dyDescent="0.35">
      <c r="A1678" s="59"/>
      <c r="B1678" s="40"/>
      <c r="C1678" s="34"/>
      <c r="D1678" s="34"/>
      <c r="E1678" s="34"/>
      <c r="F1678" s="21"/>
      <c r="G1678" s="37"/>
      <c r="H1678" s="14"/>
    </row>
    <row r="1679" spans="1:8" x14ac:dyDescent="0.35">
      <c r="A1679" s="59"/>
      <c r="B1679" s="40"/>
      <c r="C1679" s="34"/>
      <c r="D1679" s="34"/>
      <c r="E1679" s="34"/>
      <c r="F1679" s="21"/>
      <c r="G1679" s="37"/>
      <c r="H1679" s="14"/>
    </row>
    <row r="1680" spans="1:8" x14ac:dyDescent="0.35">
      <c r="A1680" s="59"/>
      <c r="B1680" s="40"/>
      <c r="C1680" s="34"/>
      <c r="D1680" s="34"/>
      <c r="E1680" s="34"/>
      <c r="F1680" s="21"/>
      <c r="G1680" s="37"/>
      <c r="H1680" s="14"/>
    </row>
    <row r="1681" spans="1:8" x14ac:dyDescent="0.35">
      <c r="A1681" s="59"/>
      <c r="B1681" s="40"/>
      <c r="C1681" s="34"/>
      <c r="D1681" s="34"/>
      <c r="E1681" s="34"/>
      <c r="F1681" s="21"/>
      <c r="G1681" s="37"/>
      <c r="H1681" s="14"/>
    </row>
    <row r="1682" spans="1:8" x14ac:dyDescent="0.35">
      <c r="A1682" s="59"/>
      <c r="B1682" s="40"/>
      <c r="C1682" s="34"/>
      <c r="D1682" s="34"/>
      <c r="E1682" s="34"/>
      <c r="F1682" s="21"/>
      <c r="G1682" s="37"/>
      <c r="H1682" s="14"/>
    </row>
    <row r="1683" spans="1:8" x14ac:dyDescent="0.35">
      <c r="A1683" s="59"/>
      <c r="B1683" s="40"/>
      <c r="C1683" s="34"/>
      <c r="D1683" s="34"/>
      <c r="E1683" s="34"/>
      <c r="F1683" s="21"/>
      <c r="G1683" s="37"/>
      <c r="H1683" s="14"/>
    </row>
    <row r="1684" spans="1:8" x14ac:dyDescent="0.35">
      <c r="A1684" s="59"/>
      <c r="B1684" s="40"/>
      <c r="C1684" s="34"/>
      <c r="D1684" s="34"/>
      <c r="E1684" s="34"/>
      <c r="F1684" s="21"/>
      <c r="G1684" s="34"/>
      <c r="H1684" s="14"/>
    </row>
    <row r="1685" spans="1:8" x14ac:dyDescent="0.35">
      <c r="A1685" s="59"/>
      <c r="B1685" s="40"/>
      <c r="C1685" s="34"/>
      <c r="D1685" s="34"/>
      <c r="E1685" s="34"/>
      <c r="F1685" s="21"/>
      <c r="G1685" s="37"/>
      <c r="H1685" s="14"/>
    </row>
    <row r="1686" spans="1:8" x14ac:dyDescent="0.35">
      <c r="A1686" s="59"/>
      <c r="B1686" s="40"/>
      <c r="C1686" s="34"/>
      <c r="D1686" s="34"/>
      <c r="E1686" s="34"/>
      <c r="F1686" s="21"/>
      <c r="G1686" s="37"/>
      <c r="H1686" s="14"/>
    </row>
    <row r="1687" spans="1:8" x14ac:dyDescent="0.35">
      <c r="A1687" s="59"/>
      <c r="B1687" s="40"/>
      <c r="C1687" s="34"/>
      <c r="D1687" s="34"/>
      <c r="E1687" s="34"/>
      <c r="F1687" s="21"/>
      <c r="G1687" s="37"/>
      <c r="H1687" s="14"/>
    </row>
    <row r="1688" spans="1:8" x14ac:dyDescent="0.35">
      <c r="A1688" s="59"/>
      <c r="B1688" s="40"/>
      <c r="C1688" s="34"/>
      <c r="D1688" s="34"/>
      <c r="E1688" s="34"/>
      <c r="F1688" s="21"/>
      <c r="G1688" s="37"/>
      <c r="H1688" s="14"/>
    </row>
    <row r="1689" spans="1:8" x14ac:dyDescent="0.35">
      <c r="A1689" s="59"/>
      <c r="B1689" s="40"/>
      <c r="C1689" s="34"/>
      <c r="D1689" s="34"/>
      <c r="E1689" s="34"/>
      <c r="F1689" s="21"/>
      <c r="G1689" s="37"/>
      <c r="H1689" s="14"/>
    </row>
    <row r="1690" spans="1:8" x14ac:dyDescent="0.35">
      <c r="A1690" s="59"/>
      <c r="B1690" s="40"/>
      <c r="C1690" s="34"/>
      <c r="D1690" s="34"/>
      <c r="E1690" s="34"/>
      <c r="F1690" s="21"/>
      <c r="G1690" s="37"/>
      <c r="H1690" s="14"/>
    </row>
    <row r="1691" spans="1:8" x14ac:dyDescent="0.35">
      <c r="A1691" s="59"/>
      <c r="B1691" s="40"/>
      <c r="C1691" s="34"/>
      <c r="D1691" s="34"/>
      <c r="E1691" s="34"/>
      <c r="F1691" s="21"/>
      <c r="G1691" s="37"/>
      <c r="H1691" s="14"/>
    </row>
    <row r="1692" spans="1:8" x14ac:dyDescent="0.35">
      <c r="A1692" s="21"/>
      <c r="B1692" s="40"/>
      <c r="C1692" s="34"/>
      <c r="D1692" s="34"/>
      <c r="E1692" s="34"/>
      <c r="F1692" s="28"/>
      <c r="G1692" s="37"/>
      <c r="H1692" s="14"/>
    </row>
    <row r="1693" spans="1:8" x14ac:dyDescent="0.35">
      <c r="A1693" s="21"/>
      <c r="B1693" s="40"/>
      <c r="C1693" s="34"/>
      <c r="D1693" s="34"/>
      <c r="E1693" s="34"/>
      <c r="F1693" s="28"/>
      <c r="G1693" s="37"/>
      <c r="H1693" s="14"/>
    </row>
    <row r="1694" spans="1:8" x14ac:dyDescent="0.35">
      <c r="A1694" s="21"/>
      <c r="B1694" s="40"/>
      <c r="C1694" s="34"/>
      <c r="D1694" s="34"/>
      <c r="E1694" s="34"/>
      <c r="F1694" s="28"/>
      <c r="G1694" s="37"/>
      <c r="H1694" s="14"/>
    </row>
    <row r="1695" spans="1:8" x14ac:dyDescent="0.35">
      <c r="A1695" s="59"/>
      <c r="B1695" s="40"/>
      <c r="C1695" s="34"/>
      <c r="D1695" s="34"/>
      <c r="E1695" s="34"/>
      <c r="F1695" s="21"/>
      <c r="G1695" s="34"/>
      <c r="H1695" s="14"/>
    </row>
    <row r="1696" spans="1:8" x14ac:dyDescent="0.35">
      <c r="A1696" s="59"/>
      <c r="B1696" s="40"/>
      <c r="C1696" s="34"/>
      <c r="D1696" s="34"/>
      <c r="E1696" s="34"/>
      <c r="F1696" s="21"/>
      <c r="G1696" s="34"/>
      <c r="H1696" s="14"/>
    </row>
    <row r="1697" spans="1:8" x14ac:dyDescent="0.35">
      <c r="A1697" s="59"/>
      <c r="B1697" s="40"/>
      <c r="C1697" s="34"/>
      <c r="D1697" s="34"/>
      <c r="E1697" s="34"/>
      <c r="F1697" s="21"/>
      <c r="G1697" s="37"/>
      <c r="H1697" s="14"/>
    </row>
    <row r="1698" spans="1:8" x14ac:dyDescent="0.35">
      <c r="A1698" s="59"/>
      <c r="B1698" s="40"/>
      <c r="C1698" s="34"/>
      <c r="D1698" s="34"/>
      <c r="E1698" s="34"/>
      <c r="F1698" s="21"/>
      <c r="G1698" s="37"/>
      <c r="H1698" s="14"/>
    </row>
    <row r="1699" spans="1:8" x14ac:dyDescent="0.35">
      <c r="A1699" s="59"/>
      <c r="B1699" s="40"/>
      <c r="C1699" s="34"/>
      <c r="D1699" s="34"/>
      <c r="E1699" s="34"/>
      <c r="F1699" s="21"/>
      <c r="G1699" s="37"/>
      <c r="H1699" s="14"/>
    </row>
    <row r="1700" spans="1:8" x14ac:dyDescent="0.35">
      <c r="A1700" s="59"/>
      <c r="B1700" s="40"/>
      <c r="C1700" s="34"/>
      <c r="D1700" s="34"/>
      <c r="E1700" s="34"/>
      <c r="F1700" s="21"/>
      <c r="G1700" s="37"/>
      <c r="H1700" s="14"/>
    </row>
    <row r="1701" spans="1:8" x14ac:dyDescent="0.35">
      <c r="A1701" s="59"/>
      <c r="B1701" s="40"/>
      <c r="C1701" s="34"/>
      <c r="D1701" s="34"/>
      <c r="E1701" s="34"/>
      <c r="F1701" s="21"/>
      <c r="G1701" s="37"/>
      <c r="H1701" s="14"/>
    </row>
    <row r="1702" spans="1:8" x14ac:dyDescent="0.35">
      <c r="A1702" s="59"/>
      <c r="B1702" s="40"/>
      <c r="C1702" s="34"/>
      <c r="D1702" s="34"/>
      <c r="E1702" s="34"/>
      <c r="F1702" s="21"/>
      <c r="G1702" s="37"/>
      <c r="H1702" s="14"/>
    </row>
    <row r="1703" spans="1:8" x14ac:dyDescent="0.35">
      <c r="A1703" s="59"/>
      <c r="B1703" s="40"/>
      <c r="C1703" s="34"/>
      <c r="D1703" s="34"/>
      <c r="E1703" s="34"/>
      <c r="F1703" s="21"/>
      <c r="G1703" s="37"/>
      <c r="H1703" s="14"/>
    </row>
    <row r="1704" spans="1:8" x14ac:dyDescent="0.35">
      <c r="A1704" s="59"/>
      <c r="B1704" s="40"/>
      <c r="C1704" s="34"/>
      <c r="D1704" s="34"/>
      <c r="E1704" s="34"/>
      <c r="F1704" s="21"/>
      <c r="G1704" s="37"/>
      <c r="H1704" s="14"/>
    </row>
    <row r="1705" spans="1:8" x14ac:dyDescent="0.35">
      <c r="A1705" s="59"/>
      <c r="B1705" s="40"/>
      <c r="C1705" s="34"/>
      <c r="D1705" s="34"/>
      <c r="E1705" s="34"/>
      <c r="F1705" s="21"/>
      <c r="G1705" s="37"/>
      <c r="H1705" s="14"/>
    </row>
    <row r="1706" spans="1:8" x14ac:dyDescent="0.35">
      <c r="A1706" s="59"/>
      <c r="B1706" s="40"/>
      <c r="C1706" s="34"/>
      <c r="D1706" s="34"/>
      <c r="E1706" s="34"/>
      <c r="F1706" s="21"/>
      <c r="G1706" s="37"/>
      <c r="H1706" s="14"/>
    </row>
    <row r="1707" spans="1:8" x14ac:dyDescent="0.35">
      <c r="A1707" s="59"/>
      <c r="B1707" s="40"/>
      <c r="C1707" s="34"/>
      <c r="D1707" s="34"/>
      <c r="E1707" s="34"/>
      <c r="F1707" s="21"/>
      <c r="G1707" s="37"/>
      <c r="H1707" s="14"/>
    </row>
    <row r="1708" spans="1:8" x14ac:dyDescent="0.35">
      <c r="A1708" s="59"/>
      <c r="B1708" s="40"/>
      <c r="C1708" s="34"/>
      <c r="D1708" s="34"/>
      <c r="E1708" s="34"/>
      <c r="F1708" s="21"/>
      <c r="G1708" s="37"/>
      <c r="H1708" s="14"/>
    </row>
    <row r="1709" spans="1:8" x14ac:dyDescent="0.35">
      <c r="A1709" s="59"/>
      <c r="B1709" s="40"/>
      <c r="C1709" s="34"/>
      <c r="D1709" s="34"/>
      <c r="E1709" s="34"/>
      <c r="F1709" s="21"/>
      <c r="G1709" s="34"/>
      <c r="H1709" s="14"/>
    </row>
    <row r="1710" spans="1:8" x14ac:dyDescent="0.35">
      <c r="A1710" s="59"/>
      <c r="B1710" s="40"/>
      <c r="C1710" s="34"/>
      <c r="D1710" s="34"/>
      <c r="E1710" s="34"/>
      <c r="F1710" s="21"/>
      <c r="G1710" s="34"/>
      <c r="H1710" s="14"/>
    </row>
    <row r="1711" spans="1:8" x14ac:dyDescent="0.35">
      <c r="A1711" s="59"/>
      <c r="B1711" s="40"/>
      <c r="C1711" s="34"/>
      <c r="D1711" s="34"/>
      <c r="E1711" s="34"/>
      <c r="F1711" s="21"/>
      <c r="G1711" s="37"/>
      <c r="H1711" s="14"/>
    </row>
    <row r="1712" spans="1:8" x14ac:dyDescent="0.35">
      <c r="A1712" s="59"/>
      <c r="B1712" s="40"/>
      <c r="C1712" s="34"/>
      <c r="D1712" s="34"/>
      <c r="E1712" s="34"/>
      <c r="F1712" s="21"/>
      <c r="G1712" s="37"/>
      <c r="H1712" s="14"/>
    </row>
    <row r="1713" spans="1:8" x14ac:dyDescent="0.35">
      <c r="A1713" s="59"/>
      <c r="B1713" s="40"/>
      <c r="C1713" s="34"/>
      <c r="D1713" s="34"/>
      <c r="E1713" s="34"/>
      <c r="F1713" s="21"/>
      <c r="G1713" s="37"/>
      <c r="H1713" s="14"/>
    </row>
    <row r="1714" spans="1:8" x14ac:dyDescent="0.35">
      <c r="A1714" s="59"/>
      <c r="B1714" s="40"/>
      <c r="C1714" s="34"/>
      <c r="D1714" s="34"/>
      <c r="E1714" s="34"/>
      <c r="F1714" s="21"/>
      <c r="G1714" s="37"/>
      <c r="H1714" s="14"/>
    </row>
    <row r="1715" spans="1:8" x14ac:dyDescent="0.35">
      <c r="A1715" s="59"/>
      <c r="B1715" s="40"/>
      <c r="C1715" s="34"/>
      <c r="D1715" s="34"/>
      <c r="E1715" s="34"/>
      <c r="F1715" s="21"/>
      <c r="G1715" s="37"/>
      <c r="H1715" s="14"/>
    </row>
    <row r="1716" spans="1:8" x14ac:dyDescent="0.35">
      <c r="A1716" s="59"/>
      <c r="B1716" s="40"/>
      <c r="C1716" s="34"/>
      <c r="D1716" s="34"/>
      <c r="E1716" s="34"/>
      <c r="F1716" s="21"/>
      <c r="G1716" s="37"/>
      <c r="H1716" s="14"/>
    </row>
    <row r="1717" spans="1:8" x14ac:dyDescent="0.35">
      <c r="A1717" s="59"/>
      <c r="B1717" s="40"/>
      <c r="C1717" s="34"/>
      <c r="D1717" s="34"/>
      <c r="E1717" s="34"/>
      <c r="F1717" s="21"/>
      <c r="G1717" s="37"/>
      <c r="H1717" s="14"/>
    </row>
    <row r="1718" spans="1:8" x14ac:dyDescent="0.35">
      <c r="A1718" s="59"/>
      <c r="B1718" s="40"/>
      <c r="C1718" s="34"/>
      <c r="D1718" s="34"/>
      <c r="E1718" s="34"/>
      <c r="F1718" s="21"/>
      <c r="G1718" s="37"/>
      <c r="H1718" s="14"/>
    </row>
    <row r="1719" spans="1:8" x14ac:dyDescent="0.35">
      <c r="A1719" s="59"/>
      <c r="B1719" s="40"/>
      <c r="C1719" s="34"/>
      <c r="D1719" s="34"/>
      <c r="E1719" s="34"/>
      <c r="F1719" s="21"/>
      <c r="G1719" s="37"/>
      <c r="H1719" s="14"/>
    </row>
    <row r="1720" spans="1:8" x14ac:dyDescent="0.35">
      <c r="A1720" s="21"/>
      <c r="B1720" s="40"/>
      <c r="C1720" s="34"/>
      <c r="D1720" s="34"/>
      <c r="E1720" s="34"/>
      <c r="F1720" s="28"/>
      <c r="G1720" s="37"/>
      <c r="H1720" s="14"/>
    </row>
    <row r="1721" spans="1:8" x14ac:dyDescent="0.35">
      <c r="A1721" s="21"/>
      <c r="B1721" s="40"/>
      <c r="C1721" s="34"/>
      <c r="D1721" s="34"/>
      <c r="E1721" s="34"/>
      <c r="F1721" s="28"/>
      <c r="G1721" s="37"/>
      <c r="H1721" s="14"/>
    </row>
    <row r="1722" spans="1:8" x14ac:dyDescent="0.35">
      <c r="A1722" s="59"/>
      <c r="B1722" s="40"/>
      <c r="C1722" s="34"/>
      <c r="D1722" s="34"/>
      <c r="E1722" s="34"/>
      <c r="F1722" s="21"/>
      <c r="G1722" s="37"/>
      <c r="H1722" s="14"/>
    </row>
    <row r="1723" spans="1:8" x14ac:dyDescent="0.35">
      <c r="A1723" s="59"/>
      <c r="B1723" s="40"/>
      <c r="C1723" s="34"/>
      <c r="D1723" s="34"/>
      <c r="E1723" s="34"/>
      <c r="F1723" s="21"/>
      <c r="G1723" s="37"/>
      <c r="H1723" s="14"/>
    </row>
    <row r="1724" spans="1:8" x14ac:dyDescent="0.35">
      <c r="A1724" s="59"/>
      <c r="B1724" s="40"/>
      <c r="C1724" s="34"/>
      <c r="D1724" s="34"/>
      <c r="E1724" s="34"/>
      <c r="F1724" s="21"/>
      <c r="G1724" s="37"/>
      <c r="H1724" s="14"/>
    </row>
    <row r="1725" spans="1:8" x14ac:dyDescent="0.35">
      <c r="A1725" s="59"/>
      <c r="B1725" s="40"/>
      <c r="C1725" s="34"/>
      <c r="D1725" s="34"/>
      <c r="E1725" s="34"/>
      <c r="F1725" s="21"/>
      <c r="G1725" s="37"/>
      <c r="H1725" s="14"/>
    </row>
    <row r="1726" spans="1:8" x14ac:dyDescent="0.35">
      <c r="A1726" s="59"/>
      <c r="B1726" s="40"/>
      <c r="C1726" s="34"/>
      <c r="D1726" s="34"/>
      <c r="E1726" s="34"/>
      <c r="F1726" s="21"/>
      <c r="G1726" s="37"/>
      <c r="H1726" s="14"/>
    </row>
    <row r="1727" spans="1:8" x14ac:dyDescent="0.35">
      <c r="A1727" s="59"/>
      <c r="B1727" s="40"/>
      <c r="C1727" s="34"/>
      <c r="D1727" s="34"/>
      <c r="E1727" s="34"/>
      <c r="F1727" s="21"/>
      <c r="G1727" s="37"/>
      <c r="H1727" s="14"/>
    </row>
    <row r="1728" spans="1:8" x14ac:dyDescent="0.35">
      <c r="A1728" s="59"/>
      <c r="B1728" s="40"/>
      <c r="C1728" s="34"/>
      <c r="D1728" s="34"/>
      <c r="E1728" s="34"/>
      <c r="F1728" s="21"/>
      <c r="G1728" s="37"/>
      <c r="H1728" s="14"/>
    </row>
    <row r="1729" spans="1:8" x14ac:dyDescent="0.35">
      <c r="A1729" s="59"/>
      <c r="B1729" s="40"/>
      <c r="C1729" s="34"/>
      <c r="D1729" s="34"/>
      <c r="E1729" s="34"/>
      <c r="F1729" s="21"/>
      <c r="G1729" s="34"/>
      <c r="H1729" s="14"/>
    </row>
    <row r="1730" spans="1:8" x14ac:dyDescent="0.35">
      <c r="A1730" s="73"/>
      <c r="B1730" s="40"/>
      <c r="C1730" s="34"/>
      <c r="D1730" s="34"/>
      <c r="E1730" s="34"/>
      <c r="F1730" s="21"/>
      <c r="G1730" s="74"/>
      <c r="H1730" s="14"/>
    </row>
    <row r="1731" spans="1:8" x14ac:dyDescent="0.35">
      <c r="A1731" s="73"/>
      <c r="B1731" s="40"/>
      <c r="C1731" s="34"/>
      <c r="D1731" s="34"/>
      <c r="E1731" s="34"/>
      <c r="F1731" s="21"/>
      <c r="G1731" s="74"/>
      <c r="H1731" s="14"/>
    </row>
    <row r="1732" spans="1:8" x14ac:dyDescent="0.35">
      <c r="A1732" s="73"/>
      <c r="B1732" s="40"/>
      <c r="C1732" s="34"/>
      <c r="D1732" s="34"/>
      <c r="E1732" s="34"/>
      <c r="F1732" s="21"/>
      <c r="G1732" s="74"/>
      <c r="H1732" s="14"/>
    </row>
    <row r="1733" spans="1:8" x14ac:dyDescent="0.35">
      <c r="A1733" s="73"/>
      <c r="B1733" s="40"/>
      <c r="C1733" s="34"/>
      <c r="D1733" s="34"/>
      <c r="E1733" s="34"/>
      <c r="F1733" s="21"/>
      <c r="G1733" s="74"/>
      <c r="H1733" s="14"/>
    </row>
    <row r="1734" spans="1:8" x14ac:dyDescent="0.35">
      <c r="A1734" s="73"/>
      <c r="B1734" s="40"/>
      <c r="C1734" s="34"/>
      <c r="D1734" s="34"/>
      <c r="E1734" s="34"/>
      <c r="F1734" s="21"/>
      <c r="G1734" s="74"/>
      <c r="H1734" s="14"/>
    </row>
    <row r="1735" spans="1:8" x14ac:dyDescent="0.35">
      <c r="A1735" s="73"/>
      <c r="B1735" s="40"/>
      <c r="C1735" s="34"/>
      <c r="D1735" s="34"/>
      <c r="E1735" s="34"/>
      <c r="F1735" s="21"/>
      <c r="G1735" s="74"/>
      <c r="H1735" s="14"/>
    </row>
    <row r="1736" spans="1:8" x14ac:dyDescent="0.35">
      <c r="A1736" s="73"/>
      <c r="B1736" s="40"/>
      <c r="C1736" s="34"/>
      <c r="D1736" s="34"/>
      <c r="E1736" s="34"/>
      <c r="F1736" s="21"/>
      <c r="G1736" s="74"/>
      <c r="H1736" s="14"/>
    </row>
    <row r="1737" spans="1:8" x14ac:dyDescent="0.35">
      <c r="A1737" s="73"/>
      <c r="B1737" s="40"/>
      <c r="C1737" s="34"/>
      <c r="D1737" s="34"/>
      <c r="E1737" s="34"/>
      <c r="F1737" s="21"/>
      <c r="G1737" s="74"/>
      <c r="H1737" s="14"/>
    </row>
    <row r="1738" spans="1:8" x14ac:dyDescent="0.35">
      <c r="A1738" s="73"/>
      <c r="B1738" s="40"/>
      <c r="C1738" s="34"/>
      <c r="D1738" s="34"/>
      <c r="E1738" s="34"/>
      <c r="F1738" s="21"/>
      <c r="G1738" s="74"/>
      <c r="H1738" s="14"/>
    </row>
    <row r="1739" spans="1:8" x14ac:dyDescent="0.35">
      <c r="A1739" s="73"/>
      <c r="B1739" s="40"/>
      <c r="C1739" s="34"/>
      <c r="D1739" s="34"/>
      <c r="E1739" s="34"/>
      <c r="F1739" s="21"/>
      <c r="G1739" s="74"/>
      <c r="H1739" s="14"/>
    </row>
    <row r="1740" spans="1:8" x14ac:dyDescent="0.35">
      <c r="A1740" s="73"/>
      <c r="B1740" s="40"/>
      <c r="C1740" s="34"/>
      <c r="D1740" s="34"/>
      <c r="E1740" s="34"/>
      <c r="F1740" s="21"/>
      <c r="G1740" s="74"/>
      <c r="H1740" s="14"/>
    </row>
    <row r="1741" spans="1:8" x14ac:dyDescent="0.35">
      <c r="A1741" s="73"/>
      <c r="B1741" s="40"/>
      <c r="C1741" s="34"/>
      <c r="D1741" s="34"/>
      <c r="E1741" s="34"/>
      <c r="F1741" s="21"/>
      <c r="G1741" s="74"/>
      <c r="H1741" s="14"/>
    </row>
    <row r="1742" spans="1:8" x14ac:dyDescent="0.35">
      <c r="A1742" s="73"/>
      <c r="B1742" s="40"/>
      <c r="C1742" s="34"/>
      <c r="D1742" s="34"/>
      <c r="E1742" s="34"/>
      <c r="F1742" s="21"/>
      <c r="G1742" s="74"/>
      <c r="H1742" s="14"/>
    </row>
    <row r="1743" spans="1:8" x14ac:dyDescent="0.35">
      <c r="A1743" s="73"/>
      <c r="B1743" s="40"/>
      <c r="C1743" s="34"/>
      <c r="D1743" s="34"/>
      <c r="E1743" s="34"/>
      <c r="F1743" s="21"/>
      <c r="G1743" s="74"/>
      <c r="H1743" s="14"/>
    </row>
    <row r="1744" spans="1:8" x14ac:dyDescent="0.35">
      <c r="A1744" s="73"/>
      <c r="B1744" s="40"/>
      <c r="C1744" s="34"/>
      <c r="D1744" s="34"/>
      <c r="E1744" s="34"/>
      <c r="F1744" s="21"/>
      <c r="G1744" s="74"/>
      <c r="H1744" s="14"/>
    </row>
    <row r="1745" spans="1:8" x14ac:dyDescent="0.35">
      <c r="A1745" s="73"/>
      <c r="B1745" s="40"/>
      <c r="C1745" s="34"/>
      <c r="D1745" s="34"/>
      <c r="E1745" s="34"/>
      <c r="F1745" s="21"/>
      <c r="G1745" s="74"/>
      <c r="H1745" s="14"/>
    </row>
    <row r="1746" spans="1:8" x14ac:dyDescent="0.35">
      <c r="A1746" s="73"/>
      <c r="B1746" s="40"/>
      <c r="C1746" s="34"/>
      <c r="D1746" s="34"/>
      <c r="E1746" s="34"/>
      <c r="F1746" s="21"/>
      <c r="G1746" s="74"/>
      <c r="H1746" s="14"/>
    </row>
    <row r="1747" spans="1:8" x14ac:dyDescent="0.35">
      <c r="A1747" s="73"/>
      <c r="B1747" s="40"/>
      <c r="C1747" s="34"/>
      <c r="D1747" s="34"/>
      <c r="E1747" s="34"/>
      <c r="F1747" s="21"/>
      <c r="G1747" s="74"/>
      <c r="H1747" s="14"/>
    </row>
    <row r="1748" spans="1:8" x14ac:dyDescent="0.35">
      <c r="A1748" s="73"/>
      <c r="B1748" s="40"/>
      <c r="C1748" s="34"/>
      <c r="D1748" s="34"/>
      <c r="E1748" s="34"/>
      <c r="F1748" s="21"/>
      <c r="G1748" s="74"/>
      <c r="H1748" s="14"/>
    </row>
    <row r="1749" spans="1:8" x14ac:dyDescent="0.35">
      <c r="A1749" s="73"/>
      <c r="B1749" s="40"/>
      <c r="C1749" s="34"/>
      <c r="D1749" s="34"/>
      <c r="E1749" s="34"/>
      <c r="F1749" s="21"/>
      <c r="G1749" s="74"/>
      <c r="H1749" s="14"/>
    </row>
    <row r="1750" spans="1:8" x14ac:dyDescent="0.35">
      <c r="A1750" s="73"/>
      <c r="B1750" s="40"/>
      <c r="C1750" s="34"/>
      <c r="D1750" s="34"/>
      <c r="E1750" s="34"/>
      <c r="F1750" s="21"/>
      <c r="G1750" s="74"/>
      <c r="H1750" s="14"/>
    </row>
    <row r="1751" spans="1:8" x14ac:dyDescent="0.35">
      <c r="A1751" s="73"/>
      <c r="B1751" s="40"/>
      <c r="C1751" s="34"/>
      <c r="D1751" s="34"/>
      <c r="E1751" s="34"/>
      <c r="F1751" s="21"/>
      <c r="G1751" s="74"/>
      <c r="H1751" s="14"/>
    </row>
    <row r="1752" spans="1:8" x14ac:dyDescent="0.35">
      <c r="A1752" s="73"/>
      <c r="B1752" s="40"/>
      <c r="C1752" s="34"/>
      <c r="D1752" s="34"/>
      <c r="E1752" s="34"/>
      <c r="F1752" s="21"/>
      <c r="G1752" s="74"/>
      <c r="H1752" s="14"/>
    </row>
    <row r="1753" spans="1:8" x14ac:dyDescent="0.35">
      <c r="A1753" s="73"/>
      <c r="B1753" s="40"/>
      <c r="C1753" s="34"/>
      <c r="D1753" s="34"/>
      <c r="E1753" s="34"/>
      <c r="F1753" s="21"/>
      <c r="G1753" s="74"/>
      <c r="H1753" s="14"/>
    </row>
    <row r="1754" spans="1:8" x14ac:dyDescent="0.35">
      <c r="A1754" s="73"/>
      <c r="B1754" s="40"/>
      <c r="C1754" s="34"/>
      <c r="D1754" s="34"/>
      <c r="E1754" s="34"/>
      <c r="F1754" s="21"/>
      <c r="G1754" s="74"/>
      <c r="H1754" s="14"/>
    </row>
    <row r="1755" spans="1:8" x14ac:dyDescent="0.35">
      <c r="A1755" s="73"/>
      <c r="B1755" s="40"/>
      <c r="C1755" s="34"/>
      <c r="D1755" s="34"/>
      <c r="E1755" s="34"/>
      <c r="F1755" s="21"/>
      <c r="G1755" s="74"/>
      <c r="H1755" s="14"/>
    </row>
    <row r="1756" spans="1:8" x14ac:dyDescent="0.35">
      <c r="A1756" s="73"/>
      <c r="B1756" s="40"/>
      <c r="C1756" s="34"/>
      <c r="D1756" s="34"/>
      <c r="E1756" s="34"/>
      <c r="F1756" s="21"/>
      <c r="G1756" s="74"/>
      <c r="H1756" s="14"/>
    </row>
    <row r="1757" spans="1:8" x14ac:dyDescent="0.35">
      <c r="A1757" s="73"/>
      <c r="B1757" s="40"/>
      <c r="C1757" s="34"/>
      <c r="D1757" s="34"/>
      <c r="E1757" s="34"/>
      <c r="F1757" s="21"/>
      <c r="G1757" s="74"/>
      <c r="H1757" s="14"/>
    </row>
    <row r="1758" spans="1:8" x14ac:dyDescent="0.35">
      <c r="A1758" s="73"/>
      <c r="B1758" s="40"/>
      <c r="C1758" s="34"/>
      <c r="D1758" s="34"/>
      <c r="E1758" s="34"/>
      <c r="F1758" s="21"/>
      <c r="G1758" s="74"/>
      <c r="H1758" s="14"/>
    </row>
    <row r="1759" spans="1:8" x14ac:dyDescent="0.35">
      <c r="A1759" s="73"/>
      <c r="B1759" s="40"/>
      <c r="C1759" s="34"/>
      <c r="D1759" s="34"/>
      <c r="E1759" s="34"/>
      <c r="F1759" s="21"/>
      <c r="G1759" s="74"/>
      <c r="H1759" s="14"/>
    </row>
    <row r="1760" spans="1:8" x14ac:dyDescent="0.35">
      <c r="A1760" s="73"/>
      <c r="B1760" s="40"/>
      <c r="C1760" s="34"/>
      <c r="D1760" s="34"/>
      <c r="E1760" s="34"/>
      <c r="F1760" s="21"/>
      <c r="G1760" s="74"/>
      <c r="H1760" s="14"/>
    </row>
    <row r="1761" spans="1:8" x14ac:dyDescent="0.35">
      <c r="A1761" s="73"/>
      <c r="B1761" s="40"/>
      <c r="C1761" s="34"/>
      <c r="D1761" s="34"/>
      <c r="E1761" s="34"/>
      <c r="F1761" s="21"/>
      <c r="G1761" s="74"/>
      <c r="H1761" s="14"/>
    </row>
    <row r="1762" spans="1:8" x14ac:dyDescent="0.35">
      <c r="A1762" s="73"/>
      <c r="B1762" s="40"/>
      <c r="C1762" s="34"/>
      <c r="D1762" s="34"/>
      <c r="E1762" s="34"/>
      <c r="F1762" s="21"/>
      <c r="G1762" s="74"/>
      <c r="H1762" s="14"/>
    </row>
    <row r="1763" spans="1:8" x14ac:dyDescent="0.35">
      <c r="A1763" s="73"/>
      <c r="B1763" s="40"/>
      <c r="C1763" s="34"/>
      <c r="D1763" s="34"/>
      <c r="E1763" s="34"/>
      <c r="F1763" s="21"/>
      <c r="G1763" s="74"/>
      <c r="H1763" s="14"/>
    </row>
    <row r="1764" spans="1:8" x14ac:dyDescent="0.35">
      <c r="A1764" s="73"/>
      <c r="B1764" s="40"/>
      <c r="C1764" s="34"/>
      <c r="D1764" s="34"/>
      <c r="E1764" s="34"/>
      <c r="F1764" s="21"/>
      <c r="G1764" s="74"/>
      <c r="H1764" s="14"/>
    </row>
    <row r="1765" spans="1:8" x14ac:dyDescent="0.35">
      <c r="A1765" s="73"/>
      <c r="B1765" s="40"/>
      <c r="C1765" s="34"/>
      <c r="D1765" s="34"/>
      <c r="E1765" s="34"/>
      <c r="F1765" s="21"/>
      <c r="G1765" s="74"/>
      <c r="H1765" s="14"/>
    </row>
    <row r="1766" spans="1:8" x14ac:dyDescent="0.35">
      <c r="A1766" s="73"/>
      <c r="B1766" s="40"/>
      <c r="C1766" s="34"/>
      <c r="D1766" s="34"/>
      <c r="E1766" s="34"/>
      <c r="F1766" s="21"/>
      <c r="G1766" s="74"/>
      <c r="H1766" s="14"/>
    </row>
    <row r="1767" spans="1:8" x14ac:dyDescent="0.35">
      <c r="A1767" s="73"/>
      <c r="B1767" s="40"/>
      <c r="C1767" s="34"/>
      <c r="D1767" s="34"/>
      <c r="E1767" s="34"/>
      <c r="F1767" s="21"/>
      <c r="G1767" s="74"/>
      <c r="H1767" s="14"/>
    </row>
    <row r="1768" spans="1:8" x14ac:dyDescent="0.35">
      <c r="A1768" s="73"/>
      <c r="B1768" s="40"/>
      <c r="C1768" s="34"/>
      <c r="D1768" s="34"/>
      <c r="E1768" s="34"/>
      <c r="F1768" s="21"/>
      <c r="G1768" s="74"/>
      <c r="H1768" s="14"/>
    </row>
    <row r="1769" spans="1:8" x14ac:dyDescent="0.35">
      <c r="A1769" s="73"/>
      <c r="B1769" s="40"/>
      <c r="C1769" s="34"/>
      <c r="D1769" s="34"/>
      <c r="E1769" s="34"/>
      <c r="F1769" s="21"/>
      <c r="G1769" s="74"/>
      <c r="H1769" s="14"/>
    </row>
    <row r="1770" spans="1:8" x14ac:dyDescent="0.35">
      <c r="A1770" s="73"/>
      <c r="B1770" s="40"/>
      <c r="C1770" s="34"/>
      <c r="D1770" s="34"/>
      <c r="E1770" s="34"/>
      <c r="F1770" s="21"/>
      <c r="G1770" s="74"/>
      <c r="H1770" s="14"/>
    </row>
    <row r="1771" spans="1:8" x14ac:dyDescent="0.35">
      <c r="A1771" s="73"/>
      <c r="B1771" s="40"/>
      <c r="C1771" s="34"/>
      <c r="D1771" s="34"/>
      <c r="E1771" s="34"/>
      <c r="F1771" s="21"/>
      <c r="G1771" s="74"/>
      <c r="H1771" s="14"/>
    </row>
    <row r="1772" spans="1:8" x14ac:dyDescent="0.35">
      <c r="A1772" s="73"/>
      <c r="B1772" s="40"/>
      <c r="C1772" s="34"/>
      <c r="D1772" s="34"/>
      <c r="E1772" s="34"/>
      <c r="F1772" s="21"/>
      <c r="G1772" s="74"/>
      <c r="H1772" s="14"/>
    </row>
    <row r="1773" spans="1:8" x14ac:dyDescent="0.35">
      <c r="A1773" s="73"/>
      <c r="B1773" s="40"/>
      <c r="C1773" s="34"/>
      <c r="D1773" s="34"/>
      <c r="E1773" s="34"/>
      <c r="F1773" s="21"/>
      <c r="G1773" s="74"/>
      <c r="H1773" s="14"/>
    </row>
    <row r="1774" spans="1:8" x14ac:dyDescent="0.35">
      <c r="A1774" s="73"/>
      <c r="B1774" s="40"/>
      <c r="C1774" s="34"/>
      <c r="D1774" s="34"/>
      <c r="E1774" s="34"/>
      <c r="F1774" s="21"/>
      <c r="G1774" s="74"/>
      <c r="H1774" s="14"/>
    </row>
    <row r="1775" spans="1:8" x14ac:dyDescent="0.35">
      <c r="A1775" s="73"/>
      <c r="B1775" s="40"/>
      <c r="C1775" s="34"/>
      <c r="D1775" s="34"/>
      <c r="E1775" s="34"/>
      <c r="F1775" s="21"/>
      <c r="G1775" s="74"/>
      <c r="H1775" s="14"/>
    </row>
    <row r="1776" spans="1:8" x14ac:dyDescent="0.35">
      <c r="A1776" s="73"/>
      <c r="B1776" s="40"/>
      <c r="C1776" s="34"/>
      <c r="D1776" s="34"/>
      <c r="E1776" s="34"/>
      <c r="F1776" s="21"/>
      <c r="G1776" s="74"/>
      <c r="H1776" s="14"/>
    </row>
    <row r="1777" spans="1:8" x14ac:dyDescent="0.35">
      <c r="A1777" s="73"/>
      <c r="B1777" s="40"/>
      <c r="C1777" s="34"/>
      <c r="D1777" s="34"/>
      <c r="E1777" s="34"/>
      <c r="F1777" s="21"/>
      <c r="G1777" s="74"/>
      <c r="H1777" s="14"/>
    </row>
    <row r="1778" spans="1:8" x14ac:dyDescent="0.35">
      <c r="A1778" s="73"/>
      <c r="B1778" s="40"/>
      <c r="C1778" s="34"/>
      <c r="D1778" s="34"/>
      <c r="E1778" s="34"/>
      <c r="F1778" s="21"/>
      <c r="G1778" s="74"/>
      <c r="H1778" s="14"/>
    </row>
    <row r="1779" spans="1:8" x14ac:dyDescent="0.35">
      <c r="A1779" s="73"/>
      <c r="B1779" s="40"/>
      <c r="C1779" s="34"/>
      <c r="D1779" s="34"/>
      <c r="E1779" s="34"/>
      <c r="F1779" s="21"/>
      <c r="G1779" s="74"/>
      <c r="H1779" s="14"/>
    </row>
    <row r="1780" spans="1:8" x14ac:dyDescent="0.35">
      <c r="A1780" s="73"/>
      <c r="B1780" s="40"/>
      <c r="C1780" s="34"/>
      <c r="D1780" s="34"/>
      <c r="E1780" s="34"/>
      <c r="F1780" s="21"/>
      <c r="G1780" s="74"/>
      <c r="H1780" s="14"/>
    </row>
    <row r="1781" spans="1:8" x14ac:dyDescent="0.35">
      <c r="A1781" s="73"/>
      <c r="B1781" s="40"/>
      <c r="C1781" s="34"/>
      <c r="D1781" s="34"/>
      <c r="E1781" s="34"/>
      <c r="F1781" s="21"/>
      <c r="G1781" s="74"/>
      <c r="H1781" s="14"/>
    </row>
    <row r="1782" spans="1:8" x14ac:dyDescent="0.35">
      <c r="A1782" s="73"/>
      <c r="B1782" s="40"/>
      <c r="C1782" s="34"/>
      <c r="D1782" s="34"/>
      <c r="E1782" s="34"/>
      <c r="F1782" s="21"/>
      <c r="G1782" s="74"/>
      <c r="H1782" s="14"/>
    </row>
    <row r="1783" spans="1:8" x14ac:dyDescent="0.35">
      <c r="A1783" s="73"/>
      <c r="B1783" s="40"/>
      <c r="C1783" s="34"/>
      <c r="D1783" s="34"/>
      <c r="E1783" s="34"/>
      <c r="F1783" s="21"/>
      <c r="G1783" s="74"/>
      <c r="H1783" s="14"/>
    </row>
    <row r="1784" spans="1:8" x14ac:dyDescent="0.35">
      <c r="A1784" s="73"/>
      <c r="B1784" s="40"/>
      <c r="C1784" s="34"/>
      <c r="D1784" s="34"/>
      <c r="E1784" s="34"/>
      <c r="F1784" s="21"/>
      <c r="G1784" s="74"/>
      <c r="H1784" s="14"/>
    </row>
    <row r="1785" spans="1:8" x14ac:dyDescent="0.35">
      <c r="A1785" s="73"/>
      <c r="B1785" s="40"/>
      <c r="C1785" s="34"/>
      <c r="D1785" s="34"/>
      <c r="E1785" s="34"/>
      <c r="F1785" s="21"/>
      <c r="G1785" s="74"/>
      <c r="H1785" s="14"/>
    </row>
    <row r="1786" spans="1:8" x14ac:dyDescent="0.35">
      <c r="A1786" s="73"/>
      <c r="B1786" s="40"/>
      <c r="C1786" s="34"/>
      <c r="D1786" s="34"/>
      <c r="E1786" s="34"/>
      <c r="F1786" s="21"/>
      <c r="G1786" s="74"/>
      <c r="H1786" s="14"/>
    </row>
    <row r="1787" spans="1:8" x14ac:dyDescent="0.35">
      <c r="A1787" s="73"/>
      <c r="B1787" s="40"/>
      <c r="C1787" s="34"/>
      <c r="D1787" s="34"/>
      <c r="E1787" s="34"/>
      <c r="F1787" s="21"/>
      <c r="G1787" s="74"/>
      <c r="H1787" s="14"/>
    </row>
    <row r="1788" spans="1:8" x14ac:dyDescent="0.35">
      <c r="A1788" s="73"/>
      <c r="B1788" s="40"/>
      <c r="C1788" s="34"/>
      <c r="D1788" s="34"/>
      <c r="E1788" s="34"/>
      <c r="F1788" s="21"/>
      <c r="G1788" s="74"/>
      <c r="H1788" s="14"/>
    </row>
    <row r="1789" spans="1:8" x14ac:dyDescent="0.35">
      <c r="A1789" s="73"/>
      <c r="B1789" s="40"/>
      <c r="C1789" s="34"/>
      <c r="D1789" s="34"/>
      <c r="E1789" s="34"/>
      <c r="F1789" s="21"/>
      <c r="G1789" s="74"/>
      <c r="H1789" s="14"/>
    </row>
    <row r="1790" spans="1:8" x14ac:dyDescent="0.35">
      <c r="A1790" s="73"/>
      <c r="B1790" s="40"/>
      <c r="C1790" s="34"/>
      <c r="D1790" s="34"/>
      <c r="E1790" s="34"/>
      <c r="F1790" s="21"/>
      <c r="G1790" s="74"/>
      <c r="H1790" s="14"/>
    </row>
    <row r="1791" spans="1:8" x14ac:dyDescent="0.35">
      <c r="A1791" s="73"/>
      <c r="B1791" s="40"/>
      <c r="C1791" s="34"/>
      <c r="D1791" s="34"/>
      <c r="E1791" s="34"/>
      <c r="F1791" s="21"/>
      <c r="G1791" s="74"/>
      <c r="H1791" s="14"/>
    </row>
    <row r="1792" spans="1:8" x14ac:dyDescent="0.35">
      <c r="A1792" s="73"/>
      <c r="B1792" s="40"/>
      <c r="C1792" s="34"/>
      <c r="D1792" s="34"/>
      <c r="E1792" s="34"/>
      <c r="F1792" s="21"/>
      <c r="G1792" s="74"/>
      <c r="H1792" s="14"/>
    </row>
    <row r="1793" spans="1:8" x14ac:dyDescent="0.35">
      <c r="A1793" s="73"/>
      <c r="B1793" s="40"/>
      <c r="C1793" s="34"/>
      <c r="D1793" s="34"/>
      <c r="E1793" s="34"/>
      <c r="F1793" s="21"/>
      <c r="G1793" s="74"/>
      <c r="H1793" s="14"/>
    </row>
    <row r="1794" spans="1:8" x14ac:dyDescent="0.35">
      <c r="A1794" s="73"/>
      <c r="B1794" s="40"/>
      <c r="C1794" s="34"/>
      <c r="D1794" s="34"/>
      <c r="E1794" s="34"/>
      <c r="F1794" s="21"/>
      <c r="G1794" s="74"/>
      <c r="H1794" s="14"/>
    </row>
    <row r="1795" spans="1:8" x14ac:dyDescent="0.35">
      <c r="A1795" s="73"/>
      <c r="B1795" s="40"/>
      <c r="C1795" s="34"/>
      <c r="D1795" s="34"/>
      <c r="E1795" s="34"/>
      <c r="F1795" s="21"/>
      <c r="G1795" s="74"/>
      <c r="H1795" s="14"/>
    </row>
    <row r="1796" spans="1:8" x14ac:dyDescent="0.35">
      <c r="A1796" s="73"/>
      <c r="B1796" s="40"/>
      <c r="C1796" s="34"/>
      <c r="D1796" s="34"/>
      <c r="E1796" s="34"/>
      <c r="F1796" s="21"/>
      <c r="G1796" s="74"/>
      <c r="H1796" s="14"/>
    </row>
    <row r="1797" spans="1:8" x14ac:dyDescent="0.35">
      <c r="A1797" s="73"/>
      <c r="B1797" s="40"/>
      <c r="C1797" s="34"/>
      <c r="D1797" s="34"/>
      <c r="E1797" s="34"/>
      <c r="F1797" s="21"/>
      <c r="G1797" s="74"/>
      <c r="H1797" s="14"/>
    </row>
    <row r="1798" spans="1:8" x14ac:dyDescent="0.35">
      <c r="A1798" s="73"/>
      <c r="B1798" s="40"/>
      <c r="C1798" s="34"/>
      <c r="D1798" s="34"/>
      <c r="E1798" s="34"/>
      <c r="F1798" s="21"/>
      <c r="G1798" s="74"/>
      <c r="H1798" s="14"/>
    </row>
    <row r="1799" spans="1:8" x14ac:dyDescent="0.35">
      <c r="A1799" s="73"/>
      <c r="B1799" s="40"/>
      <c r="C1799" s="34"/>
      <c r="D1799" s="34"/>
      <c r="E1799" s="34"/>
      <c r="F1799" s="21"/>
      <c r="G1799" s="74"/>
      <c r="H1799" s="14"/>
    </row>
    <row r="1800" spans="1:8" x14ac:dyDescent="0.35">
      <c r="A1800" s="73"/>
      <c r="B1800" s="40"/>
      <c r="C1800" s="34"/>
      <c r="D1800" s="34"/>
      <c r="E1800" s="34"/>
      <c r="F1800" s="21"/>
      <c r="G1800" s="74"/>
      <c r="H1800" s="14"/>
    </row>
    <row r="1801" spans="1:8" x14ac:dyDescent="0.35">
      <c r="A1801" s="73"/>
      <c r="B1801" s="40"/>
      <c r="C1801" s="34"/>
      <c r="D1801" s="34"/>
      <c r="E1801" s="34"/>
      <c r="F1801" s="21"/>
      <c r="G1801" s="74"/>
      <c r="H1801" s="14"/>
    </row>
    <row r="1802" spans="1:8" x14ac:dyDescent="0.35">
      <c r="A1802" s="73"/>
      <c r="B1802" s="40"/>
      <c r="C1802" s="34"/>
      <c r="D1802" s="34"/>
      <c r="E1802" s="34"/>
      <c r="F1802" s="21"/>
      <c r="G1802" s="74"/>
      <c r="H1802" s="14"/>
    </row>
    <row r="1803" spans="1:8" x14ac:dyDescent="0.35">
      <c r="A1803" s="73"/>
      <c r="B1803" s="40"/>
      <c r="C1803" s="34"/>
      <c r="D1803" s="34"/>
      <c r="E1803" s="34"/>
      <c r="F1803" s="21"/>
      <c r="G1803" s="74"/>
      <c r="H1803" s="14"/>
    </row>
    <row r="1804" spans="1:8" x14ac:dyDescent="0.35">
      <c r="A1804" s="73"/>
      <c r="B1804" s="40"/>
      <c r="C1804" s="34"/>
      <c r="D1804" s="34"/>
      <c r="E1804" s="34"/>
      <c r="F1804" s="21"/>
      <c r="G1804" s="74"/>
      <c r="H1804" s="14"/>
    </row>
    <row r="1805" spans="1:8" x14ac:dyDescent="0.35">
      <c r="A1805" s="73"/>
      <c r="B1805" s="40"/>
      <c r="C1805" s="34"/>
      <c r="D1805" s="34"/>
      <c r="E1805" s="34"/>
      <c r="F1805" s="21"/>
      <c r="G1805" s="74"/>
      <c r="H1805" s="14"/>
    </row>
    <row r="1806" spans="1:8" x14ac:dyDescent="0.35">
      <c r="A1806" s="73"/>
      <c r="B1806" s="40"/>
      <c r="C1806" s="34"/>
      <c r="D1806" s="34"/>
      <c r="E1806" s="34"/>
      <c r="F1806" s="21"/>
      <c r="G1806" s="74"/>
      <c r="H1806" s="14"/>
    </row>
    <row r="1807" spans="1:8" x14ac:dyDescent="0.35">
      <c r="A1807" s="73"/>
      <c r="B1807" s="40"/>
      <c r="C1807" s="34"/>
      <c r="D1807" s="34"/>
      <c r="E1807" s="34"/>
      <c r="F1807" s="21"/>
      <c r="G1807" s="74"/>
      <c r="H1807" s="14"/>
    </row>
    <row r="1808" spans="1:8" x14ac:dyDescent="0.35">
      <c r="A1808" s="73"/>
      <c r="B1808" s="40"/>
      <c r="C1808" s="34"/>
      <c r="D1808" s="34"/>
      <c r="E1808" s="34"/>
      <c r="F1808" s="21"/>
      <c r="G1808" s="74"/>
      <c r="H1808" s="14"/>
    </row>
    <row r="1809" spans="1:8" x14ac:dyDescent="0.35">
      <c r="A1809" s="73"/>
      <c r="B1809" s="40"/>
      <c r="C1809" s="34"/>
      <c r="D1809" s="34"/>
      <c r="E1809" s="34"/>
      <c r="F1809" s="21"/>
      <c r="G1809" s="74"/>
      <c r="H1809" s="14"/>
    </row>
    <row r="1810" spans="1:8" x14ac:dyDescent="0.35">
      <c r="A1810" s="73"/>
      <c r="B1810" s="40"/>
      <c r="C1810" s="34"/>
      <c r="D1810" s="34"/>
      <c r="E1810" s="34"/>
      <c r="F1810" s="21"/>
      <c r="G1810" s="74"/>
      <c r="H1810" s="14"/>
    </row>
    <row r="1811" spans="1:8" x14ac:dyDescent="0.35">
      <c r="A1811" s="73"/>
      <c r="B1811" s="40"/>
      <c r="C1811" s="34"/>
      <c r="D1811" s="34"/>
      <c r="E1811" s="34"/>
      <c r="F1811" s="21"/>
      <c r="G1811" s="74"/>
      <c r="H1811" s="14"/>
    </row>
    <row r="1812" spans="1:8" x14ac:dyDescent="0.35">
      <c r="A1812" s="73"/>
      <c r="B1812" s="40"/>
      <c r="C1812" s="34"/>
      <c r="D1812" s="34"/>
      <c r="E1812" s="34"/>
      <c r="F1812" s="21"/>
      <c r="G1812" s="74"/>
      <c r="H1812" s="14"/>
    </row>
    <row r="1813" spans="1:8" x14ac:dyDescent="0.35">
      <c r="A1813" s="73"/>
      <c r="B1813" s="40"/>
      <c r="C1813" s="34"/>
      <c r="D1813" s="34"/>
      <c r="E1813" s="34"/>
      <c r="F1813" s="21"/>
      <c r="G1813" s="74"/>
      <c r="H1813" s="14"/>
    </row>
    <row r="1814" spans="1:8" x14ac:dyDescent="0.35">
      <c r="A1814" s="73"/>
      <c r="B1814" s="40"/>
      <c r="C1814" s="34"/>
      <c r="D1814" s="34"/>
      <c r="E1814" s="34"/>
      <c r="F1814" s="21"/>
      <c r="G1814" s="74"/>
      <c r="H1814" s="14"/>
    </row>
    <row r="1815" spans="1:8" x14ac:dyDescent="0.35">
      <c r="A1815" s="73"/>
      <c r="B1815" s="40"/>
      <c r="C1815" s="34"/>
      <c r="D1815" s="34"/>
      <c r="E1815" s="34"/>
      <c r="F1815" s="21"/>
      <c r="G1815" s="74"/>
      <c r="H1815" s="14"/>
    </row>
    <row r="1816" spans="1:8" x14ac:dyDescent="0.35">
      <c r="A1816" s="73"/>
      <c r="B1816" s="40"/>
      <c r="C1816" s="34"/>
      <c r="D1816" s="34"/>
      <c r="E1816" s="34"/>
      <c r="F1816" s="21"/>
      <c r="G1816" s="74"/>
      <c r="H1816" s="14"/>
    </row>
    <row r="1817" spans="1:8" x14ac:dyDescent="0.35">
      <c r="A1817" s="73"/>
      <c r="B1817" s="40"/>
      <c r="C1817" s="34"/>
      <c r="D1817" s="34"/>
      <c r="E1817" s="34"/>
      <c r="F1817" s="21"/>
      <c r="G1817" s="74"/>
      <c r="H1817" s="14"/>
    </row>
    <row r="1818" spans="1:8" x14ac:dyDescent="0.35">
      <c r="A1818" s="73"/>
      <c r="B1818" s="40"/>
      <c r="C1818" s="34"/>
      <c r="D1818" s="34"/>
      <c r="E1818" s="34"/>
      <c r="F1818" s="21"/>
      <c r="G1818" s="74"/>
      <c r="H1818" s="14"/>
    </row>
    <row r="1819" spans="1:8" x14ac:dyDescent="0.35">
      <c r="A1819" s="73"/>
      <c r="B1819" s="40"/>
      <c r="C1819" s="34"/>
      <c r="D1819" s="34"/>
      <c r="E1819" s="34"/>
      <c r="F1819" s="21"/>
      <c r="G1819" s="74"/>
      <c r="H1819" s="14"/>
    </row>
    <row r="1820" spans="1:8" x14ac:dyDescent="0.35">
      <c r="A1820" s="73"/>
      <c r="B1820" s="40"/>
      <c r="C1820" s="34"/>
      <c r="D1820" s="34"/>
      <c r="E1820" s="34"/>
      <c r="F1820" s="21"/>
      <c r="G1820" s="74"/>
      <c r="H1820" s="14"/>
    </row>
    <row r="1821" spans="1:8" x14ac:dyDescent="0.35">
      <c r="A1821" s="73"/>
      <c r="B1821" s="40"/>
      <c r="C1821" s="34"/>
      <c r="D1821" s="34"/>
      <c r="E1821" s="34"/>
      <c r="F1821" s="21"/>
      <c r="G1821" s="74"/>
      <c r="H1821" s="14"/>
    </row>
    <row r="1822" spans="1:8" x14ac:dyDescent="0.35">
      <c r="A1822" s="73"/>
      <c r="B1822" s="40"/>
      <c r="C1822" s="34"/>
      <c r="D1822" s="34"/>
      <c r="E1822" s="34"/>
      <c r="F1822" s="21"/>
      <c r="G1822" s="74"/>
      <c r="H1822" s="14"/>
    </row>
    <row r="1823" spans="1:8" x14ac:dyDescent="0.35">
      <c r="A1823" s="73"/>
      <c r="B1823" s="40"/>
      <c r="C1823" s="34"/>
      <c r="D1823" s="34"/>
      <c r="E1823" s="34"/>
      <c r="F1823" s="21"/>
      <c r="G1823" s="74"/>
      <c r="H1823" s="14"/>
    </row>
    <row r="1824" spans="1:8" x14ac:dyDescent="0.35">
      <c r="A1824" s="73"/>
      <c r="B1824" s="40"/>
      <c r="C1824" s="34"/>
      <c r="D1824" s="34"/>
      <c r="E1824" s="34"/>
      <c r="F1824" s="21"/>
      <c r="G1824" s="74"/>
      <c r="H1824" s="14"/>
    </row>
    <row r="1825" spans="1:8" x14ac:dyDescent="0.35">
      <c r="A1825" s="73"/>
      <c r="B1825" s="40"/>
      <c r="C1825" s="34"/>
      <c r="D1825" s="34"/>
      <c r="E1825" s="34"/>
      <c r="F1825" s="21"/>
      <c r="G1825" s="74"/>
      <c r="H1825" s="14"/>
    </row>
    <row r="1826" spans="1:8" x14ac:dyDescent="0.35">
      <c r="A1826" s="73"/>
      <c r="B1826" s="40"/>
      <c r="C1826" s="34"/>
      <c r="D1826" s="34"/>
      <c r="E1826" s="34"/>
      <c r="F1826" s="21"/>
      <c r="G1826" s="74"/>
      <c r="H1826" s="14"/>
    </row>
    <row r="1827" spans="1:8" x14ac:dyDescent="0.35">
      <c r="A1827" s="73"/>
      <c r="B1827" s="40"/>
      <c r="C1827" s="34"/>
      <c r="D1827" s="34"/>
      <c r="E1827" s="34"/>
      <c r="F1827" s="21"/>
      <c r="G1827" s="74"/>
      <c r="H1827" s="14"/>
    </row>
    <row r="1828" spans="1:8" x14ac:dyDescent="0.35">
      <c r="A1828" s="73"/>
      <c r="B1828" s="40"/>
      <c r="C1828" s="34"/>
      <c r="D1828" s="34"/>
      <c r="E1828" s="34"/>
      <c r="F1828" s="21"/>
      <c r="G1828" s="74"/>
      <c r="H1828" s="14"/>
    </row>
    <row r="1829" spans="1:8" x14ac:dyDescent="0.35">
      <c r="A1829" s="73"/>
      <c r="B1829" s="40"/>
      <c r="C1829" s="34"/>
      <c r="D1829" s="34"/>
      <c r="E1829" s="34"/>
      <c r="F1829" s="21"/>
      <c r="G1829" s="74"/>
      <c r="H1829" s="14"/>
    </row>
    <row r="1830" spans="1:8" x14ac:dyDescent="0.35">
      <c r="A1830" s="73"/>
      <c r="B1830" s="40"/>
      <c r="C1830" s="34"/>
      <c r="D1830" s="34"/>
      <c r="E1830" s="34"/>
      <c r="F1830" s="21"/>
      <c r="G1830" s="74"/>
      <c r="H1830" s="14"/>
    </row>
    <row r="1831" spans="1:8" x14ac:dyDescent="0.35">
      <c r="A1831" s="73"/>
      <c r="B1831" s="40"/>
      <c r="C1831" s="34"/>
      <c r="D1831" s="34"/>
      <c r="E1831" s="34"/>
      <c r="F1831" s="21"/>
      <c r="G1831" s="74"/>
      <c r="H1831" s="14"/>
    </row>
    <row r="1832" spans="1:8" x14ac:dyDescent="0.35">
      <c r="A1832" s="73"/>
      <c r="B1832" s="40"/>
      <c r="C1832" s="34"/>
      <c r="D1832" s="34"/>
      <c r="E1832" s="34"/>
      <c r="F1832" s="21"/>
      <c r="G1832" s="74"/>
      <c r="H1832" s="14"/>
    </row>
    <row r="1833" spans="1:8" x14ac:dyDescent="0.35">
      <c r="A1833" s="73"/>
      <c r="B1833" s="40"/>
      <c r="C1833" s="34"/>
      <c r="D1833" s="34"/>
      <c r="E1833" s="34"/>
      <c r="F1833" s="21"/>
      <c r="G1833" s="74"/>
      <c r="H1833" s="14"/>
    </row>
    <row r="1834" spans="1:8" x14ac:dyDescent="0.35">
      <c r="A1834" s="73"/>
      <c r="B1834" s="40"/>
      <c r="C1834" s="34"/>
      <c r="D1834" s="34"/>
      <c r="E1834" s="34"/>
      <c r="F1834" s="21"/>
      <c r="G1834" s="74"/>
      <c r="H1834" s="14"/>
    </row>
    <row r="1835" spans="1:8" x14ac:dyDescent="0.35">
      <c r="A1835" s="73"/>
      <c r="B1835" s="40"/>
      <c r="C1835" s="34"/>
      <c r="D1835" s="34"/>
      <c r="E1835" s="34"/>
      <c r="F1835" s="21"/>
      <c r="G1835" s="74"/>
      <c r="H1835" s="14"/>
    </row>
    <row r="1836" spans="1:8" x14ac:dyDescent="0.35">
      <c r="A1836" s="73"/>
      <c r="B1836" s="40"/>
      <c r="C1836" s="34"/>
      <c r="D1836" s="34"/>
      <c r="E1836" s="34"/>
      <c r="F1836" s="21"/>
      <c r="G1836" s="74"/>
      <c r="H1836" s="14"/>
    </row>
    <row r="1837" spans="1:8" x14ac:dyDescent="0.35">
      <c r="A1837" s="73"/>
      <c r="B1837" s="40"/>
      <c r="C1837" s="34"/>
      <c r="D1837" s="34"/>
      <c r="E1837" s="34"/>
      <c r="F1837" s="21"/>
      <c r="G1837" s="74"/>
      <c r="H1837" s="14"/>
    </row>
    <row r="1838" spans="1:8" x14ac:dyDescent="0.35">
      <c r="A1838" s="73"/>
      <c r="B1838" s="40"/>
      <c r="C1838" s="34"/>
      <c r="D1838" s="34"/>
      <c r="E1838" s="34"/>
      <c r="F1838" s="21"/>
      <c r="G1838" s="74"/>
      <c r="H1838" s="14"/>
    </row>
    <row r="1839" spans="1:8" x14ac:dyDescent="0.35">
      <c r="A1839" s="73"/>
      <c r="B1839" s="40"/>
      <c r="C1839" s="34"/>
      <c r="D1839" s="34"/>
      <c r="E1839" s="34"/>
      <c r="F1839" s="21"/>
      <c r="G1839" s="74"/>
      <c r="H1839" s="14"/>
    </row>
    <row r="1840" spans="1:8" x14ac:dyDescent="0.35">
      <c r="A1840" s="73"/>
      <c r="B1840" s="40"/>
      <c r="C1840" s="34"/>
      <c r="D1840" s="34"/>
      <c r="E1840" s="34"/>
      <c r="F1840" s="21"/>
      <c r="G1840" s="74"/>
      <c r="H1840" s="14"/>
    </row>
    <row r="1841" spans="1:8" x14ac:dyDescent="0.35">
      <c r="A1841" s="73"/>
      <c r="B1841" s="40"/>
      <c r="C1841" s="34"/>
      <c r="D1841" s="34"/>
      <c r="E1841" s="34"/>
      <c r="F1841" s="21"/>
      <c r="G1841" s="74"/>
      <c r="H1841" s="14"/>
    </row>
    <row r="1842" spans="1:8" x14ac:dyDescent="0.35">
      <c r="A1842" s="73"/>
      <c r="B1842" s="40"/>
      <c r="C1842" s="34"/>
      <c r="D1842" s="34"/>
      <c r="E1842" s="34"/>
      <c r="F1842" s="21"/>
      <c r="G1842" s="74"/>
      <c r="H1842" s="14"/>
    </row>
    <row r="1843" spans="1:8" x14ac:dyDescent="0.35">
      <c r="A1843" s="73"/>
      <c r="B1843" s="40"/>
      <c r="C1843" s="34"/>
      <c r="D1843" s="34"/>
      <c r="E1843" s="34"/>
      <c r="F1843" s="21"/>
      <c r="G1843" s="74"/>
      <c r="H1843" s="14"/>
    </row>
    <row r="1844" spans="1:8" x14ac:dyDescent="0.35">
      <c r="A1844" s="73"/>
      <c r="B1844" s="40"/>
      <c r="C1844" s="34"/>
      <c r="D1844" s="34"/>
      <c r="E1844" s="34"/>
      <c r="F1844" s="21"/>
      <c r="G1844" s="74"/>
      <c r="H1844" s="14"/>
    </row>
    <row r="1845" spans="1:8" x14ac:dyDescent="0.35">
      <c r="A1845" s="73"/>
      <c r="B1845" s="40"/>
      <c r="C1845" s="34"/>
      <c r="D1845" s="34"/>
      <c r="E1845" s="34"/>
      <c r="F1845" s="21"/>
      <c r="G1845" s="74"/>
      <c r="H1845" s="14"/>
    </row>
    <row r="1846" spans="1:8" x14ac:dyDescent="0.35">
      <c r="A1846" s="73"/>
      <c r="B1846" s="40"/>
      <c r="C1846" s="34"/>
      <c r="D1846" s="34"/>
      <c r="E1846" s="34"/>
      <c r="F1846" s="21"/>
      <c r="G1846" s="74"/>
      <c r="H1846" s="14"/>
    </row>
    <row r="1847" spans="1:8" x14ac:dyDescent="0.35">
      <c r="A1847" s="73"/>
      <c r="B1847" s="40"/>
      <c r="C1847" s="34"/>
      <c r="D1847" s="34"/>
      <c r="E1847" s="34"/>
      <c r="F1847" s="21"/>
      <c r="G1847" s="74"/>
      <c r="H1847" s="14"/>
    </row>
    <row r="1848" spans="1:8" x14ac:dyDescent="0.35">
      <c r="A1848" s="73"/>
      <c r="B1848" s="40"/>
      <c r="C1848" s="34"/>
      <c r="D1848" s="34"/>
      <c r="E1848" s="34"/>
      <c r="F1848" s="21"/>
      <c r="G1848" s="74"/>
      <c r="H1848" s="14"/>
    </row>
    <row r="1849" spans="1:8" x14ac:dyDescent="0.35">
      <c r="A1849" s="73"/>
      <c r="B1849" s="40"/>
      <c r="C1849" s="34"/>
      <c r="D1849" s="34"/>
      <c r="E1849" s="34"/>
      <c r="F1849" s="21"/>
      <c r="G1849" s="74"/>
      <c r="H1849" s="14"/>
    </row>
    <row r="1850" spans="1:8" x14ac:dyDescent="0.35">
      <c r="A1850" s="73"/>
      <c r="B1850" s="40"/>
      <c r="C1850" s="34"/>
      <c r="D1850" s="34"/>
      <c r="E1850" s="34"/>
      <c r="F1850" s="21"/>
      <c r="G1850" s="74"/>
      <c r="H1850" s="14"/>
    </row>
    <row r="1851" spans="1:8" x14ac:dyDescent="0.35">
      <c r="A1851" s="73"/>
      <c r="B1851" s="40"/>
      <c r="C1851" s="34"/>
      <c r="D1851" s="34"/>
      <c r="E1851" s="34"/>
      <c r="F1851" s="21"/>
      <c r="G1851" s="74"/>
      <c r="H1851" s="14"/>
    </row>
    <row r="1852" spans="1:8" x14ac:dyDescent="0.35">
      <c r="A1852" s="73"/>
      <c r="B1852" s="40"/>
      <c r="C1852" s="34"/>
      <c r="D1852" s="34"/>
      <c r="E1852" s="34"/>
      <c r="F1852" s="21"/>
      <c r="G1852" s="74"/>
      <c r="H1852" s="14"/>
    </row>
    <row r="1853" spans="1:8" x14ac:dyDescent="0.35">
      <c r="A1853" s="73"/>
      <c r="B1853" s="40"/>
      <c r="C1853" s="34"/>
      <c r="D1853" s="34"/>
      <c r="E1853" s="34"/>
      <c r="F1853" s="21"/>
      <c r="G1853" s="74"/>
      <c r="H1853" s="14"/>
    </row>
    <row r="1854" spans="1:8" x14ac:dyDescent="0.35">
      <c r="A1854" s="73"/>
      <c r="B1854" s="40"/>
      <c r="C1854" s="34"/>
      <c r="D1854" s="34"/>
      <c r="E1854" s="34"/>
      <c r="F1854" s="21"/>
      <c r="G1854" s="74"/>
      <c r="H1854" s="14"/>
    </row>
    <row r="1855" spans="1:8" x14ac:dyDescent="0.35">
      <c r="A1855" s="73"/>
      <c r="B1855" s="40"/>
      <c r="C1855" s="34"/>
      <c r="D1855" s="34"/>
      <c r="E1855" s="34"/>
      <c r="F1855" s="21"/>
      <c r="G1855" s="74"/>
      <c r="H1855" s="14"/>
    </row>
    <row r="1856" spans="1:8" x14ac:dyDescent="0.35">
      <c r="A1856" s="73"/>
      <c r="B1856" s="40"/>
      <c r="C1856" s="34"/>
      <c r="D1856" s="34"/>
      <c r="E1856" s="34"/>
      <c r="F1856" s="21"/>
      <c r="G1856" s="74"/>
      <c r="H1856" s="14"/>
    </row>
    <row r="1857" spans="1:8" x14ac:dyDescent="0.35">
      <c r="A1857" s="73"/>
      <c r="B1857" s="40"/>
      <c r="C1857" s="34"/>
      <c r="D1857" s="34"/>
      <c r="E1857" s="34"/>
      <c r="F1857" s="21"/>
      <c r="G1857" s="74"/>
      <c r="H1857" s="14"/>
    </row>
    <row r="1858" spans="1:8" x14ac:dyDescent="0.35">
      <c r="A1858" s="73"/>
      <c r="B1858" s="40"/>
      <c r="C1858" s="34"/>
      <c r="D1858" s="34"/>
      <c r="E1858" s="34"/>
      <c r="F1858" s="21"/>
      <c r="G1858" s="74"/>
      <c r="H1858" s="14"/>
    </row>
    <row r="1859" spans="1:8" x14ac:dyDescent="0.35">
      <c r="A1859" s="73"/>
      <c r="B1859" s="40"/>
      <c r="C1859" s="34"/>
      <c r="D1859" s="34"/>
      <c r="E1859" s="34"/>
      <c r="F1859" s="21"/>
      <c r="G1859" s="74"/>
      <c r="H1859" s="14"/>
    </row>
    <row r="1860" spans="1:8" x14ac:dyDescent="0.35">
      <c r="A1860" s="73"/>
      <c r="B1860" s="40"/>
      <c r="C1860" s="34"/>
      <c r="D1860" s="34"/>
      <c r="E1860" s="34"/>
      <c r="F1860" s="21"/>
      <c r="G1860" s="74"/>
      <c r="H1860" s="14"/>
    </row>
    <row r="1861" spans="1:8" x14ac:dyDescent="0.35">
      <c r="A1861" s="73"/>
      <c r="B1861" s="40"/>
      <c r="C1861" s="34"/>
      <c r="D1861" s="34"/>
      <c r="E1861" s="34"/>
      <c r="F1861" s="21"/>
      <c r="G1861" s="74"/>
      <c r="H1861" s="14"/>
    </row>
    <row r="1862" spans="1:8" x14ac:dyDescent="0.35">
      <c r="A1862" s="73"/>
      <c r="B1862" s="40"/>
      <c r="C1862" s="34"/>
      <c r="D1862" s="34"/>
      <c r="E1862" s="34"/>
      <c r="F1862" s="21"/>
      <c r="G1862" s="74"/>
      <c r="H1862" s="14"/>
    </row>
    <row r="1863" spans="1:8" x14ac:dyDescent="0.35">
      <c r="A1863" s="73"/>
      <c r="B1863" s="40"/>
      <c r="C1863" s="34"/>
      <c r="D1863" s="34"/>
      <c r="E1863" s="34"/>
      <c r="F1863" s="21"/>
      <c r="G1863" s="74"/>
      <c r="H1863" s="14"/>
    </row>
    <row r="1864" spans="1:8" x14ac:dyDescent="0.35">
      <c r="A1864" s="73"/>
      <c r="B1864" s="40"/>
      <c r="C1864" s="34"/>
      <c r="D1864" s="34"/>
      <c r="E1864" s="34"/>
      <c r="F1864" s="21"/>
      <c r="G1864" s="74"/>
      <c r="H1864" s="14"/>
    </row>
    <row r="1865" spans="1:8" x14ac:dyDescent="0.35">
      <c r="A1865" s="73"/>
      <c r="B1865" s="40"/>
      <c r="C1865" s="34"/>
      <c r="D1865" s="34"/>
      <c r="E1865" s="34"/>
      <c r="F1865" s="21"/>
      <c r="G1865" s="74"/>
      <c r="H1865" s="14"/>
    </row>
    <row r="1866" spans="1:8" x14ac:dyDescent="0.35">
      <c r="A1866" s="73"/>
      <c r="B1866" s="40"/>
      <c r="C1866" s="34"/>
      <c r="D1866" s="34"/>
      <c r="E1866" s="34"/>
      <c r="F1866" s="21"/>
      <c r="G1866" s="74"/>
      <c r="H1866" s="14"/>
    </row>
    <row r="1867" spans="1:8" x14ac:dyDescent="0.35">
      <c r="A1867" s="73"/>
      <c r="B1867" s="40"/>
      <c r="C1867" s="34"/>
      <c r="D1867" s="34"/>
      <c r="E1867" s="34"/>
      <c r="F1867" s="21"/>
      <c r="G1867" s="74"/>
      <c r="H1867" s="14"/>
    </row>
    <row r="1868" spans="1:8" x14ac:dyDescent="0.35">
      <c r="A1868" s="73"/>
      <c r="B1868" s="40"/>
      <c r="C1868" s="34"/>
      <c r="D1868" s="34"/>
      <c r="E1868" s="34"/>
      <c r="F1868" s="21"/>
      <c r="G1868" s="74"/>
      <c r="H1868" s="14"/>
    </row>
    <row r="1869" spans="1:8" x14ac:dyDescent="0.35">
      <c r="A1869" s="73"/>
      <c r="B1869" s="40"/>
      <c r="C1869" s="34"/>
      <c r="D1869" s="34"/>
      <c r="E1869" s="34"/>
      <c r="F1869" s="21"/>
      <c r="G1869" s="74"/>
      <c r="H1869" s="14"/>
    </row>
    <row r="1870" spans="1:8" x14ac:dyDescent="0.35">
      <c r="A1870" s="73"/>
      <c r="B1870" s="40"/>
      <c r="C1870" s="34"/>
      <c r="D1870" s="34"/>
      <c r="E1870" s="34"/>
      <c r="F1870" s="21"/>
      <c r="G1870" s="74"/>
      <c r="H1870" s="14"/>
    </row>
    <row r="1871" spans="1:8" x14ac:dyDescent="0.35">
      <c r="A1871" s="73"/>
      <c r="B1871" s="40"/>
      <c r="C1871" s="34"/>
      <c r="D1871" s="34"/>
      <c r="E1871" s="34"/>
      <c r="F1871" s="21"/>
      <c r="G1871" s="74"/>
      <c r="H1871" s="14"/>
    </row>
    <row r="1872" spans="1:8" x14ac:dyDescent="0.35">
      <c r="A1872" s="73"/>
      <c r="B1872" s="40"/>
      <c r="C1872" s="34"/>
      <c r="D1872" s="34"/>
      <c r="E1872" s="34"/>
      <c r="F1872" s="21"/>
      <c r="G1872" s="74"/>
      <c r="H1872" s="14"/>
    </row>
    <row r="1873" spans="1:8" x14ac:dyDescent="0.35">
      <c r="A1873" s="73"/>
      <c r="B1873" s="40"/>
      <c r="C1873" s="34"/>
      <c r="D1873" s="34"/>
      <c r="E1873" s="34"/>
      <c r="F1873" s="21"/>
      <c r="G1873" s="74"/>
      <c r="H1873" s="14"/>
    </row>
    <row r="1874" spans="1:8" x14ac:dyDescent="0.35">
      <c r="A1874" s="73"/>
      <c r="B1874" s="40"/>
      <c r="C1874" s="34"/>
      <c r="D1874" s="34"/>
      <c r="E1874" s="34"/>
      <c r="F1874" s="21"/>
      <c r="G1874" s="74"/>
      <c r="H1874" s="14"/>
    </row>
    <row r="1875" spans="1:8" x14ac:dyDescent="0.35">
      <c r="A1875" s="73"/>
      <c r="B1875" s="40"/>
      <c r="C1875" s="34"/>
      <c r="D1875" s="34"/>
      <c r="E1875" s="34"/>
      <c r="F1875" s="21"/>
      <c r="G1875" s="74"/>
      <c r="H1875" s="14"/>
    </row>
    <row r="1876" spans="1:8" x14ac:dyDescent="0.35">
      <c r="A1876" s="73"/>
      <c r="B1876" s="40"/>
      <c r="C1876" s="34"/>
      <c r="D1876" s="34"/>
      <c r="E1876" s="34"/>
      <c r="F1876" s="21"/>
      <c r="G1876" s="74"/>
      <c r="H1876" s="14"/>
    </row>
    <row r="1877" spans="1:8" x14ac:dyDescent="0.35">
      <c r="A1877" s="73"/>
      <c r="B1877" s="40"/>
      <c r="C1877" s="34"/>
      <c r="D1877" s="34"/>
      <c r="E1877" s="34"/>
      <c r="F1877" s="21"/>
      <c r="G1877" s="74"/>
      <c r="H1877" s="14"/>
    </row>
    <row r="1878" spans="1:8" x14ac:dyDescent="0.35">
      <c r="A1878" s="73"/>
      <c r="B1878" s="40"/>
      <c r="C1878" s="34"/>
      <c r="D1878" s="34"/>
      <c r="E1878" s="34"/>
      <c r="F1878" s="21"/>
      <c r="G1878" s="74"/>
      <c r="H1878" s="14"/>
    </row>
    <row r="1879" spans="1:8" x14ac:dyDescent="0.35">
      <c r="A1879" s="73"/>
      <c r="B1879" s="40"/>
      <c r="C1879" s="34"/>
      <c r="D1879" s="34"/>
      <c r="E1879" s="34"/>
      <c r="F1879" s="21"/>
      <c r="G1879" s="74"/>
      <c r="H1879" s="14"/>
    </row>
    <row r="1880" spans="1:8" ht="15" thickBot="1" x14ac:dyDescent="0.4">
      <c r="A1880" s="75"/>
      <c r="B1880" s="40"/>
      <c r="C1880" s="76"/>
      <c r="D1880" s="76"/>
      <c r="E1880" s="76"/>
      <c r="F1880" s="77"/>
      <c r="G1880" s="78"/>
      <c r="H1880" s="14"/>
    </row>
  </sheetData>
  <sheetProtection sheet="1" objects="1" scenarios="1"/>
  <sortState ref="A4:G1729">
    <sortCondition ref="A4:A1729"/>
  </sortState>
  <mergeCells count="1">
    <mergeCell ref="A1:G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99"/>
  <sheetViews>
    <sheetView workbookViewId="0">
      <pane ySplit="2" topLeftCell="A3" activePane="bottomLeft" state="frozenSplit"/>
      <selection pane="bottomLeft" activeCell="E247" sqref="A23:E247"/>
    </sheetView>
  </sheetViews>
  <sheetFormatPr baseColWidth="10" defaultRowHeight="14.5" x14ac:dyDescent="0.35"/>
  <cols>
    <col min="1" max="1" width="26" customWidth="1"/>
    <col min="2" max="4" width="10.90625" style="13"/>
    <col min="5" max="5" width="36.54296875" customWidth="1"/>
  </cols>
  <sheetData>
    <row r="1" spans="1:6" x14ac:dyDescent="0.35">
      <c r="A1" s="87" t="str">
        <f>"STOCKS de l'ANNEE: " &amp;Base!R1</f>
        <v>STOCKS de l'ANNEE: 2014</v>
      </c>
      <c r="B1" s="88"/>
      <c r="C1" s="88"/>
      <c r="D1" s="88"/>
      <c r="E1" s="88"/>
    </row>
    <row r="2" spans="1:6" x14ac:dyDescent="0.35">
      <c r="A2" s="3" t="s">
        <v>11</v>
      </c>
      <c r="B2" s="15" t="s">
        <v>5</v>
      </c>
      <c r="C2" s="15" t="s">
        <v>6</v>
      </c>
      <c r="D2" s="15" t="s">
        <v>77</v>
      </c>
      <c r="E2" s="3" t="s">
        <v>13</v>
      </c>
    </row>
    <row r="3" spans="1:6" ht="14.5" customHeight="1" x14ac:dyDescent="0.35">
      <c r="A3" s="4" t="str">
        <f>IF(Base!C2="","",Base!C2)</f>
        <v>REF_PRODUIT1</v>
      </c>
      <c r="B3" s="16">
        <f>VLOOKUP(A3,Récap!$A$4:$AB$1999,28,FALSE)</f>
        <v>5</v>
      </c>
      <c r="C3" s="16">
        <f>VLOOKUP(A3,Récap!$A$4:$AC$1999,29,FALSE)</f>
        <v>4</v>
      </c>
      <c r="D3" s="16">
        <f>IF(A3="","",B3-C3)</f>
        <v>1</v>
      </c>
      <c r="E3" s="4" t="str">
        <f>VLOOKUP(A3,Entrées!$B$3:$H$1997,7,FALSE)</f>
        <v>BOX 1</v>
      </c>
      <c r="F3" s="12"/>
    </row>
    <row r="4" spans="1:6" ht="14.5" customHeight="1" x14ac:dyDescent="0.35">
      <c r="A4" s="4" t="str">
        <f>IF(Base!C3="","",Base!C3)</f>
        <v>REF_PRODUIT2</v>
      </c>
      <c r="B4" s="16">
        <f>VLOOKUP(A4,Récap!$A$4:$AB$1999,28,FALSE)</f>
        <v>0</v>
      </c>
      <c r="C4" s="16">
        <f>VLOOKUP(A4,Récap!$A$4:$AC$1999,29,FALSE)</f>
        <v>0</v>
      </c>
      <c r="D4" s="16">
        <f t="shared" ref="D4:D22" si="0">IF(A4="","",B4-C4)</f>
        <v>0</v>
      </c>
      <c r="E4" s="4" t="e">
        <f>VLOOKUP(A4,Entrées!$B$3:$H$1997,7,FALSE)</f>
        <v>#N/A</v>
      </c>
      <c r="F4" s="5"/>
    </row>
    <row r="5" spans="1:6" x14ac:dyDescent="0.35">
      <c r="A5" s="4" t="str">
        <f>IF(Base!C4="","",Base!C4)</f>
        <v>REF_PRODUIT3</v>
      </c>
      <c r="B5" s="16">
        <f>VLOOKUP(A5,Récap!$A$4:$AB$1999,28,FALSE)</f>
        <v>0</v>
      </c>
      <c r="C5" s="16">
        <f>VLOOKUP(A5,Récap!$A$4:$AC$1999,29,FALSE)</f>
        <v>0</v>
      </c>
      <c r="D5" s="16">
        <f t="shared" si="0"/>
        <v>0</v>
      </c>
      <c r="E5" s="4" t="e">
        <f>VLOOKUP(A5,Entrées!$B$3:$H$1997,7,FALSE)</f>
        <v>#N/A</v>
      </c>
    </row>
    <row r="6" spans="1:6" x14ac:dyDescent="0.35">
      <c r="A6" s="4" t="str">
        <f>IF(Base!C5="","",Base!C5)</f>
        <v>REF_PRODUIT4</v>
      </c>
      <c r="B6" s="16">
        <f>VLOOKUP(A6,Récap!$A$4:$AB$1999,28,FALSE)</f>
        <v>0</v>
      </c>
      <c r="C6" s="16">
        <f>VLOOKUP(A6,Récap!$A$4:$AC$1999,29,FALSE)</f>
        <v>0</v>
      </c>
      <c r="D6" s="16">
        <f t="shared" si="0"/>
        <v>0</v>
      </c>
      <c r="E6" s="4" t="e">
        <f>VLOOKUP(A6,Entrées!$B$3:$H$1997,7,FALSE)</f>
        <v>#N/A</v>
      </c>
    </row>
    <row r="7" spans="1:6" x14ac:dyDescent="0.35">
      <c r="A7" s="4" t="str">
        <f>IF(Base!C6="","",Base!C6)</f>
        <v>REF_PRODUIT5</v>
      </c>
      <c r="B7" s="16">
        <f>VLOOKUP(A7,Récap!$A$4:$AB$1999,28,FALSE)</f>
        <v>0</v>
      </c>
      <c r="C7" s="16">
        <f>VLOOKUP(A7,Récap!$A$4:$AC$1999,29,FALSE)</f>
        <v>0</v>
      </c>
      <c r="D7" s="16">
        <f t="shared" si="0"/>
        <v>0</v>
      </c>
      <c r="E7" s="4" t="e">
        <f>VLOOKUP(A7,Entrées!$B$3:$H$1997,7,FALSE)</f>
        <v>#N/A</v>
      </c>
    </row>
    <row r="8" spans="1:6" x14ac:dyDescent="0.35">
      <c r="A8" s="4" t="str">
        <f>IF(Base!C7="","",Base!C7)</f>
        <v>REF_PRODUIT6</v>
      </c>
      <c r="B8" s="16">
        <f>VLOOKUP(A8,Récap!$A$4:$AB$1999,28,FALSE)</f>
        <v>0</v>
      </c>
      <c r="C8" s="16">
        <f>VLOOKUP(A8,Récap!$A$4:$AC$1999,29,FALSE)</f>
        <v>0</v>
      </c>
      <c r="D8" s="16">
        <f t="shared" si="0"/>
        <v>0</v>
      </c>
      <c r="E8" s="4" t="e">
        <f>VLOOKUP(A8,Entrées!$B$3:$H$1997,7,FALSE)</f>
        <v>#N/A</v>
      </c>
    </row>
    <row r="9" spans="1:6" x14ac:dyDescent="0.35">
      <c r="A9" s="4" t="str">
        <f>IF(Base!C8="","",Base!C8)</f>
        <v>REF_PRODUIT7</v>
      </c>
      <c r="B9" s="16">
        <f>VLOOKUP(A9,Récap!$A$4:$AB$1999,28,FALSE)</f>
        <v>0</v>
      </c>
      <c r="C9" s="16">
        <f>VLOOKUP(A9,Récap!$A$4:$AC$1999,29,FALSE)</f>
        <v>0</v>
      </c>
      <c r="D9" s="16">
        <f t="shared" si="0"/>
        <v>0</v>
      </c>
      <c r="E9" s="4" t="e">
        <f>VLOOKUP(A9,Entrées!$B$3:$H$1997,7,FALSE)</f>
        <v>#N/A</v>
      </c>
    </row>
    <row r="10" spans="1:6" x14ac:dyDescent="0.35">
      <c r="A10" s="4" t="str">
        <f>IF(Base!C9="","",Base!C9)</f>
        <v>REF_PRODUIT8</v>
      </c>
      <c r="B10" s="16">
        <f>VLOOKUP(A10,Récap!$A$4:$AB$1999,28,FALSE)</f>
        <v>0</v>
      </c>
      <c r="C10" s="16">
        <f>VLOOKUP(A10,Récap!$A$4:$AC$1999,29,FALSE)</f>
        <v>0</v>
      </c>
      <c r="D10" s="16">
        <f t="shared" si="0"/>
        <v>0</v>
      </c>
      <c r="E10" s="4" t="e">
        <f>VLOOKUP(A10,Entrées!$B$3:$H$1997,7,FALSE)</f>
        <v>#N/A</v>
      </c>
    </row>
    <row r="11" spans="1:6" x14ac:dyDescent="0.35">
      <c r="A11" s="4" t="str">
        <f>IF(Base!C10="","",Base!C10)</f>
        <v>REF_PRODUIT9</v>
      </c>
      <c r="B11" s="16">
        <f>VLOOKUP(A11,Récap!$A$4:$AB$1999,28,FALSE)</f>
        <v>0</v>
      </c>
      <c r="C11" s="16">
        <f>VLOOKUP(A11,Récap!$A$4:$AC$1999,29,FALSE)</f>
        <v>0</v>
      </c>
      <c r="D11" s="16">
        <f t="shared" si="0"/>
        <v>0</v>
      </c>
      <c r="E11" s="4" t="e">
        <f>VLOOKUP(A11,Entrées!$B$3:$H$1997,7,FALSE)</f>
        <v>#N/A</v>
      </c>
    </row>
    <row r="12" spans="1:6" x14ac:dyDescent="0.35">
      <c r="A12" s="4" t="str">
        <f>IF(Base!C11="","",Base!C11)</f>
        <v>REF_PRODUIT10</v>
      </c>
      <c r="B12" s="16">
        <f>VLOOKUP(A12,Récap!$A$4:$AB$1999,28,FALSE)</f>
        <v>0</v>
      </c>
      <c r="C12" s="16">
        <f>VLOOKUP(A12,Récap!$A$4:$AC$1999,29,FALSE)</f>
        <v>0</v>
      </c>
      <c r="D12" s="16">
        <f t="shared" si="0"/>
        <v>0</v>
      </c>
      <c r="E12" s="4" t="e">
        <f>VLOOKUP(A12,Entrées!$B$3:$H$1997,7,FALSE)</f>
        <v>#N/A</v>
      </c>
    </row>
    <row r="13" spans="1:6" x14ac:dyDescent="0.35">
      <c r="A13" s="4" t="str">
        <f>IF(Base!C12="","",Base!C12)</f>
        <v>REF_PRODUIT11</v>
      </c>
      <c r="B13" s="16">
        <f>VLOOKUP(A13,Récap!$A$4:$AB$1999,28,FALSE)</f>
        <v>0</v>
      </c>
      <c r="C13" s="16">
        <f>VLOOKUP(A13,Récap!$A$4:$AC$1999,29,FALSE)</f>
        <v>0</v>
      </c>
      <c r="D13" s="16">
        <f t="shared" si="0"/>
        <v>0</v>
      </c>
      <c r="E13" s="4" t="e">
        <f>VLOOKUP(A13,Entrées!$B$3:$H$1997,7,FALSE)</f>
        <v>#N/A</v>
      </c>
    </row>
    <row r="14" spans="1:6" x14ac:dyDescent="0.35">
      <c r="A14" s="4" t="str">
        <f>IF(Base!C13="","",Base!C13)</f>
        <v>REF_PRODUIT12</v>
      </c>
      <c r="B14" s="16">
        <f>VLOOKUP(A14,Récap!$A$4:$AB$1999,28,FALSE)</f>
        <v>0</v>
      </c>
      <c r="C14" s="16">
        <f>VLOOKUP(A14,Récap!$A$4:$AC$1999,29,FALSE)</f>
        <v>0</v>
      </c>
      <c r="D14" s="16">
        <f t="shared" si="0"/>
        <v>0</v>
      </c>
      <c r="E14" s="4" t="e">
        <f>VLOOKUP(A14,Entrées!$B$3:$H$1997,7,FALSE)</f>
        <v>#N/A</v>
      </c>
    </row>
    <row r="15" spans="1:6" x14ac:dyDescent="0.35">
      <c r="A15" s="4" t="str">
        <f>IF(Base!C14="","",Base!C14)</f>
        <v>REF_PRODUIT13</v>
      </c>
      <c r="B15" s="16">
        <f>VLOOKUP(A15,Récap!$A$4:$AB$1999,28,FALSE)</f>
        <v>0</v>
      </c>
      <c r="C15" s="16">
        <f>VLOOKUP(A15,Récap!$A$4:$AC$1999,29,FALSE)</f>
        <v>0</v>
      </c>
      <c r="D15" s="16">
        <f t="shared" si="0"/>
        <v>0</v>
      </c>
      <c r="E15" s="4" t="e">
        <f>VLOOKUP(A15,Entrées!$B$3:$H$1997,7,FALSE)</f>
        <v>#N/A</v>
      </c>
    </row>
    <row r="16" spans="1:6" x14ac:dyDescent="0.35">
      <c r="A16" s="4" t="str">
        <f>IF(Base!C15="","",Base!C15)</f>
        <v>REF_PRODUIT14</v>
      </c>
      <c r="B16" s="16">
        <f>VLOOKUP(A16,Récap!$A$4:$AB$1999,28,FALSE)</f>
        <v>0</v>
      </c>
      <c r="C16" s="16">
        <f>VLOOKUP(A16,Récap!$A$4:$AC$1999,29,FALSE)</f>
        <v>0</v>
      </c>
      <c r="D16" s="16">
        <f t="shared" si="0"/>
        <v>0</v>
      </c>
      <c r="E16" s="4" t="e">
        <f>VLOOKUP(A16,Entrées!$B$3:$H$1997,7,FALSE)</f>
        <v>#N/A</v>
      </c>
    </row>
    <row r="17" spans="1:5" x14ac:dyDescent="0.35">
      <c r="A17" s="4" t="str">
        <f>IF(Base!C16="","",Base!C16)</f>
        <v>REF_PRODUIT15</v>
      </c>
      <c r="B17" s="16">
        <f>VLOOKUP(A17,Récap!$A$4:$AB$1999,28,FALSE)</f>
        <v>0</v>
      </c>
      <c r="C17" s="16">
        <f>VLOOKUP(A17,Récap!$A$4:$AC$1999,29,FALSE)</f>
        <v>0</v>
      </c>
      <c r="D17" s="16">
        <f t="shared" si="0"/>
        <v>0</v>
      </c>
      <c r="E17" s="4" t="e">
        <f>VLOOKUP(A17,Entrées!$B$3:$H$1997,7,FALSE)</f>
        <v>#N/A</v>
      </c>
    </row>
    <row r="18" spans="1:5" x14ac:dyDescent="0.35">
      <c r="A18" s="4" t="str">
        <f>IF(Base!C17="","",Base!C17)</f>
        <v>REF_PRODUIT16</v>
      </c>
      <c r="B18" s="16">
        <f>VLOOKUP(A18,Récap!$A$4:$AB$1999,28,FALSE)</f>
        <v>0</v>
      </c>
      <c r="C18" s="16">
        <f>VLOOKUP(A18,Récap!$A$4:$AC$1999,29,FALSE)</f>
        <v>0</v>
      </c>
      <c r="D18" s="16">
        <f t="shared" si="0"/>
        <v>0</v>
      </c>
      <c r="E18" s="4" t="e">
        <f>VLOOKUP(A18,Entrées!$B$3:$H$1997,7,FALSE)</f>
        <v>#N/A</v>
      </c>
    </row>
    <row r="19" spans="1:5" x14ac:dyDescent="0.35">
      <c r="A19" s="4" t="str">
        <f>IF(Base!C18="","",Base!C18)</f>
        <v>REF_PRODUIT17</v>
      </c>
      <c r="B19" s="16">
        <f>VLOOKUP(A19,Récap!$A$4:$AB$1999,28,FALSE)</f>
        <v>0</v>
      </c>
      <c r="C19" s="16">
        <f>VLOOKUP(A19,Récap!$A$4:$AC$1999,29,FALSE)</f>
        <v>0</v>
      </c>
      <c r="D19" s="16">
        <f t="shared" si="0"/>
        <v>0</v>
      </c>
      <c r="E19" s="4" t="e">
        <f>VLOOKUP(A19,Entrées!$B$3:$H$1997,7,FALSE)</f>
        <v>#N/A</v>
      </c>
    </row>
    <row r="20" spans="1:5" x14ac:dyDescent="0.35">
      <c r="A20" s="4" t="str">
        <f>IF(Base!C19="","",Base!C19)</f>
        <v>REF_PRODUIT18</v>
      </c>
      <c r="B20" s="16">
        <f>VLOOKUP(A20,Récap!$A$4:$AB$1999,28,FALSE)</f>
        <v>0</v>
      </c>
      <c r="C20" s="16">
        <f>VLOOKUP(A20,Récap!$A$4:$AC$1999,29,FALSE)</f>
        <v>0</v>
      </c>
      <c r="D20" s="16">
        <f t="shared" si="0"/>
        <v>0</v>
      </c>
      <c r="E20" s="4" t="e">
        <f>VLOOKUP(A20,Entrées!$B$3:$H$1997,7,FALSE)</f>
        <v>#N/A</v>
      </c>
    </row>
    <row r="21" spans="1:5" x14ac:dyDescent="0.35">
      <c r="A21" s="4" t="str">
        <f>IF(Base!C20="","",Base!C20)</f>
        <v>REF_PRODUIT19</v>
      </c>
      <c r="B21" s="16">
        <f>VLOOKUP(A21,Récap!$A$4:$AB$1999,28,FALSE)</f>
        <v>0</v>
      </c>
      <c r="C21" s="16">
        <f>VLOOKUP(A21,Récap!$A$4:$AC$1999,29,FALSE)</f>
        <v>0</v>
      </c>
      <c r="D21" s="16">
        <f t="shared" si="0"/>
        <v>0</v>
      </c>
      <c r="E21" s="4" t="e">
        <f>VLOOKUP(A21,Entrées!$B$3:$H$1997,7,FALSE)</f>
        <v>#N/A</v>
      </c>
    </row>
    <row r="22" spans="1:5" x14ac:dyDescent="0.35">
      <c r="A22" s="4" t="str">
        <f>IF(Base!C21="","",Base!C21)</f>
        <v>REF_PRODUIT20</v>
      </c>
      <c r="B22" s="16">
        <f>VLOOKUP(A22,Récap!$A$4:$AB$1999,28,FALSE)</f>
        <v>0</v>
      </c>
      <c r="C22" s="16">
        <f>VLOOKUP(A22,Récap!$A$4:$AC$1999,29,FALSE)</f>
        <v>0</v>
      </c>
      <c r="D22" s="16">
        <f t="shared" si="0"/>
        <v>0</v>
      </c>
      <c r="E22" s="4" t="e">
        <f>VLOOKUP(A22,Entrées!$B$3:$H$1997,7,FALSE)</f>
        <v>#N/A</v>
      </c>
    </row>
    <row r="23" spans="1:5" x14ac:dyDescent="0.35">
      <c r="A23" s="4"/>
      <c r="B23" s="16"/>
      <c r="C23" s="16"/>
      <c r="D23" s="16"/>
      <c r="E23" s="4"/>
    </row>
    <row r="24" spans="1:5" x14ac:dyDescent="0.35">
      <c r="A24" s="4"/>
      <c r="B24" s="16"/>
      <c r="C24" s="16"/>
      <c r="D24" s="16"/>
      <c r="E24" s="4"/>
    </row>
    <row r="25" spans="1:5" x14ac:dyDescent="0.35">
      <c r="A25" s="4"/>
      <c r="B25" s="16"/>
      <c r="C25" s="16"/>
      <c r="D25" s="16"/>
      <c r="E25" s="4"/>
    </row>
    <row r="26" spans="1:5" x14ac:dyDescent="0.35">
      <c r="A26" s="4"/>
      <c r="B26" s="16"/>
      <c r="C26" s="16"/>
      <c r="D26" s="16"/>
      <c r="E26" s="4"/>
    </row>
    <row r="27" spans="1:5" x14ac:dyDescent="0.35">
      <c r="A27" s="4"/>
      <c r="B27" s="16"/>
      <c r="C27" s="16"/>
      <c r="D27" s="16"/>
      <c r="E27" s="4"/>
    </row>
    <row r="28" spans="1:5" x14ac:dyDescent="0.35">
      <c r="A28" s="4"/>
      <c r="B28" s="16"/>
      <c r="C28" s="16"/>
      <c r="D28" s="16"/>
      <c r="E28" s="4"/>
    </row>
    <row r="29" spans="1:5" x14ac:dyDescent="0.35">
      <c r="A29" s="4"/>
      <c r="B29" s="16"/>
      <c r="C29" s="16"/>
      <c r="D29" s="16"/>
      <c r="E29" s="4"/>
    </row>
    <row r="30" spans="1:5" x14ac:dyDescent="0.35">
      <c r="A30" s="4"/>
      <c r="B30" s="16"/>
      <c r="C30" s="16"/>
      <c r="D30" s="16"/>
      <c r="E30" s="4"/>
    </row>
    <row r="31" spans="1:5" x14ac:dyDescent="0.35">
      <c r="A31" s="4"/>
      <c r="B31" s="16"/>
      <c r="C31" s="16"/>
      <c r="D31" s="16"/>
      <c r="E31" s="4"/>
    </row>
    <row r="32" spans="1:5" x14ac:dyDescent="0.35">
      <c r="A32" s="4"/>
      <c r="B32" s="16"/>
      <c r="C32" s="16"/>
      <c r="D32" s="16"/>
      <c r="E32" s="4"/>
    </row>
    <row r="33" spans="1:5" x14ac:dyDescent="0.35">
      <c r="A33" s="4"/>
      <c r="B33" s="16"/>
      <c r="C33" s="16"/>
      <c r="D33" s="16"/>
      <c r="E33" s="4"/>
    </row>
    <row r="34" spans="1:5" x14ac:dyDescent="0.35">
      <c r="A34" s="4"/>
      <c r="B34" s="16"/>
      <c r="C34" s="16"/>
      <c r="D34" s="16"/>
      <c r="E34" s="4"/>
    </row>
    <row r="35" spans="1:5" x14ac:dyDescent="0.35">
      <c r="A35" s="4"/>
      <c r="B35" s="16"/>
      <c r="C35" s="16"/>
      <c r="D35" s="16"/>
      <c r="E35" s="4"/>
    </row>
    <row r="36" spans="1:5" x14ac:dyDescent="0.35">
      <c r="A36" s="4"/>
      <c r="B36" s="16"/>
      <c r="C36" s="16"/>
      <c r="D36" s="16"/>
      <c r="E36" s="4"/>
    </row>
    <row r="37" spans="1:5" x14ac:dyDescent="0.35">
      <c r="A37" s="4"/>
      <c r="B37" s="16"/>
      <c r="C37" s="16"/>
      <c r="D37" s="16"/>
      <c r="E37" s="4"/>
    </row>
    <row r="38" spans="1:5" x14ac:dyDescent="0.35">
      <c r="A38" s="4"/>
      <c r="B38" s="16"/>
      <c r="C38" s="16"/>
      <c r="D38" s="16"/>
      <c r="E38" s="4"/>
    </row>
    <row r="39" spans="1:5" x14ac:dyDescent="0.35">
      <c r="A39" s="4"/>
      <c r="B39" s="16"/>
      <c r="C39" s="16"/>
      <c r="D39" s="16"/>
      <c r="E39" s="4"/>
    </row>
    <row r="40" spans="1:5" x14ac:dyDescent="0.35">
      <c r="A40" s="4"/>
      <c r="B40" s="16"/>
      <c r="C40" s="16"/>
      <c r="D40" s="16"/>
      <c r="E40" s="4"/>
    </row>
    <row r="41" spans="1:5" x14ac:dyDescent="0.35">
      <c r="A41" s="4"/>
      <c r="B41" s="16"/>
      <c r="C41" s="16"/>
      <c r="D41" s="16"/>
      <c r="E41" s="4"/>
    </row>
    <row r="42" spans="1:5" x14ac:dyDescent="0.35">
      <c r="A42" s="4"/>
      <c r="B42" s="16"/>
      <c r="C42" s="16"/>
      <c r="D42" s="16"/>
      <c r="E42" s="4"/>
    </row>
    <row r="43" spans="1:5" x14ac:dyDescent="0.35">
      <c r="A43" s="4"/>
      <c r="B43" s="16"/>
      <c r="C43" s="16"/>
      <c r="D43" s="16"/>
      <c r="E43" s="4"/>
    </row>
    <row r="44" spans="1:5" x14ac:dyDescent="0.35">
      <c r="A44" s="4"/>
      <c r="B44" s="16"/>
      <c r="C44" s="16"/>
      <c r="D44" s="16"/>
      <c r="E44" s="4"/>
    </row>
    <row r="45" spans="1:5" x14ac:dyDescent="0.35">
      <c r="A45" s="4"/>
      <c r="B45" s="16"/>
      <c r="C45" s="16"/>
      <c r="D45" s="16"/>
      <c r="E45" s="4"/>
    </row>
    <row r="46" spans="1:5" x14ac:dyDescent="0.35">
      <c r="A46" s="4"/>
      <c r="B46" s="16"/>
      <c r="C46" s="16"/>
      <c r="D46" s="16"/>
      <c r="E46" s="4"/>
    </row>
    <row r="47" spans="1:5" x14ac:dyDescent="0.35">
      <c r="A47" s="4"/>
      <c r="B47" s="16"/>
      <c r="C47" s="16"/>
      <c r="D47" s="16"/>
      <c r="E47" s="4"/>
    </row>
    <row r="48" spans="1:5" x14ac:dyDescent="0.35">
      <c r="A48" s="4"/>
      <c r="B48" s="16"/>
      <c r="C48" s="16"/>
      <c r="D48" s="16"/>
      <c r="E48" s="4"/>
    </row>
    <row r="49" spans="1:5" x14ac:dyDescent="0.35">
      <c r="A49" s="4"/>
      <c r="B49" s="16"/>
      <c r="C49" s="16"/>
      <c r="D49" s="16"/>
      <c r="E49" s="4"/>
    </row>
    <row r="50" spans="1:5" x14ac:dyDescent="0.35">
      <c r="A50" s="4"/>
      <c r="B50" s="16"/>
      <c r="C50" s="16"/>
      <c r="D50" s="16"/>
      <c r="E50" s="4"/>
    </row>
    <row r="51" spans="1:5" x14ac:dyDescent="0.35">
      <c r="A51" s="4"/>
      <c r="B51" s="16"/>
      <c r="C51" s="16"/>
      <c r="D51" s="16"/>
      <c r="E51" s="4"/>
    </row>
    <row r="52" spans="1:5" x14ac:dyDescent="0.35">
      <c r="A52" s="4"/>
      <c r="B52" s="16"/>
      <c r="C52" s="16"/>
      <c r="D52" s="16"/>
      <c r="E52" s="4"/>
    </row>
    <row r="53" spans="1:5" x14ac:dyDescent="0.35">
      <c r="A53" s="4"/>
      <c r="B53" s="16"/>
      <c r="C53" s="16"/>
      <c r="D53" s="16"/>
      <c r="E53" s="4"/>
    </row>
    <row r="54" spans="1:5" x14ac:dyDescent="0.35">
      <c r="A54" s="4"/>
      <c r="B54" s="16"/>
      <c r="C54" s="16"/>
      <c r="D54" s="16"/>
      <c r="E54" s="4"/>
    </row>
    <row r="55" spans="1:5" x14ac:dyDescent="0.35">
      <c r="A55" s="4"/>
      <c r="B55" s="16"/>
      <c r="C55" s="16"/>
      <c r="D55" s="16"/>
      <c r="E55" s="4"/>
    </row>
    <row r="56" spans="1:5" x14ac:dyDescent="0.35">
      <c r="A56" s="4"/>
      <c r="B56" s="16"/>
      <c r="C56" s="16"/>
      <c r="D56" s="16"/>
      <c r="E56" s="4"/>
    </row>
    <row r="57" spans="1:5" x14ac:dyDescent="0.35">
      <c r="A57" s="4"/>
      <c r="B57" s="16"/>
      <c r="C57" s="16"/>
      <c r="D57" s="16"/>
      <c r="E57" s="4"/>
    </row>
    <row r="58" spans="1:5" x14ac:dyDescent="0.35">
      <c r="A58" s="4"/>
      <c r="B58" s="16"/>
      <c r="C58" s="16"/>
      <c r="D58" s="16"/>
      <c r="E58" s="4"/>
    </row>
    <row r="59" spans="1:5" x14ac:dyDescent="0.35">
      <c r="A59" s="4"/>
      <c r="B59" s="16"/>
      <c r="C59" s="16"/>
      <c r="D59" s="16"/>
      <c r="E59" s="4"/>
    </row>
    <row r="60" spans="1:5" x14ac:dyDescent="0.35">
      <c r="A60" s="4"/>
      <c r="B60" s="16"/>
      <c r="C60" s="16"/>
      <c r="D60" s="16"/>
      <c r="E60" s="4"/>
    </row>
    <row r="61" spans="1:5" x14ac:dyDescent="0.35">
      <c r="A61" s="4"/>
      <c r="B61" s="16"/>
      <c r="C61" s="16"/>
      <c r="D61" s="16"/>
      <c r="E61" s="4"/>
    </row>
    <row r="62" spans="1:5" x14ac:dyDescent="0.35">
      <c r="A62" s="4"/>
      <c r="B62" s="16"/>
      <c r="C62" s="16"/>
      <c r="D62" s="16"/>
      <c r="E62" s="4"/>
    </row>
    <row r="63" spans="1:5" x14ac:dyDescent="0.35">
      <c r="A63" s="4"/>
      <c r="B63" s="16"/>
      <c r="C63" s="16"/>
      <c r="D63" s="16"/>
      <c r="E63" s="4"/>
    </row>
    <row r="64" spans="1:5" x14ac:dyDescent="0.35">
      <c r="A64" s="4"/>
      <c r="B64" s="16"/>
      <c r="C64" s="16"/>
      <c r="D64" s="16"/>
      <c r="E64" s="4"/>
    </row>
    <row r="65" spans="1:5" x14ac:dyDescent="0.35">
      <c r="A65" s="4"/>
      <c r="B65" s="16"/>
      <c r="C65" s="16"/>
      <c r="D65" s="16"/>
      <c r="E65" s="4"/>
    </row>
    <row r="66" spans="1:5" x14ac:dyDescent="0.35">
      <c r="A66" s="4"/>
      <c r="B66" s="16"/>
      <c r="C66" s="16"/>
      <c r="D66" s="16"/>
      <c r="E66" s="4"/>
    </row>
    <row r="67" spans="1:5" x14ac:dyDescent="0.35">
      <c r="A67" s="4"/>
      <c r="B67" s="16"/>
      <c r="C67" s="16"/>
      <c r="D67" s="16"/>
      <c r="E67" s="4"/>
    </row>
    <row r="68" spans="1:5" x14ac:dyDescent="0.35">
      <c r="A68" s="4"/>
      <c r="B68" s="16"/>
      <c r="C68" s="16"/>
      <c r="D68" s="16"/>
      <c r="E68" s="4"/>
    </row>
    <row r="69" spans="1:5" x14ac:dyDescent="0.35">
      <c r="A69" s="4"/>
      <c r="B69" s="16"/>
      <c r="C69" s="16"/>
      <c r="D69" s="16"/>
      <c r="E69" s="4"/>
    </row>
    <row r="70" spans="1:5" x14ac:dyDescent="0.35">
      <c r="A70" s="4"/>
      <c r="B70" s="16"/>
      <c r="C70" s="16"/>
      <c r="D70" s="16"/>
      <c r="E70" s="4"/>
    </row>
    <row r="71" spans="1:5" x14ac:dyDescent="0.35">
      <c r="A71" s="4"/>
      <c r="B71" s="16"/>
      <c r="C71" s="16"/>
      <c r="D71" s="16"/>
      <c r="E71" s="4"/>
    </row>
    <row r="72" spans="1:5" x14ac:dyDescent="0.35">
      <c r="A72" s="4"/>
      <c r="B72" s="16"/>
      <c r="C72" s="16"/>
      <c r="D72" s="16"/>
      <c r="E72" s="4"/>
    </row>
    <row r="73" spans="1:5" x14ac:dyDescent="0.35">
      <c r="A73" s="4"/>
      <c r="B73" s="16"/>
      <c r="C73" s="16"/>
      <c r="D73" s="16"/>
      <c r="E73" s="4"/>
    </row>
    <row r="74" spans="1:5" x14ac:dyDescent="0.35">
      <c r="A74" s="4"/>
      <c r="B74" s="16"/>
      <c r="C74" s="16"/>
      <c r="D74" s="16"/>
      <c r="E74" s="4"/>
    </row>
    <row r="75" spans="1:5" x14ac:dyDescent="0.35">
      <c r="A75" s="4"/>
      <c r="B75" s="16"/>
      <c r="C75" s="16"/>
      <c r="D75" s="16"/>
      <c r="E75" s="4"/>
    </row>
    <row r="76" spans="1:5" x14ac:dyDescent="0.35">
      <c r="A76" s="4"/>
      <c r="B76" s="16"/>
      <c r="C76" s="16"/>
      <c r="D76" s="16"/>
      <c r="E76" s="4"/>
    </row>
    <row r="77" spans="1:5" x14ac:dyDescent="0.35">
      <c r="A77" s="4"/>
      <c r="B77" s="16"/>
      <c r="C77" s="16"/>
      <c r="D77" s="16"/>
      <c r="E77" s="4"/>
    </row>
    <row r="78" spans="1:5" x14ac:dyDescent="0.35">
      <c r="A78" s="4"/>
      <c r="B78" s="16"/>
      <c r="C78" s="16"/>
      <c r="D78" s="16"/>
      <c r="E78" s="4"/>
    </row>
    <row r="79" spans="1:5" x14ac:dyDescent="0.35">
      <c r="A79" s="4"/>
      <c r="B79" s="16"/>
      <c r="C79" s="16"/>
      <c r="D79" s="16"/>
      <c r="E79" s="4"/>
    </row>
    <row r="80" spans="1:5" x14ac:dyDescent="0.35">
      <c r="A80" s="4"/>
      <c r="B80" s="16"/>
      <c r="C80" s="16"/>
      <c r="D80" s="16"/>
      <c r="E80" s="4"/>
    </row>
    <row r="81" spans="1:5" x14ac:dyDescent="0.35">
      <c r="A81" s="4"/>
      <c r="B81" s="16"/>
      <c r="C81" s="16"/>
      <c r="D81" s="16"/>
      <c r="E81" s="4"/>
    </row>
    <row r="82" spans="1:5" x14ac:dyDescent="0.35">
      <c r="A82" s="4"/>
      <c r="B82" s="16"/>
      <c r="C82" s="16"/>
      <c r="D82" s="16"/>
      <c r="E82" s="4"/>
    </row>
    <row r="83" spans="1:5" x14ac:dyDescent="0.35">
      <c r="A83" s="4"/>
      <c r="B83" s="16"/>
      <c r="C83" s="16"/>
      <c r="D83" s="16"/>
      <c r="E83" s="4"/>
    </row>
    <row r="84" spans="1:5" x14ac:dyDescent="0.35">
      <c r="A84" s="4"/>
      <c r="B84" s="16"/>
      <c r="C84" s="16"/>
      <c r="D84" s="16"/>
      <c r="E84" s="4"/>
    </row>
    <row r="85" spans="1:5" x14ac:dyDescent="0.35">
      <c r="A85" s="4"/>
      <c r="B85" s="16"/>
      <c r="C85" s="16"/>
      <c r="D85" s="16"/>
      <c r="E85" s="4"/>
    </row>
    <row r="86" spans="1:5" x14ac:dyDescent="0.35">
      <c r="A86" s="4"/>
      <c r="B86" s="16"/>
      <c r="C86" s="16"/>
      <c r="D86" s="16"/>
      <c r="E86" s="4"/>
    </row>
    <row r="87" spans="1:5" x14ac:dyDescent="0.35">
      <c r="A87" s="4"/>
      <c r="B87" s="16"/>
      <c r="C87" s="16"/>
      <c r="D87" s="16"/>
      <c r="E87" s="4"/>
    </row>
    <row r="88" spans="1:5" x14ac:dyDescent="0.35">
      <c r="A88" s="4"/>
      <c r="B88" s="16"/>
      <c r="C88" s="16"/>
      <c r="D88" s="16"/>
      <c r="E88" s="4"/>
    </row>
    <row r="89" spans="1:5" x14ac:dyDescent="0.35">
      <c r="A89" s="4"/>
      <c r="B89" s="16"/>
      <c r="C89" s="16"/>
      <c r="D89" s="16"/>
      <c r="E89" s="4"/>
    </row>
    <row r="90" spans="1:5" x14ac:dyDescent="0.35">
      <c r="A90" s="4"/>
      <c r="B90" s="16"/>
      <c r="C90" s="16"/>
      <c r="D90" s="16"/>
      <c r="E90" s="4"/>
    </row>
    <row r="91" spans="1:5" x14ac:dyDescent="0.35">
      <c r="A91" s="4"/>
      <c r="B91" s="16"/>
      <c r="C91" s="16"/>
      <c r="D91" s="16"/>
      <c r="E91" s="4"/>
    </row>
    <row r="92" spans="1:5" x14ac:dyDescent="0.35">
      <c r="A92" s="4"/>
      <c r="B92" s="16"/>
      <c r="C92" s="16"/>
      <c r="D92" s="16"/>
      <c r="E92" s="4"/>
    </row>
    <row r="93" spans="1:5" x14ac:dyDescent="0.35">
      <c r="A93" s="4"/>
      <c r="B93" s="16"/>
      <c r="C93" s="16"/>
      <c r="D93" s="16"/>
      <c r="E93" s="4"/>
    </row>
    <row r="94" spans="1:5" x14ac:dyDescent="0.35">
      <c r="A94" s="4"/>
      <c r="B94" s="16"/>
      <c r="C94" s="16"/>
      <c r="D94" s="16"/>
      <c r="E94" s="4"/>
    </row>
    <row r="95" spans="1:5" x14ac:dyDescent="0.35">
      <c r="A95" s="4"/>
      <c r="B95" s="16"/>
      <c r="C95" s="16"/>
      <c r="D95" s="16"/>
      <c r="E95" s="4"/>
    </row>
    <row r="96" spans="1:5" x14ac:dyDescent="0.35">
      <c r="A96" s="4"/>
      <c r="B96" s="16"/>
      <c r="C96" s="16"/>
      <c r="D96" s="16"/>
      <c r="E96" s="4"/>
    </row>
    <row r="97" spans="1:5" x14ac:dyDescent="0.35">
      <c r="A97" s="4"/>
      <c r="B97" s="16"/>
      <c r="C97" s="16"/>
      <c r="D97" s="16"/>
      <c r="E97" s="4"/>
    </row>
    <row r="98" spans="1:5" x14ac:dyDescent="0.35">
      <c r="A98" s="4"/>
      <c r="B98" s="16"/>
      <c r="C98" s="16"/>
      <c r="D98" s="16"/>
      <c r="E98" s="4"/>
    </row>
    <row r="99" spans="1:5" x14ac:dyDescent="0.35">
      <c r="A99" s="4"/>
      <c r="B99" s="16"/>
      <c r="C99" s="16"/>
      <c r="D99" s="16"/>
      <c r="E99" s="4"/>
    </row>
    <row r="100" spans="1:5" x14ac:dyDescent="0.35">
      <c r="A100" s="4"/>
      <c r="B100" s="16"/>
      <c r="C100" s="16"/>
      <c r="D100" s="16"/>
      <c r="E100" s="4"/>
    </row>
    <row r="101" spans="1:5" x14ac:dyDescent="0.35">
      <c r="A101" s="4"/>
      <c r="B101" s="16"/>
      <c r="C101" s="16"/>
      <c r="D101" s="16"/>
      <c r="E101" s="4"/>
    </row>
    <row r="102" spans="1:5" x14ac:dyDescent="0.35">
      <c r="A102" s="4"/>
      <c r="B102" s="16"/>
      <c r="C102" s="16"/>
      <c r="D102" s="16"/>
      <c r="E102" s="4"/>
    </row>
    <row r="103" spans="1:5" x14ac:dyDescent="0.35">
      <c r="A103" s="4"/>
      <c r="B103" s="16"/>
      <c r="C103" s="16"/>
      <c r="D103" s="16"/>
      <c r="E103" s="4"/>
    </row>
    <row r="104" spans="1:5" x14ac:dyDescent="0.35">
      <c r="A104" s="4"/>
      <c r="B104" s="16"/>
      <c r="C104" s="16"/>
      <c r="D104" s="16"/>
      <c r="E104" s="4"/>
    </row>
    <row r="105" spans="1:5" x14ac:dyDescent="0.35">
      <c r="A105" s="4"/>
      <c r="B105" s="16"/>
      <c r="C105" s="16"/>
      <c r="D105" s="16"/>
      <c r="E105" s="4"/>
    </row>
    <row r="106" spans="1:5" x14ac:dyDescent="0.35">
      <c r="A106" s="4"/>
      <c r="B106" s="16"/>
      <c r="C106" s="16"/>
      <c r="D106" s="16"/>
      <c r="E106" s="4"/>
    </row>
    <row r="107" spans="1:5" x14ac:dyDescent="0.35">
      <c r="A107" s="4"/>
      <c r="B107" s="16"/>
      <c r="C107" s="16"/>
      <c r="D107" s="16"/>
      <c r="E107" s="4"/>
    </row>
    <row r="108" spans="1:5" x14ac:dyDescent="0.35">
      <c r="A108" s="4"/>
      <c r="B108" s="16"/>
      <c r="C108" s="16"/>
      <c r="D108" s="16"/>
      <c r="E108" s="4"/>
    </row>
    <row r="109" spans="1:5" x14ac:dyDescent="0.35">
      <c r="A109" s="4"/>
      <c r="B109" s="16"/>
      <c r="C109" s="16"/>
      <c r="D109" s="16"/>
      <c r="E109" s="4"/>
    </row>
    <row r="110" spans="1:5" x14ac:dyDescent="0.35">
      <c r="A110" s="4"/>
      <c r="B110" s="16"/>
      <c r="C110" s="16"/>
      <c r="D110" s="16"/>
      <c r="E110" s="4"/>
    </row>
    <row r="111" spans="1:5" x14ac:dyDescent="0.35">
      <c r="A111" s="4"/>
      <c r="B111" s="16"/>
      <c r="C111" s="16"/>
      <c r="D111" s="16"/>
      <c r="E111" s="4"/>
    </row>
    <row r="112" spans="1:5" x14ac:dyDescent="0.35">
      <c r="A112" s="4"/>
      <c r="B112" s="16"/>
      <c r="C112" s="16"/>
      <c r="D112" s="16"/>
      <c r="E112" s="4"/>
    </row>
    <row r="113" spans="1:5" x14ac:dyDescent="0.35">
      <c r="A113" s="4"/>
      <c r="B113" s="16"/>
      <c r="C113" s="16"/>
      <c r="D113" s="16"/>
      <c r="E113" s="4"/>
    </row>
    <row r="114" spans="1:5" x14ac:dyDescent="0.35">
      <c r="A114" s="4"/>
      <c r="B114" s="16"/>
      <c r="C114" s="16"/>
      <c r="D114" s="16"/>
      <c r="E114" s="4"/>
    </row>
    <row r="115" spans="1:5" x14ac:dyDescent="0.35">
      <c r="A115" s="4"/>
      <c r="B115" s="16"/>
      <c r="C115" s="16"/>
      <c r="D115" s="16"/>
      <c r="E115" s="4"/>
    </row>
    <row r="116" spans="1:5" x14ac:dyDescent="0.35">
      <c r="A116" s="4"/>
      <c r="B116" s="16"/>
      <c r="C116" s="16"/>
      <c r="D116" s="16"/>
      <c r="E116" s="4"/>
    </row>
    <row r="117" spans="1:5" x14ac:dyDescent="0.35">
      <c r="A117" s="4"/>
      <c r="B117" s="16"/>
      <c r="C117" s="16"/>
      <c r="D117" s="16"/>
      <c r="E117" s="4"/>
    </row>
    <row r="118" spans="1:5" x14ac:dyDescent="0.35">
      <c r="A118" s="4"/>
      <c r="B118" s="16"/>
      <c r="C118" s="16"/>
      <c r="D118" s="16"/>
      <c r="E118" s="4"/>
    </row>
    <row r="119" spans="1:5" x14ac:dyDescent="0.35">
      <c r="A119" s="4"/>
      <c r="B119" s="16"/>
      <c r="C119" s="16"/>
      <c r="D119" s="16"/>
      <c r="E119" s="4"/>
    </row>
    <row r="120" spans="1:5" x14ac:dyDescent="0.35">
      <c r="A120" s="4"/>
      <c r="B120" s="16"/>
      <c r="C120" s="16"/>
      <c r="D120" s="16"/>
      <c r="E120" s="4"/>
    </row>
    <row r="121" spans="1:5" x14ac:dyDescent="0.35">
      <c r="A121" s="4"/>
      <c r="B121" s="16"/>
      <c r="C121" s="16"/>
      <c r="D121" s="16"/>
      <c r="E121" s="4"/>
    </row>
    <row r="122" spans="1:5" x14ac:dyDescent="0.35">
      <c r="A122" s="4"/>
      <c r="B122" s="16"/>
      <c r="C122" s="16"/>
      <c r="D122" s="16"/>
      <c r="E122" s="4"/>
    </row>
    <row r="123" spans="1:5" x14ac:dyDescent="0.35">
      <c r="A123" s="4"/>
      <c r="B123" s="16"/>
      <c r="C123" s="16"/>
      <c r="D123" s="16"/>
      <c r="E123" s="4"/>
    </row>
    <row r="124" spans="1:5" x14ac:dyDescent="0.35">
      <c r="A124" s="4"/>
      <c r="B124" s="16"/>
      <c r="C124" s="16"/>
      <c r="D124" s="16"/>
      <c r="E124" s="4"/>
    </row>
    <row r="125" spans="1:5" x14ac:dyDescent="0.35">
      <c r="A125" s="4"/>
      <c r="B125" s="16"/>
      <c r="C125" s="16"/>
      <c r="D125" s="16"/>
      <c r="E125" s="4"/>
    </row>
    <row r="126" spans="1:5" x14ac:dyDescent="0.35">
      <c r="A126" s="4"/>
      <c r="B126" s="16"/>
      <c r="C126" s="16"/>
      <c r="D126" s="16"/>
      <c r="E126" s="4"/>
    </row>
    <row r="127" spans="1:5" x14ac:dyDescent="0.35">
      <c r="A127" s="4"/>
      <c r="B127" s="16"/>
      <c r="C127" s="16"/>
      <c r="D127" s="16"/>
      <c r="E127" s="4"/>
    </row>
    <row r="128" spans="1:5" x14ac:dyDescent="0.35">
      <c r="A128" s="4"/>
      <c r="B128" s="16"/>
      <c r="C128" s="16"/>
      <c r="D128" s="16"/>
      <c r="E128" s="4"/>
    </row>
    <row r="129" spans="1:5" x14ac:dyDescent="0.35">
      <c r="A129" s="4"/>
      <c r="B129" s="16"/>
      <c r="C129" s="16"/>
      <c r="D129" s="16"/>
      <c r="E129" s="4"/>
    </row>
    <row r="130" spans="1:5" x14ac:dyDescent="0.35">
      <c r="A130" s="4"/>
      <c r="B130" s="16"/>
      <c r="C130" s="16"/>
      <c r="D130" s="16"/>
      <c r="E130" s="4"/>
    </row>
    <row r="131" spans="1:5" x14ac:dyDescent="0.35">
      <c r="A131" s="4"/>
      <c r="B131" s="16"/>
      <c r="C131" s="16"/>
      <c r="D131" s="16"/>
      <c r="E131" s="4"/>
    </row>
    <row r="132" spans="1:5" x14ac:dyDescent="0.35">
      <c r="A132" s="4"/>
      <c r="B132" s="16"/>
      <c r="C132" s="16"/>
      <c r="D132" s="16"/>
      <c r="E132" s="4"/>
    </row>
    <row r="133" spans="1:5" x14ac:dyDescent="0.35">
      <c r="A133" s="4"/>
      <c r="B133" s="16"/>
      <c r="C133" s="16"/>
      <c r="D133" s="16"/>
      <c r="E133" s="4"/>
    </row>
    <row r="134" spans="1:5" x14ac:dyDescent="0.35">
      <c r="A134" s="4"/>
      <c r="B134" s="16"/>
      <c r="C134" s="16"/>
      <c r="D134" s="16"/>
      <c r="E134" s="4"/>
    </row>
    <row r="135" spans="1:5" x14ac:dyDescent="0.35">
      <c r="A135" s="4"/>
      <c r="B135" s="16"/>
      <c r="C135" s="16"/>
      <c r="D135" s="16"/>
      <c r="E135" s="4"/>
    </row>
    <row r="136" spans="1:5" x14ac:dyDescent="0.35">
      <c r="A136" s="4"/>
      <c r="B136" s="16"/>
      <c r="C136" s="16"/>
      <c r="D136" s="16"/>
      <c r="E136" s="4"/>
    </row>
    <row r="137" spans="1:5" x14ac:dyDescent="0.35">
      <c r="A137" s="4"/>
      <c r="B137" s="16"/>
      <c r="C137" s="16"/>
      <c r="D137" s="16"/>
      <c r="E137" s="4"/>
    </row>
    <row r="138" spans="1:5" x14ac:dyDescent="0.35">
      <c r="A138" s="4"/>
      <c r="B138" s="16"/>
      <c r="C138" s="16"/>
      <c r="D138" s="16"/>
      <c r="E138" s="4"/>
    </row>
    <row r="139" spans="1:5" x14ac:dyDescent="0.35">
      <c r="A139" s="4"/>
      <c r="B139" s="16"/>
      <c r="C139" s="16"/>
      <c r="D139" s="16"/>
      <c r="E139" s="4"/>
    </row>
    <row r="140" spans="1:5" x14ac:dyDescent="0.35">
      <c r="A140" s="4"/>
      <c r="B140" s="16"/>
      <c r="C140" s="16"/>
      <c r="D140" s="16"/>
      <c r="E140" s="4"/>
    </row>
    <row r="141" spans="1:5" x14ac:dyDescent="0.35">
      <c r="A141" s="4"/>
      <c r="B141" s="16"/>
      <c r="C141" s="16"/>
      <c r="D141" s="16"/>
      <c r="E141" s="4"/>
    </row>
    <row r="142" spans="1:5" x14ac:dyDescent="0.35">
      <c r="A142" s="4"/>
      <c r="B142" s="16"/>
      <c r="C142" s="16"/>
      <c r="D142" s="16"/>
      <c r="E142" s="4"/>
    </row>
    <row r="143" spans="1:5" x14ac:dyDescent="0.35">
      <c r="A143" s="4"/>
      <c r="B143" s="16"/>
      <c r="C143" s="16"/>
      <c r="D143" s="16"/>
      <c r="E143" s="4"/>
    </row>
    <row r="144" spans="1:5" x14ac:dyDescent="0.35">
      <c r="A144" s="4"/>
      <c r="B144" s="16"/>
      <c r="C144" s="16"/>
      <c r="D144" s="16"/>
      <c r="E144" s="4"/>
    </row>
    <row r="145" spans="1:5" x14ac:dyDescent="0.35">
      <c r="A145" s="4"/>
      <c r="B145" s="16"/>
      <c r="C145" s="16"/>
      <c r="D145" s="16"/>
      <c r="E145" s="4"/>
    </row>
    <row r="146" spans="1:5" x14ac:dyDescent="0.35">
      <c r="A146" s="4"/>
      <c r="B146" s="16"/>
      <c r="C146" s="16"/>
      <c r="D146" s="16"/>
      <c r="E146" s="4"/>
    </row>
    <row r="147" spans="1:5" x14ac:dyDescent="0.35">
      <c r="A147" s="4"/>
      <c r="B147" s="16"/>
      <c r="C147" s="16"/>
      <c r="D147" s="16"/>
      <c r="E147" s="4"/>
    </row>
    <row r="148" spans="1:5" x14ac:dyDescent="0.35">
      <c r="A148" s="4"/>
      <c r="B148" s="16"/>
      <c r="C148" s="16"/>
      <c r="D148" s="16"/>
      <c r="E148" s="4"/>
    </row>
    <row r="149" spans="1:5" x14ac:dyDescent="0.35">
      <c r="A149" s="4"/>
      <c r="B149" s="16"/>
      <c r="C149" s="16"/>
      <c r="D149" s="16"/>
      <c r="E149" s="4"/>
    </row>
    <row r="150" spans="1:5" x14ac:dyDescent="0.35">
      <c r="A150" s="4"/>
      <c r="B150" s="16"/>
      <c r="C150" s="16"/>
      <c r="D150" s="16"/>
      <c r="E150" s="4"/>
    </row>
    <row r="151" spans="1:5" x14ac:dyDescent="0.35">
      <c r="A151" s="4"/>
      <c r="B151" s="16"/>
      <c r="C151" s="16"/>
      <c r="D151" s="16"/>
      <c r="E151" s="4"/>
    </row>
    <row r="152" spans="1:5" x14ac:dyDescent="0.35">
      <c r="A152" s="4"/>
      <c r="B152" s="16"/>
      <c r="C152" s="16"/>
      <c r="D152" s="16"/>
      <c r="E152" s="4"/>
    </row>
    <row r="153" spans="1:5" x14ac:dyDescent="0.35">
      <c r="A153" s="4"/>
      <c r="B153" s="16"/>
      <c r="C153" s="16"/>
      <c r="D153" s="16"/>
      <c r="E153" s="4"/>
    </row>
    <row r="154" spans="1:5" x14ac:dyDescent="0.35">
      <c r="A154" s="4"/>
      <c r="B154" s="16"/>
      <c r="C154" s="16"/>
      <c r="D154" s="16"/>
      <c r="E154" s="4"/>
    </row>
    <row r="155" spans="1:5" x14ac:dyDescent="0.35">
      <c r="A155" s="4"/>
      <c r="B155" s="16"/>
      <c r="C155" s="16"/>
      <c r="D155" s="16"/>
      <c r="E155" s="4"/>
    </row>
    <row r="156" spans="1:5" x14ac:dyDescent="0.35">
      <c r="A156" s="4"/>
      <c r="B156" s="16"/>
      <c r="C156" s="16"/>
      <c r="D156" s="16"/>
      <c r="E156" s="4"/>
    </row>
    <row r="157" spans="1:5" x14ac:dyDescent="0.35">
      <c r="A157" s="4"/>
      <c r="B157" s="16"/>
      <c r="C157" s="16"/>
      <c r="D157" s="16"/>
      <c r="E157" s="4"/>
    </row>
    <row r="158" spans="1:5" x14ac:dyDescent="0.35">
      <c r="A158" s="4"/>
      <c r="B158" s="16"/>
      <c r="C158" s="16"/>
      <c r="D158" s="16"/>
      <c r="E158" s="4"/>
    </row>
    <row r="159" spans="1:5" x14ac:dyDescent="0.35">
      <c r="A159" s="4"/>
      <c r="B159" s="16"/>
      <c r="C159" s="16"/>
      <c r="D159" s="16"/>
      <c r="E159" s="4"/>
    </row>
    <row r="160" spans="1:5" x14ac:dyDescent="0.35">
      <c r="A160" s="4"/>
      <c r="B160" s="16"/>
      <c r="C160" s="16"/>
      <c r="D160" s="16"/>
      <c r="E160" s="4"/>
    </row>
    <row r="161" spans="1:5" x14ac:dyDescent="0.35">
      <c r="A161" s="4"/>
      <c r="B161" s="16"/>
      <c r="C161" s="16"/>
      <c r="D161" s="16"/>
      <c r="E161" s="4"/>
    </row>
    <row r="162" spans="1:5" x14ac:dyDescent="0.35">
      <c r="A162" s="4"/>
      <c r="B162" s="16"/>
      <c r="C162" s="16"/>
      <c r="D162" s="16"/>
      <c r="E162" s="4"/>
    </row>
    <row r="163" spans="1:5" x14ac:dyDescent="0.35">
      <c r="A163" s="4"/>
      <c r="B163" s="16"/>
      <c r="C163" s="16"/>
      <c r="D163" s="16"/>
      <c r="E163" s="4"/>
    </row>
    <row r="164" spans="1:5" x14ac:dyDescent="0.35">
      <c r="A164" s="4"/>
      <c r="B164" s="16"/>
      <c r="C164" s="16"/>
      <c r="D164" s="16"/>
      <c r="E164" s="4"/>
    </row>
    <row r="165" spans="1:5" x14ac:dyDescent="0.35">
      <c r="A165" s="4"/>
      <c r="B165" s="16"/>
      <c r="C165" s="16"/>
      <c r="D165" s="16"/>
      <c r="E165" s="4"/>
    </row>
    <row r="166" spans="1:5" x14ac:dyDescent="0.35">
      <c r="A166" s="4"/>
      <c r="B166" s="16"/>
      <c r="C166" s="16"/>
      <c r="D166" s="16"/>
      <c r="E166" s="4"/>
    </row>
    <row r="167" spans="1:5" x14ac:dyDescent="0.35">
      <c r="A167" s="4"/>
      <c r="B167" s="16"/>
      <c r="C167" s="16"/>
      <c r="D167" s="16"/>
      <c r="E167" s="4"/>
    </row>
    <row r="168" spans="1:5" x14ac:dyDescent="0.35">
      <c r="A168" s="4"/>
      <c r="B168" s="16"/>
      <c r="C168" s="16"/>
      <c r="D168" s="16"/>
      <c r="E168" s="4"/>
    </row>
    <row r="169" spans="1:5" x14ac:dyDescent="0.35">
      <c r="A169" s="4"/>
      <c r="B169" s="16"/>
      <c r="C169" s="16"/>
      <c r="D169" s="16"/>
      <c r="E169" s="4"/>
    </row>
    <row r="170" spans="1:5" x14ac:dyDescent="0.35">
      <c r="A170" s="4"/>
      <c r="B170" s="16"/>
      <c r="C170" s="16"/>
      <c r="D170" s="16"/>
      <c r="E170" s="4"/>
    </row>
    <row r="171" spans="1:5" x14ac:dyDescent="0.35">
      <c r="A171" s="4"/>
      <c r="B171" s="16"/>
      <c r="C171" s="16"/>
      <c r="D171" s="16"/>
      <c r="E171" s="4"/>
    </row>
    <row r="172" spans="1:5" x14ac:dyDescent="0.35">
      <c r="A172" s="4"/>
      <c r="B172" s="16"/>
      <c r="C172" s="16"/>
      <c r="D172" s="16"/>
      <c r="E172" s="4"/>
    </row>
    <row r="173" spans="1:5" x14ac:dyDescent="0.35">
      <c r="A173" s="4"/>
      <c r="B173" s="16"/>
      <c r="C173" s="16"/>
      <c r="D173" s="16"/>
      <c r="E173" s="4"/>
    </row>
    <row r="174" spans="1:5" x14ac:dyDescent="0.35">
      <c r="A174" s="4"/>
      <c r="B174" s="16"/>
      <c r="C174" s="16"/>
      <c r="D174" s="16"/>
      <c r="E174" s="4"/>
    </row>
    <row r="175" spans="1:5" x14ac:dyDescent="0.35">
      <c r="A175" s="4"/>
      <c r="B175" s="16"/>
      <c r="C175" s="16"/>
      <c r="D175" s="16"/>
      <c r="E175" s="4"/>
    </row>
    <row r="176" spans="1:5" x14ac:dyDescent="0.35">
      <c r="A176" s="4"/>
      <c r="B176" s="16"/>
      <c r="C176" s="16"/>
      <c r="D176" s="16"/>
      <c r="E176" s="4"/>
    </row>
    <row r="177" spans="1:5" x14ac:dyDescent="0.35">
      <c r="A177" s="4"/>
      <c r="B177" s="16"/>
      <c r="C177" s="16"/>
      <c r="D177" s="16"/>
      <c r="E177" s="4"/>
    </row>
    <row r="178" spans="1:5" x14ac:dyDescent="0.35">
      <c r="A178" s="4"/>
      <c r="B178" s="16"/>
      <c r="C178" s="16"/>
      <c r="D178" s="16"/>
      <c r="E178" s="4"/>
    </row>
    <row r="179" spans="1:5" x14ac:dyDescent="0.35">
      <c r="A179" s="4"/>
      <c r="B179" s="16"/>
      <c r="C179" s="16"/>
      <c r="D179" s="16"/>
      <c r="E179" s="4"/>
    </row>
    <row r="180" spans="1:5" x14ac:dyDescent="0.35">
      <c r="A180" s="4"/>
      <c r="B180" s="16"/>
      <c r="C180" s="16"/>
      <c r="D180" s="16"/>
      <c r="E180" s="4"/>
    </row>
    <row r="181" spans="1:5" x14ac:dyDescent="0.35">
      <c r="A181" s="4"/>
      <c r="B181" s="16"/>
      <c r="C181" s="16"/>
      <c r="D181" s="16"/>
      <c r="E181" s="4"/>
    </row>
    <row r="182" spans="1:5" x14ac:dyDescent="0.35">
      <c r="A182" s="4"/>
      <c r="B182" s="16"/>
      <c r="C182" s="16"/>
      <c r="D182" s="16"/>
      <c r="E182" s="4"/>
    </row>
    <row r="183" spans="1:5" x14ac:dyDescent="0.35">
      <c r="A183" s="4"/>
      <c r="B183" s="16"/>
      <c r="C183" s="16"/>
      <c r="D183" s="16"/>
      <c r="E183" s="4"/>
    </row>
    <row r="184" spans="1:5" x14ac:dyDescent="0.35">
      <c r="A184" s="4"/>
      <c r="B184" s="16"/>
      <c r="C184" s="16"/>
      <c r="D184" s="16"/>
      <c r="E184" s="4"/>
    </row>
    <row r="185" spans="1:5" x14ac:dyDescent="0.35">
      <c r="A185" s="4"/>
      <c r="B185" s="16"/>
      <c r="C185" s="16"/>
      <c r="D185" s="16"/>
      <c r="E185" s="4"/>
    </row>
    <row r="186" spans="1:5" x14ac:dyDescent="0.35">
      <c r="A186" s="4"/>
      <c r="B186" s="16"/>
      <c r="C186" s="16"/>
      <c r="D186" s="16"/>
      <c r="E186" s="4"/>
    </row>
    <row r="187" spans="1:5" x14ac:dyDescent="0.35">
      <c r="A187" s="4"/>
      <c r="B187" s="16"/>
      <c r="C187" s="16"/>
      <c r="D187" s="16"/>
      <c r="E187" s="4"/>
    </row>
    <row r="188" spans="1:5" x14ac:dyDescent="0.35">
      <c r="A188" s="4"/>
      <c r="B188" s="16"/>
      <c r="C188" s="16"/>
      <c r="D188" s="16"/>
      <c r="E188" s="4"/>
    </row>
    <row r="189" spans="1:5" x14ac:dyDescent="0.35">
      <c r="A189" s="4"/>
      <c r="B189" s="16"/>
      <c r="C189" s="16"/>
      <c r="D189" s="16"/>
      <c r="E189" s="4"/>
    </row>
    <row r="190" spans="1:5" x14ac:dyDescent="0.35">
      <c r="A190" s="4"/>
      <c r="B190" s="16"/>
      <c r="C190" s="16"/>
      <c r="D190" s="16"/>
      <c r="E190" s="4"/>
    </row>
    <row r="191" spans="1:5" x14ac:dyDescent="0.35">
      <c r="A191" s="4"/>
      <c r="B191" s="16"/>
      <c r="C191" s="16"/>
      <c r="D191" s="16"/>
      <c r="E191" s="4"/>
    </row>
    <row r="192" spans="1:5" x14ac:dyDescent="0.35">
      <c r="A192" s="4"/>
      <c r="B192" s="16"/>
      <c r="C192" s="16"/>
      <c r="D192" s="16"/>
      <c r="E192" s="4"/>
    </row>
    <row r="193" spans="1:5" x14ac:dyDescent="0.35">
      <c r="A193" s="4"/>
      <c r="B193" s="16"/>
      <c r="C193" s="16"/>
      <c r="D193" s="16"/>
      <c r="E193" s="4"/>
    </row>
    <row r="194" spans="1:5" x14ac:dyDescent="0.35">
      <c r="A194" s="4"/>
      <c r="B194" s="16"/>
      <c r="C194" s="16"/>
      <c r="D194" s="16"/>
      <c r="E194" s="4"/>
    </row>
    <row r="195" spans="1:5" x14ac:dyDescent="0.35">
      <c r="A195" s="4"/>
      <c r="B195" s="16"/>
      <c r="C195" s="16"/>
      <c r="D195" s="16"/>
      <c r="E195" s="4"/>
    </row>
    <row r="196" spans="1:5" x14ac:dyDescent="0.35">
      <c r="A196" s="4"/>
      <c r="B196" s="16"/>
      <c r="C196" s="16"/>
      <c r="D196" s="16"/>
      <c r="E196" s="4"/>
    </row>
    <row r="197" spans="1:5" x14ac:dyDescent="0.35">
      <c r="A197" s="4"/>
      <c r="B197" s="16"/>
      <c r="C197" s="16"/>
      <c r="D197" s="16"/>
      <c r="E197" s="4"/>
    </row>
    <row r="198" spans="1:5" x14ac:dyDescent="0.35">
      <c r="A198" s="4"/>
      <c r="B198" s="16"/>
      <c r="C198" s="16"/>
      <c r="D198" s="16"/>
      <c r="E198" s="4"/>
    </row>
    <row r="199" spans="1:5" x14ac:dyDescent="0.35">
      <c r="A199" s="4"/>
      <c r="B199" s="16"/>
      <c r="C199" s="16"/>
      <c r="D199" s="16"/>
      <c r="E199" s="4"/>
    </row>
    <row r="200" spans="1:5" x14ac:dyDescent="0.35">
      <c r="A200" s="4"/>
      <c r="B200" s="16"/>
      <c r="C200" s="16"/>
      <c r="D200" s="16"/>
      <c r="E200" s="4"/>
    </row>
    <row r="201" spans="1:5" x14ac:dyDescent="0.35">
      <c r="A201" s="4"/>
      <c r="B201" s="16"/>
      <c r="C201" s="16"/>
      <c r="D201" s="16"/>
      <c r="E201" s="4"/>
    </row>
    <row r="202" spans="1:5" x14ac:dyDescent="0.35">
      <c r="A202" s="4"/>
      <c r="B202" s="16"/>
      <c r="C202" s="16"/>
      <c r="D202" s="16"/>
      <c r="E202" s="4"/>
    </row>
    <row r="203" spans="1:5" x14ac:dyDescent="0.35">
      <c r="A203" s="4"/>
      <c r="B203" s="16"/>
      <c r="C203" s="16"/>
      <c r="D203" s="16"/>
      <c r="E203" s="4"/>
    </row>
    <row r="204" spans="1:5" x14ac:dyDescent="0.35">
      <c r="A204" s="4"/>
      <c r="B204" s="16"/>
      <c r="C204" s="16"/>
      <c r="D204" s="16"/>
      <c r="E204" s="4"/>
    </row>
    <row r="205" spans="1:5" x14ac:dyDescent="0.35">
      <c r="A205" s="4"/>
      <c r="B205" s="16"/>
      <c r="C205" s="16"/>
      <c r="D205" s="16"/>
      <c r="E205" s="4"/>
    </row>
    <row r="206" spans="1:5" x14ac:dyDescent="0.35">
      <c r="A206" s="4"/>
      <c r="B206" s="16"/>
      <c r="C206" s="16"/>
      <c r="D206" s="16"/>
      <c r="E206" s="4"/>
    </row>
    <row r="207" spans="1:5" x14ac:dyDescent="0.35">
      <c r="A207" s="4"/>
      <c r="B207" s="16"/>
      <c r="C207" s="16"/>
      <c r="D207" s="16"/>
      <c r="E207" s="4"/>
    </row>
    <row r="208" spans="1:5" x14ac:dyDescent="0.35">
      <c r="A208" s="4"/>
      <c r="B208" s="16"/>
      <c r="C208" s="16"/>
      <c r="D208" s="16"/>
      <c r="E208" s="4"/>
    </row>
    <row r="209" spans="1:5" x14ac:dyDescent="0.35">
      <c r="A209" s="4"/>
      <c r="B209" s="16"/>
      <c r="C209" s="16"/>
      <c r="D209" s="16"/>
      <c r="E209" s="4"/>
    </row>
    <row r="210" spans="1:5" x14ac:dyDescent="0.35">
      <c r="A210" s="4"/>
      <c r="B210" s="16"/>
      <c r="C210" s="16"/>
      <c r="D210" s="16"/>
      <c r="E210" s="4"/>
    </row>
    <row r="211" spans="1:5" x14ac:dyDescent="0.35">
      <c r="A211" s="4"/>
      <c r="B211" s="16"/>
      <c r="C211" s="16"/>
      <c r="D211" s="16"/>
      <c r="E211" s="4"/>
    </row>
    <row r="212" spans="1:5" x14ac:dyDescent="0.35">
      <c r="A212" s="4"/>
      <c r="B212" s="16"/>
      <c r="C212" s="16"/>
      <c r="D212" s="16"/>
      <c r="E212" s="4"/>
    </row>
    <row r="213" spans="1:5" x14ac:dyDescent="0.35">
      <c r="A213" s="4"/>
      <c r="B213" s="16"/>
      <c r="C213" s="16"/>
      <c r="D213" s="16"/>
      <c r="E213" s="4"/>
    </row>
    <row r="214" spans="1:5" x14ac:dyDescent="0.35">
      <c r="A214" s="4"/>
      <c r="B214" s="16"/>
      <c r="C214" s="16"/>
      <c r="D214" s="16"/>
      <c r="E214" s="4"/>
    </row>
    <row r="215" spans="1:5" x14ac:dyDescent="0.35">
      <c r="A215" s="4"/>
      <c r="B215" s="16"/>
      <c r="C215" s="16"/>
      <c r="D215" s="16"/>
      <c r="E215" s="4"/>
    </row>
    <row r="216" spans="1:5" x14ac:dyDescent="0.35">
      <c r="A216" s="4"/>
      <c r="B216" s="16"/>
      <c r="C216" s="16"/>
      <c r="D216" s="16"/>
      <c r="E216" s="4"/>
    </row>
    <row r="217" spans="1:5" x14ac:dyDescent="0.35">
      <c r="A217" s="4"/>
      <c r="B217" s="16"/>
      <c r="C217" s="16"/>
      <c r="D217" s="16"/>
      <c r="E217" s="4"/>
    </row>
    <row r="218" spans="1:5" x14ac:dyDescent="0.35">
      <c r="A218" s="4"/>
      <c r="B218" s="16"/>
      <c r="C218" s="16"/>
      <c r="D218" s="16"/>
      <c r="E218" s="4"/>
    </row>
    <row r="219" spans="1:5" x14ac:dyDescent="0.35">
      <c r="A219" s="4"/>
      <c r="B219" s="16"/>
      <c r="C219" s="16"/>
      <c r="D219" s="16"/>
      <c r="E219" s="4"/>
    </row>
    <row r="220" spans="1:5" x14ac:dyDescent="0.35">
      <c r="A220" s="4"/>
      <c r="B220" s="16"/>
      <c r="C220" s="16"/>
      <c r="D220" s="16"/>
      <c r="E220" s="4"/>
    </row>
    <row r="221" spans="1:5" x14ac:dyDescent="0.35">
      <c r="A221" s="4"/>
      <c r="B221" s="16"/>
      <c r="C221" s="16"/>
      <c r="D221" s="16"/>
      <c r="E221" s="4"/>
    </row>
    <row r="222" spans="1:5" x14ac:dyDescent="0.35">
      <c r="A222" s="4"/>
      <c r="B222" s="16"/>
      <c r="C222" s="16"/>
      <c r="D222" s="16"/>
      <c r="E222" s="4"/>
    </row>
    <row r="223" spans="1:5" x14ac:dyDescent="0.35">
      <c r="A223" s="4"/>
      <c r="B223" s="16"/>
      <c r="C223" s="16"/>
      <c r="D223" s="16"/>
      <c r="E223" s="4"/>
    </row>
    <row r="224" spans="1:5" x14ac:dyDescent="0.35">
      <c r="A224" s="4"/>
      <c r="B224" s="16"/>
      <c r="C224" s="16"/>
      <c r="D224" s="16"/>
      <c r="E224" s="4"/>
    </row>
    <row r="225" spans="1:5" x14ac:dyDescent="0.35">
      <c r="A225" s="4"/>
      <c r="B225" s="16"/>
      <c r="C225" s="16"/>
      <c r="D225" s="16"/>
      <c r="E225" s="4"/>
    </row>
    <row r="226" spans="1:5" x14ac:dyDescent="0.35">
      <c r="A226" s="4"/>
      <c r="B226" s="16"/>
      <c r="C226" s="16"/>
      <c r="D226" s="16"/>
      <c r="E226" s="4"/>
    </row>
    <row r="227" spans="1:5" x14ac:dyDescent="0.35">
      <c r="A227" s="4"/>
      <c r="B227" s="16"/>
      <c r="C227" s="16"/>
      <c r="D227" s="16"/>
      <c r="E227" s="4"/>
    </row>
    <row r="228" spans="1:5" x14ac:dyDescent="0.35">
      <c r="A228" s="4"/>
      <c r="B228" s="16"/>
      <c r="C228" s="16"/>
      <c r="D228" s="16"/>
      <c r="E228" s="4"/>
    </row>
    <row r="229" spans="1:5" x14ac:dyDescent="0.35">
      <c r="A229" s="4"/>
      <c r="B229" s="16"/>
      <c r="C229" s="16"/>
      <c r="D229" s="16"/>
      <c r="E229" s="4"/>
    </row>
    <row r="230" spans="1:5" x14ac:dyDescent="0.35">
      <c r="A230" s="4"/>
      <c r="B230" s="16"/>
      <c r="C230" s="16"/>
      <c r="D230" s="16"/>
      <c r="E230" s="4"/>
    </row>
    <row r="231" spans="1:5" x14ac:dyDescent="0.35">
      <c r="A231" s="4"/>
      <c r="B231" s="16"/>
      <c r="C231" s="16"/>
      <c r="D231" s="16"/>
      <c r="E231" s="4"/>
    </row>
    <row r="232" spans="1:5" x14ac:dyDescent="0.35">
      <c r="A232" s="4"/>
      <c r="B232" s="16"/>
      <c r="C232" s="16"/>
      <c r="D232" s="16"/>
      <c r="E232" s="4"/>
    </row>
    <row r="233" spans="1:5" x14ac:dyDescent="0.35">
      <c r="A233" s="4"/>
      <c r="B233" s="16"/>
      <c r="C233" s="16"/>
      <c r="D233" s="16"/>
      <c r="E233" s="4"/>
    </row>
    <row r="234" spans="1:5" x14ac:dyDescent="0.35">
      <c r="A234" s="4"/>
      <c r="B234" s="16"/>
      <c r="C234" s="16"/>
      <c r="D234" s="16"/>
      <c r="E234" s="4"/>
    </row>
    <row r="235" spans="1:5" x14ac:dyDescent="0.35">
      <c r="A235" s="4"/>
      <c r="B235" s="16"/>
      <c r="C235" s="16"/>
      <c r="D235" s="16"/>
      <c r="E235" s="4"/>
    </row>
    <row r="236" spans="1:5" x14ac:dyDescent="0.35">
      <c r="A236" s="4"/>
      <c r="B236" s="16"/>
      <c r="C236" s="16"/>
      <c r="D236" s="16"/>
      <c r="E236" s="4"/>
    </row>
    <row r="237" spans="1:5" x14ac:dyDescent="0.35">
      <c r="A237" s="4"/>
      <c r="B237" s="16"/>
      <c r="C237" s="16"/>
      <c r="D237" s="16"/>
      <c r="E237" s="4"/>
    </row>
    <row r="238" spans="1:5" x14ac:dyDescent="0.35">
      <c r="A238" s="4"/>
      <c r="B238" s="16"/>
      <c r="C238" s="16"/>
      <c r="D238" s="16"/>
      <c r="E238" s="4"/>
    </row>
    <row r="239" spans="1:5" x14ac:dyDescent="0.35">
      <c r="A239" s="4"/>
      <c r="B239" s="16"/>
      <c r="C239" s="16"/>
      <c r="D239" s="16"/>
      <c r="E239" s="4"/>
    </row>
    <row r="240" spans="1:5" x14ac:dyDescent="0.35">
      <c r="A240" s="4"/>
      <c r="B240" s="16"/>
      <c r="C240" s="16"/>
      <c r="D240" s="16"/>
      <c r="E240" s="4"/>
    </row>
    <row r="241" spans="1:5" x14ac:dyDescent="0.35">
      <c r="A241" s="4"/>
      <c r="B241" s="16"/>
      <c r="C241" s="16"/>
      <c r="D241" s="16"/>
      <c r="E241" s="4"/>
    </row>
    <row r="242" spans="1:5" x14ac:dyDescent="0.35">
      <c r="A242" s="4"/>
      <c r="B242" s="16"/>
      <c r="C242" s="16"/>
      <c r="D242" s="16"/>
      <c r="E242" s="4"/>
    </row>
    <row r="243" spans="1:5" x14ac:dyDescent="0.35">
      <c r="A243" s="4"/>
      <c r="B243" s="16"/>
      <c r="C243" s="16"/>
      <c r="D243" s="16"/>
      <c r="E243" s="4"/>
    </row>
    <row r="244" spans="1:5" x14ac:dyDescent="0.35">
      <c r="A244" s="4"/>
      <c r="B244" s="16"/>
      <c r="C244" s="16"/>
      <c r="D244" s="16"/>
      <c r="E244" s="4"/>
    </row>
    <row r="245" spans="1:5" x14ac:dyDescent="0.35">
      <c r="A245" s="4"/>
      <c r="B245" s="16"/>
      <c r="C245" s="16"/>
      <c r="D245" s="16"/>
      <c r="E245" s="4"/>
    </row>
    <row r="246" spans="1:5" x14ac:dyDescent="0.35">
      <c r="A246" s="4"/>
      <c r="B246" s="16"/>
      <c r="C246" s="16"/>
      <c r="D246" s="16"/>
      <c r="E246" s="4"/>
    </row>
    <row r="247" spans="1:5" x14ac:dyDescent="0.35">
      <c r="A247" s="4"/>
      <c r="B247" s="16"/>
      <c r="C247" s="16"/>
      <c r="D247" s="16"/>
      <c r="E247" s="4"/>
    </row>
    <row r="248" spans="1:5" x14ac:dyDescent="0.35">
      <c r="A248" s="4"/>
      <c r="B248" s="16"/>
      <c r="C248" s="16"/>
      <c r="D248" s="16"/>
      <c r="E248" s="4"/>
    </row>
    <row r="249" spans="1:5" x14ac:dyDescent="0.35">
      <c r="A249" s="4"/>
      <c r="B249" s="16"/>
      <c r="C249" s="16"/>
      <c r="D249" s="16"/>
      <c r="E249" s="4"/>
    </row>
    <row r="250" spans="1:5" x14ac:dyDescent="0.35">
      <c r="A250" s="4"/>
      <c r="B250" s="16"/>
      <c r="C250" s="16"/>
      <c r="D250" s="16"/>
      <c r="E250" s="4"/>
    </row>
    <row r="251" spans="1:5" x14ac:dyDescent="0.35">
      <c r="A251" s="4"/>
      <c r="B251" s="16"/>
      <c r="C251" s="16"/>
      <c r="D251" s="16"/>
      <c r="E251" s="4"/>
    </row>
    <row r="252" spans="1:5" x14ac:dyDescent="0.35">
      <c r="A252" s="4"/>
      <c r="B252" s="16"/>
      <c r="C252" s="16"/>
      <c r="D252" s="16"/>
      <c r="E252" s="4"/>
    </row>
    <row r="253" spans="1:5" x14ac:dyDescent="0.35">
      <c r="A253" s="4"/>
      <c r="B253" s="16"/>
      <c r="C253" s="16"/>
      <c r="D253" s="16"/>
      <c r="E253" s="4"/>
    </row>
    <row r="254" spans="1:5" x14ac:dyDescent="0.35">
      <c r="A254" s="4"/>
      <c r="B254" s="16"/>
      <c r="C254" s="16"/>
      <c r="D254" s="16"/>
      <c r="E254" s="4"/>
    </row>
    <row r="255" spans="1:5" x14ac:dyDescent="0.35">
      <c r="A255" s="4"/>
      <c r="B255" s="16"/>
      <c r="C255" s="16"/>
      <c r="D255" s="16"/>
      <c r="E255" s="4"/>
    </row>
    <row r="256" spans="1:5" x14ac:dyDescent="0.35">
      <c r="A256" s="4"/>
      <c r="B256" s="16"/>
      <c r="C256" s="16"/>
      <c r="D256" s="16"/>
      <c r="E256" s="4"/>
    </row>
    <row r="257" spans="1:5" x14ac:dyDescent="0.35">
      <c r="A257" s="4"/>
      <c r="B257" s="16"/>
      <c r="C257" s="16"/>
      <c r="D257" s="16"/>
      <c r="E257" s="4"/>
    </row>
    <row r="258" spans="1:5" x14ac:dyDescent="0.35">
      <c r="A258" s="4"/>
      <c r="B258" s="16"/>
      <c r="C258" s="16"/>
      <c r="D258" s="16"/>
      <c r="E258" s="4"/>
    </row>
    <row r="259" spans="1:5" x14ac:dyDescent="0.35">
      <c r="A259" s="4"/>
      <c r="B259" s="16"/>
      <c r="C259" s="16"/>
      <c r="D259" s="16"/>
      <c r="E259" s="4"/>
    </row>
    <row r="260" spans="1:5" x14ac:dyDescent="0.35">
      <c r="A260" s="4"/>
      <c r="B260" s="16"/>
      <c r="C260" s="16"/>
      <c r="D260" s="16"/>
      <c r="E260" s="4"/>
    </row>
    <row r="261" spans="1:5" x14ac:dyDescent="0.35">
      <c r="A261" s="4"/>
      <c r="B261" s="16"/>
      <c r="C261" s="16"/>
      <c r="D261" s="16"/>
      <c r="E261" s="4"/>
    </row>
    <row r="262" spans="1:5" x14ac:dyDescent="0.35">
      <c r="A262" s="4"/>
      <c r="B262" s="16"/>
      <c r="C262" s="16"/>
      <c r="D262" s="16"/>
      <c r="E262" s="4"/>
    </row>
    <row r="263" spans="1:5" x14ac:dyDescent="0.35">
      <c r="A263" s="4"/>
      <c r="B263" s="16"/>
      <c r="C263" s="16"/>
      <c r="D263" s="16"/>
      <c r="E263" s="4"/>
    </row>
    <row r="264" spans="1:5" x14ac:dyDescent="0.35">
      <c r="A264" s="4"/>
      <c r="B264" s="16"/>
      <c r="C264" s="16"/>
      <c r="D264" s="16"/>
      <c r="E264" s="4"/>
    </row>
    <row r="265" spans="1:5" x14ac:dyDescent="0.35">
      <c r="A265" s="4"/>
      <c r="B265" s="16"/>
      <c r="C265" s="16"/>
      <c r="D265" s="16"/>
      <c r="E265" s="4"/>
    </row>
    <row r="266" spans="1:5" x14ac:dyDescent="0.35">
      <c r="A266" s="4"/>
      <c r="B266" s="16"/>
      <c r="C266" s="16"/>
      <c r="D266" s="16"/>
      <c r="E266" s="4"/>
    </row>
    <row r="267" spans="1:5" x14ac:dyDescent="0.35">
      <c r="A267" s="4"/>
      <c r="B267" s="16"/>
      <c r="C267" s="16"/>
      <c r="D267" s="16"/>
      <c r="E267" s="4"/>
    </row>
    <row r="268" spans="1:5" x14ac:dyDescent="0.35">
      <c r="A268" s="4"/>
      <c r="B268" s="16"/>
      <c r="C268" s="16"/>
      <c r="D268" s="16"/>
      <c r="E268" s="4"/>
    </row>
    <row r="269" spans="1:5" x14ac:dyDescent="0.35">
      <c r="A269" s="4"/>
      <c r="B269" s="16"/>
      <c r="C269" s="16"/>
      <c r="D269" s="16"/>
      <c r="E269" s="4"/>
    </row>
    <row r="270" spans="1:5" x14ac:dyDescent="0.35">
      <c r="A270" s="4"/>
      <c r="B270" s="16"/>
      <c r="C270" s="16"/>
      <c r="D270" s="16"/>
      <c r="E270" s="4"/>
    </row>
    <row r="271" spans="1:5" x14ac:dyDescent="0.35">
      <c r="A271" s="4"/>
      <c r="B271" s="16"/>
      <c r="C271" s="16"/>
      <c r="D271" s="16"/>
      <c r="E271" s="4"/>
    </row>
    <row r="272" spans="1:5" x14ac:dyDescent="0.35">
      <c r="A272" s="4"/>
      <c r="B272" s="16"/>
      <c r="C272" s="16"/>
      <c r="D272" s="16"/>
      <c r="E272" s="4"/>
    </row>
    <row r="273" spans="1:5" x14ac:dyDescent="0.35">
      <c r="A273" s="4"/>
      <c r="B273" s="16"/>
      <c r="C273" s="16"/>
      <c r="D273" s="16"/>
      <c r="E273" s="4"/>
    </row>
    <row r="274" spans="1:5" x14ac:dyDescent="0.35">
      <c r="A274" s="4"/>
      <c r="B274" s="16"/>
      <c r="C274" s="16"/>
      <c r="D274" s="16"/>
      <c r="E274" s="4"/>
    </row>
    <row r="275" spans="1:5" x14ac:dyDescent="0.35">
      <c r="A275" s="4"/>
      <c r="B275" s="16"/>
      <c r="C275" s="16"/>
      <c r="D275" s="16"/>
      <c r="E275" s="4"/>
    </row>
    <row r="276" spans="1:5" x14ac:dyDescent="0.35">
      <c r="A276" s="4"/>
      <c r="B276" s="16"/>
      <c r="C276" s="16"/>
      <c r="D276" s="16"/>
      <c r="E276" s="4"/>
    </row>
    <row r="277" spans="1:5" x14ac:dyDescent="0.35">
      <c r="A277" s="4"/>
      <c r="B277" s="16"/>
      <c r="C277" s="16"/>
      <c r="D277" s="16"/>
      <c r="E277" s="4"/>
    </row>
    <row r="278" spans="1:5" x14ac:dyDescent="0.35">
      <c r="A278" s="4"/>
      <c r="B278" s="16"/>
      <c r="C278" s="16"/>
      <c r="D278" s="16"/>
      <c r="E278" s="4"/>
    </row>
    <row r="279" spans="1:5" x14ac:dyDescent="0.35">
      <c r="A279" s="4"/>
      <c r="B279" s="16"/>
      <c r="C279" s="16"/>
      <c r="D279" s="16"/>
      <c r="E279" s="4"/>
    </row>
    <row r="280" spans="1:5" x14ac:dyDescent="0.35">
      <c r="A280" s="4"/>
      <c r="B280" s="16"/>
      <c r="C280" s="16"/>
      <c r="D280" s="16"/>
      <c r="E280" s="4"/>
    </row>
    <row r="281" spans="1:5" x14ac:dyDescent="0.35">
      <c r="A281" s="4"/>
      <c r="B281" s="16"/>
      <c r="C281" s="16"/>
      <c r="D281" s="16"/>
      <c r="E281" s="4"/>
    </row>
    <row r="282" spans="1:5" x14ac:dyDescent="0.35">
      <c r="A282" s="4"/>
      <c r="B282" s="16"/>
      <c r="C282" s="16"/>
      <c r="D282" s="16"/>
      <c r="E282" s="4"/>
    </row>
    <row r="283" spans="1:5" x14ac:dyDescent="0.35">
      <c r="A283" s="4"/>
      <c r="B283" s="16"/>
      <c r="C283" s="16"/>
      <c r="D283" s="16"/>
      <c r="E283" s="4"/>
    </row>
    <row r="284" spans="1:5" x14ac:dyDescent="0.35">
      <c r="A284" s="4"/>
      <c r="B284" s="16"/>
      <c r="C284" s="16"/>
      <c r="D284" s="16"/>
      <c r="E284" s="4"/>
    </row>
    <row r="285" spans="1:5" x14ac:dyDescent="0.35">
      <c r="A285" s="4"/>
      <c r="B285" s="16"/>
      <c r="C285" s="16"/>
      <c r="D285" s="16"/>
      <c r="E285" s="4"/>
    </row>
    <row r="286" spans="1:5" x14ac:dyDescent="0.35">
      <c r="A286" s="4"/>
      <c r="B286" s="16"/>
      <c r="C286" s="16"/>
      <c r="D286" s="16"/>
      <c r="E286" s="4"/>
    </row>
    <row r="287" spans="1:5" x14ac:dyDescent="0.35">
      <c r="A287" s="4"/>
      <c r="B287" s="16"/>
      <c r="C287" s="16"/>
      <c r="D287" s="16"/>
      <c r="E287" s="4"/>
    </row>
    <row r="288" spans="1:5" x14ac:dyDescent="0.35">
      <c r="A288" s="4"/>
      <c r="B288" s="16"/>
      <c r="C288" s="16"/>
      <c r="D288" s="16"/>
      <c r="E288" s="4"/>
    </row>
    <row r="289" spans="1:5" x14ac:dyDescent="0.35">
      <c r="A289" s="4"/>
      <c r="B289" s="16"/>
      <c r="C289" s="16"/>
      <c r="D289" s="16"/>
      <c r="E289" s="4"/>
    </row>
    <row r="290" spans="1:5" x14ac:dyDescent="0.35">
      <c r="A290" s="4"/>
      <c r="B290" s="16"/>
      <c r="C290" s="16"/>
      <c r="D290" s="16"/>
      <c r="E290" s="4"/>
    </row>
    <row r="291" spans="1:5" x14ac:dyDescent="0.35">
      <c r="A291" s="4"/>
      <c r="B291" s="16"/>
      <c r="C291" s="16"/>
      <c r="D291" s="16"/>
      <c r="E291" s="4"/>
    </row>
    <row r="292" spans="1:5" x14ac:dyDescent="0.35">
      <c r="A292" s="4"/>
      <c r="B292" s="16"/>
      <c r="C292" s="16"/>
      <c r="D292" s="16"/>
      <c r="E292" s="4"/>
    </row>
    <row r="293" spans="1:5" x14ac:dyDescent="0.35">
      <c r="A293" s="4"/>
      <c r="B293" s="16"/>
      <c r="C293" s="16"/>
      <c r="D293" s="16"/>
      <c r="E293" s="4"/>
    </row>
    <row r="294" spans="1:5" x14ac:dyDescent="0.35">
      <c r="A294" s="4"/>
      <c r="B294" s="16"/>
      <c r="C294" s="16"/>
      <c r="D294" s="16"/>
      <c r="E294" s="4"/>
    </row>
    <row r="295" spans="1:5" x14ac:dyDescent="0.35">
      <c r="A295" s="4"/>
      <c r="B295" s="16"/>
      <c r="C295" s="16"/>
      <c r="D295" s="16"/>
      <c r="E295" s="4"/>
    </row>
    <row r="296" spans="1:5" x14ac:dyDescent="0.35">
      <c r="A296" s="4"/>
      <c r="B296" s="16"/>
      <c r="C296" s="16"/>
      <c r="D296" s="16"/>
      <c r="E296" s="4"/>
    </row>
    <row r="297" spans="1:5" x14ac:dyDescent="0.35">
      <c r="A297" s="4"/>
      <c r="B297" s="16"/>
      <c r="C297" s="16"/>
      <c r="D297" s="16"/>
      <c r="E297" s="4"/>
    </row>
    <row r="298" spans="1:5" x14ac:dyDescent="0.35">
      <c r="A298" s="4"/>
      <c r="B298" s="16"/>
      <c r="C298" s="16"/>
      <c r="D298" s="16"/>
      <c r="E298" s="4"/>
    </row>
    <row r="299" spans="1:5" x14ac:dyDescent="0.35">
      <c r="A299" s="4"/>
      <c r="B299" s="16"/>
      <c r="C299" s="16"/>
      <c r="D299" s="16"/>
      <c r="E299" s="4"/>
    </row>
  </sheetData>
  <sheetProtection sheet="1" objects="1" scenarios="1"/>
  <mergeCells count="1">
    <mergeCell ref="A1:E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C499"/>
  <sheetViews>
    <sheetView zoomScale="90" zoomScaleNormal="90" workbookViewId="0">
      <pane xSplit="1" ySplit="3" topLeftCell="B4" activePane="bottomRight" state="frozenSplit"/>
      <selection pane="topRight" activeCell="B1" sqref="B1"/>
      <selection pane="bottomLeft" activeCell="A4" sqref="A4"/>
      <selection pane="bottomRight" activeCell="X27" sqref="X27"/>
    </sheetView>
  </sheetViews>
  <sheetFormatPr baseColWidth="10" defaultRowHeight="14.5" x14ac:dyDescent="0.35"/>
  <cols>
    <col min="1" max="1" width="19.7265625" style="6" customWidth="1"/>
    <col min="2" max="26" width="5.6328125" customWidth="1"/>
    <col min="27" max="27" width="4.26953125" customWidth="1"/>
    <col min="28" max="28" width="9" customWidth="1"/>
  </cols>
  <sheetData>
    <row r="1" spans="1:29" x14ac:dyDescent="0.35">
      <c r="A1" s="92" t="str">
        <f>"Récapitulatif Entrées et Sorties des Produits par mois pour l'ANNEE: " &amp;Base!R1</f>
        <v>Récapitulatif Entrées et Sorties des Produits par mois pour l'ANNEE: 2014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</row>
    <row r="2" spans="1:29" x14ac:dyDescent="0.35">
      <c r="A2" s="8"/>
      <c r="B2" s="93" t="s">
        <v>54</v>
      </c>
      <c r="C2" s="93"/>
      <c r="D2" s="93" t="s">
        <v>57</v>
      </c>
      <c r="E2" s="93"/>
      <c r="F2" s="93" t="s">
        <v>58</v>
      </c>
      <c r="G2" s="93"/>
      <c r="H2" s="93" t="s">
        <v>59</v>
      </c>
      <c r="I2" s="93"/>
      <c r="J2" s="93" t="s">
        <v>60</v>
      </c>
      <c r="K2" s="93"/>
      <c r="L2" s="93" t="s">
        <v>61</v>
      </c>
      <c r="M2" s="93"/>
      <c r="N2" s="93" t="s">
        <v>62</v>
      </c>
      <c r="O2" s="93"/>
      <c r="P2" s="93" t="s">
        <v>63</v>
      </c>
      <c r="Q2" s="93"/>
      <c r="R2" s="93" t="s">
        <v>64</v>
      </c>
      <c r="S2" s="93"/>
      <c r="T2" s="93" t="s">
        <v>65</v>
      </c>
      <c r="U2" s="93"/>
      <c r="V2" s="93" t="s">
        <v>66</v>
      </c>
      <c r="W2" s="93"/>
      <c r="X2" s="93" t="s">
        <v>67</v>
      </c>
      <c r="Y2" s="93"/>
      <c r="Z2" s="89" t="s">
        <v>74</v>
      </c>
      <c r="AA2" s="90"/>
      <c r="AB2" s="90"/>
      <c r="AC2" s="91"/>
    </row>
    <row r="3" spans="1:29" x14ac:dyDescent="0.35">
      <c r="A3" s="9" t="s">
        <v>72</v>
      </c>
      <c r="B3" s="7" t="s">
        <v>55</v>
      </c>
      <c r="C3" s="7" t="s">
        <v>56</v>
      </c>
      <c r="D3" s="7" t="s">
        <v>55</v>
      </c>
      <c r="E3" s="7" t="s">
        <v>56</v>
      </c>
      <c r="F3" s="7" t="s">
        <v>55</v>
      </c>
      <c r="G3" s="7" t="s">
        <v>56</v>
      </c>
      <c r="H3" s="7" t="s">
        <v>55</v>
      </c>
      <c r="I3" s="7" t="s">
        <v>56</v>
      </c>
      <c r="J3" s="7" t="s">
        <v>55</v>
      </c>
      <c r="K3" s="7" t="s">
        <v>56</v>
      </c>
      <c r="L3" s="7" t="s">
        <v>55</v>
      </c>
      <c r="M3" s="7" t="s">
        <v>56</v>
      </c>
      <c r="N3" s="7" t="s">
        <v>55</v>
      </c>
      <c r="O3" s="7" t="s">
        <v>56</v>
      </c>
      <c r="P3" s="7" t="s">
        <v>55</v>
      </c>
      <c r="Q3" s="7" t="s">
        <v>56</v>
      </c>
      <c r="R3" s="7" t="s">
        <v>55</v>
      </c>
      <c r="S3" s="7" t="s">
        <v>56</v>
      </c>
      <c r="T3" s="7" t="s">
        <v>55</v>
      </c>
      <c r="U3" s="7" t="s">
        <v>56</v>
      </c>
      <c r="V3" s="7" t="s">
        <v>55</v>
      </c>
      <c r="W3" s="7" t="s">
        <v>56</v>
      </c>
      <c r="X3" s="7" t="s">
        <v>68</v>
      </c>
      <c r="Y3" s="7" t="s">
        <v>56</v>
      </c>
      <c r="Z3" s="23" t="s">
        <v>55</v>
      </c>
      <c r="AA3" s="23" t="s">
        <v>56</v>
      </c>
      <c r="AB3" s="23" t="s">
        <v>82</v>
      </c>
      <c r="AC3" s="22" t="s">
        <v>83</v>
      </c>
    </row>
    <row r="4" spans="1:29" ht="14.5" customHeight="1" x14ac:dyDescent="0.35">
      <c r="A4" s="24" t="str">
        <f>IF(Base!C2="","",Base!C2)</f>
        <v>REF_PRODUIT1</v>
      </c>
      <c r="B4" s="5">
        <f t="shared" ref="B4:B23" si="0">IF(A4="","",SUMPRODUCT((MONTH(Date_E)=1)*(Réf_E=A4)*Qté_R))</f>
        <v>10</v>
      </c>
      <c r="C4" s="5">
        <f>IF(A4="","",SUMPRODUCT((MONTH(Date_S)=1)*(Réf_S=A4)*Qté_S))</f>
        <v>5</v>
      </c>
      <c r="D4" s="5">
        <f t="shared" ref="D4:D23" si="1">IF(A4="","",SUMPRODUCT((MONTH(Date_E)=2)*(Réf_E=A4)*Qté_R))</f>
        <v>0</v>
      </c>
      <c r="E4" s="5">
        <f t="shared" ref="E4:E23" si="2">IF(A4="","",SUMPRODUCT((MONTH(Date_S)=2)*(Réf_S=A4)*(Qté_S)))</f>
        <v>0</v>
      </c>
      <c r="F4" s="5">
        <f t="shared" ref="F4:F23" si="3">IF(A4="","",SUMPRODUCT((MONTH(Date_E)=3)*(Réf_E=A4)*Qté_R))</f>
        <v>0</v>
      </c>
      <c r="G4" s="5">
        <f t="shared" ref="G4:G23" si="4">IF(A4="","",SUMPRODUCT((MONTH(Date_S)=3)*(Réf_S=A4)*(Qté_S)))</f>
        <v>0</v>
      </c>
      <c r="H4" s="5">
        <f t="shared" ref="H4:H23" si="5">IF(A4="","",SUMPRODUCT((MONTH(Date_E)=4)*(Réf_E=A4)*Qté_R))</f>
        <v>0</v>
      </c>
      <c r="I4" s="5">
        <f t="shared" ref="I4:I23" si="6">IF(A4="","",SUMPRODUCT((MONTH(Date_S)=4)*(Réf_S=A4)*(Qté_S)))</f>
        <v>0</v>
      </c>
      <c r="J4" s="5">
        <f t="shared" ref="J4:J23" si="7">IF(A4="","",SUMPRODUCT((MONTH(Date_E)=5)*(Réf_E=A4)*Qté_R))</f>
        <v>0</v>
      </c>
      <c r="K4" s="5">
        <f t="shared" ref="K4:K23" si="8">IF(A4="","",SUMPRODUCT((MONTH(Date_S)=5)*(Réf_S=A4)*(Qté_S)))</f>
        <v>0</v>
      </c>
      <c r="L4" s="5">
        <f t="shared" ref="L4:L23" si="9">IF(A4="","",SUMPRODUCT((MONTH(Date_E)=6)*(Réf_E=A4)*Qté_R))</f>
        <v>0</v>
      </c>
      <c r="M4" s="5">
        <f t="shared" ref="M4:M23" si="10">IF(A4="","",SUMPRODUCT((MONTH(Date_S)=6)*(Réf_S=A4)*(Qté_S)))</f>
        <v>0</v>
      </c>
      <c r="N4" s="5">
        <f t="shared" ref="N4:N23" si="11">IF(A4="","",SUMPRODUCT((MONTH(Date_E)=7)*(Réf_E=A4)*Qté_R))</f>
        <v>0</v>
      </c>
      <c r="O4" s="5">
        <f t="shared" ref="O4:O23" si="12">IF(A4="","",SUMPRODUCT((MONTH(Date_S)=7)*(Réf_S=A4)*(Qté_S)))</f>
        <v>0</v>
      </c>
      <c r="P4" s="5">
        <f t="shared" ref="P4:P23" si="13">IF(A4="","",SUMPRODUCT((MONTH(Date_E)=8)*(Réf_E=A4)*Qté_R))</f>
        <v>0</v>
      </c>
      <c r="Q4" s="5">
        <f t="shared" ref="Q4:Q23" si="14">IF(A4="","",SUMPRODUCT((MONTH(Date_S)=8)*(Réf_S=A4)*(Qté_S)))</f>
        <v>0</v>
      </c>
      <c r="R4" s="5">
        <f t="shared" ref="R4:R23" si="15">IF(A4="","",SUMPRODUCT((MONTH(Date_E)=9)*(Réf_E=A4)*Qté_R))</f>
        <v>0</v>
      </c>
      <c r="S4" s="5">
        <f t="shared" ref="S4:S23" si="16">IF(A4="","",SUMPRODUCT((MONTH(Date_S)=9)*(Réf_S=A4)*(Qté_S)))</f>
        <v>0</v>
      </c>
      <c r="T4" s="5">
        <f t="shared" ref="T4:T23" si="17">IF(A4="","",SUMPRODUCT((MONTH(Date_E)=10)*(Réf_E=A4)*Qté_R))</f>
        <v>0</v>
      </c>
      <c r="U4" s="5">
        <f t="shared" ref="U4:U23" si="18">IF(A4="","",SUMPRODUCT((MONTH(Date_S)=10)*(Réf_S=A4)*(Qté_S)))</f>
        <v>0</v>
      </c>
      <c r="V4" s="5">
        <f t="shared" ref="V4:V23" si="19">IF(A4="","",SUMPRODUCT((MONTH(Date_E)=11)*(Réf_E=A4)*Qté_R))</f>
        <v>0</v>
      </c>
      <c r="W4" s="5">
        <f t="shared" ref="W4:W23" si="20">IF(A4="","",SUMPRODUCT((MONTH(Date_S)=11)*(Réf_S=A4)*(Qté_S)))</f>
        <v>0</v>
      </c>
      <c r="X4" s="5">
        <f t="shared" ref="X4:X23" si="21">IF(A4="","",SUMPRODUCT((MONTH(Date_E)=12)*(Réf_E=A4)*Qté_R))</f>
        <v>0</v>
      </c>
      <c r="Y4" s="5">
        <f t="shared" ref="Y4:Y23" si="22">IF(A4="","",SUMPRODUCT((MONTH(Date_S)=12)*(Réf_S=A4)*(Qté_S)))</f>
        <v>0</v>
      </c>
      <c r="Z4" s="14">
        <f>IF(A4="","",SUM(B4,D4,F4,H4,J4,L4,N4,P4,R4,T4,V4,X4))</f>
        <v>10</v>
      </c>
      <c r="AA4" s="14">
        <f>IF(A4="","",SUM(C4,E4,G4,I4,K4,M4,O4,Q4,S4,U4,W4,Y4))</f>
        <v>5</v>
      </c>
      <c r="AB4" s="14">
        <f>IF(A4="","",Z4-AA4)</f>
        <v>5</v>
      </c>
      <c r="AC4">
        <f t="shared" ref="AC4:AC23" si="23">IFERROR((SUMPRODUCT((Réf_E=A4)*Qté_Sain)-AA4),"")</f>
        <v>4</v>
      </c>
    </row>
    <row r="5" spans="1:29" ht="14.5" customHeight="1" x14ac:dyDescent="0.35">
      <c r="A5" s="24" t="str">
        <f>IF(Base!C3="","",Base!C3)</f>
        <v>REF_PRODUIT2</v>
      </c>
      <c r="B5" s="5">
        <f t="shared" si="0"/>
        <v>0</v>
      </c>
      <c r="C5" s="5">
        <f t="shared" ref="C5:C23" si="24">IF(A5="","",SUMPRODUCT((MONTH(Date_S)=1)*(Réf_S=A5)*(Qté_S)))</f>
        <v>0</v>
      </c>
      <c r="D5" s="5">
        <f t="shared" si="1"/>
        <v>0</v>
      </c>
      <c r="E5" s="5">
        <f t="shared" si="2"/>
        <v>0</v>
      </c>
      <c r="F5" s="5">
        <f t="shared" si="3"/>
        <v>0</v>
      </c>
      <c r="G5" s="5">
        <f t="shared" si="4"/>
        <v>0</v>
      </c>
      <c r="H5" s="5">
        <f t="shared" si="5"/>
        <v>0</v>
      </c>
      <c r="I5" s="5">
        <f t="shared" si="6"/>
        <v>0</v>
      </c>
      <c r="J5" s="5">
        <f t="shared" si="7"/>
        <v>0</v>
      </c>
      <c r="K5" s="5">
        <f t="shared" si="8"/>
        <v>0</v>
      </c>
      <c r="L5" s="5">
        <f t="shared" si="9"/>
        <v>0</v>
      </c>
      <c r="M5" s="5">
        <f t="shared" si="10"/>
        <v>0</v>
      </c>
      <c r="N5" s="5">
        <f t="shared" si="11"/>
        <v>0</v>
      </c>
      <c r="O5" s="5">
        <f t="shared" si="12"/>
        <v>0</v>
      </c>
      <c r="P5" s="5">
        <f t="shared" si="13"/>
        <v>0</v>
      </c>
      <c r="Q5" s="5">
        <f t="shared" si="14"/>
        <v>0</v>
      </c>
      <c r="R5" s="5">
        <f t="shared" si="15"/>
        <v>0</v>
      </c>
      <c r="S5" s="5">
        <f t="shared" si="16"/>
        <v>0</v>
      </c>
      <c r="T5" s="5">
        <f t="shared" si="17"/>
        <v>0</v>
      </c>
      <c r="U5" s="5">
        <f t="shared" si="18"/>
        <v>0</v>
      </c>
      <c r="V5" s="5">
        <f t="shared" si="19"/>
        <v>0</v>
      </c>
      <c r="W5" s="5">
        <f t="shared" si="20"/>
        <v>0</v>
      </c>
      <c r="X5" s="5">
        <f t="shared" si="21"/>
        <v>0</v>
      </c>
      <c r="Y5" s="5">
        <f t="shared" si="22"/>
        <v>0</v>
      </c>
      <c r="Z5" s="14">
        <f t="shared" ref="Z5:Z23" si="25">IF(A5="","",SUM(B5,D5,F5,H5,J5,L5,N5,P5,R5,T5,V5,X5))</f>
        <v>0</v>
      </c>
      <c r="AA5" s="14">
        <f t="shared" ref="AA5:AA23" si="26">IF(A5="","",SUM(C5,E5,G5,I5,K5,M5,O5,Q5,S5,U5,W5,Y5))</f>
        <v>0</v>
      </c>
      <c r="AB5" s="14">
        <f t="shared" ref="AB5:AB23" si="27">IF(A5="","",Z5-AA5)</f>
        <v>0</v>
      </c>
      <c r="AC5">
        <f t="shared" si="23"/>
        <v>0</v>
      </c>
    </row>
    <row r="6" spans="1:29" x14ac:dyDescent="0.35">
      <c r="A6" s="24" t="str">
        <f>IF(Base!C4="","",Base!C4)</f>
        <v>REF_PRODUIT3</v>
      </c>
      <c r="B6" s="5">
        <f t="shared" si="0"/>
        <v>0</v>
      </c>
      <c r="C6" s="5">
        <f t="shared" si="24"/>
        <v>0</v>
      </c>
      <c r="D6" s="5">
        <f t="shared" si="1"/>
        <v>0</v>
      </c>
      <c r="E6" s="5">
        <f t="shared" si="2"/>
        <v>0</v>
      </c>
      <c r="F6" s="5">
        <f t="shared" si="3"/>
        <v>0</v>
      </c>
      <c r="G6" s="5">
        <f t="shared" si="4"/>
        <v>0</v>
      </c>
      <c r="H6" s="5">
        <f t="shared" si="5"/>
        <v>0</v>
      </c>
      <c r="I6" s="5">
        <f t="shared" si="6"/>
        <v>0</v>
      </c>
      <c r="J6" s="5">
        <f t="shared" si="7"/>
        <v>0</v>
      </c>
      <c r="K6" s="5">
        <f t="shared" si="8"/>
        <v>0</v>
      </c>
      <c r="L6" s="5">
        <f t="shared" si="9"/>
        <v>0</v>
      </c>
      <c r="M6" s="5">
        <f t="shared" si="10"/>
        <v>0</v>
      </c>
      <c r="N6" s="5">
        <f t="shared" si="11"/>
        <v>0</v>
      </c>
      <c r="O6" s="5">
        <f t="shared" si="12"/>
        <v>0</v>
      </c>
      <c r="P6" s="5">
        <f t="shared" si="13"/>
        <v>0</v>
      </c>
      <c r="Q6" s="5">
        <f t="shared" si="14"/>
        <v>0</v>
      </c>
      <c r="R6" s="5">
        <f t="shared" si="15"/>
        <v>0</v>
      </c>
      <c r="S6" s="5">
        <f t="shared" si="16"/>
        <v>0</v>
      </c>
      <c r="T6" s="5">
        <f t="shared" si="17"/>
        <v>0</v>
      </c>
      <c r="U6" s="5">
        <f t="shared" si="18"/>
        <v>0</v>
      </c>
      <c r="V6" s="5">
        <f t="shared" si="19"/>
        <v>0</v>
      </c>
      <c r="W6" s="5">
        <f t="shared" si="20"/>
        <v>0</v>
      </c>
      <c r="X6" s="5">
        <f t="shared" si="21"/>
        <v>0</v>
      </c>
      <c r="Y6" s="5">
        <f t="shared" si="22"/>
        <v>0</v>
      </c>
      <c r="Z6" s="14">
        <f t="shared" si="25"/>
        <v>0</v>
      </c>
      <c r="AA6" s="14">
        <f t="shared" si="26"/>
        <v>0</v>
      </c>
      <c r="AB6" s="14">
        <f t="shared" si="27"/>
        <v>0</v>
      </c>
      <c r="AC6">
        <f t="shared" si="23"/>
        <v>0</v>
      </c>
    </row>
    <row r="7" spans="1:29" x14ac:dyDescent="0.35">
      <c r="A7" s="24" t="str">
        <f>IF(Base!C5="","",Base!C5)</f>
        <v>REF_PRODUIT4</v>
      </c>
      <c r="B7" s="5">
        <f t="shared" si="0"/>
        <v>0</v>
      </c>
      <c r="C7" s="5">
        <f>IF(A7="","",SUMPRODUCT((MONTH(Date_S)=1)*(Réf_S=A7)*(Qté_S)))</f>
        <v>0</v>
      </c>
      <c r="D7" s="5">
        <f t="shared" si="1"/>
        <v>0</v>
      </c>
      <c r="E7" s="5">
        <f t="shared" si="2"/>
        <v>0</v>
      </c>
      <c r="F7" s="5">
        <f t="shared" si="3"/>
        <v>0</v>
      </c>
      <c r="G7" s="5">
        <f t="shared" si="4"/>
        <v>0</v>
      </c>
      <c r="H7" s="5">
        <f t="shared" si="5"/>
        <v>0</v>
      </c>
      <c r="I7" s="5">
        <f t="shared" si="6"/>
        <v>0</v>
      </c>
      <c r="J7" s="5">
        <f t="shared" si="7"/>
        <v>0</v>
      </c>
      <c r="K7" s="5">
        <f t="shared" si="8"/>
        <v>0</v>
      </c>
      <c r="L7" s="5">
        <f t="shared" si="9"/>
        <v>0</v>
      </c>
      <c r="M7" s="5">
        <f t="shared" si="10"/>
        <v>0</v>
      </c>
      <c r="N7" s="5">
        <f t="shared" si="11"/>
        <v>0</v>
      </c>
      <c r="O7" s="5">
        <f t="shared" si="12"/>
        <v>0</v>
      </c>
      <c r="P7" s="5">
        <f t="shared" si="13"/>
        <v>0</v>
      </c>
      <c r="Q7" s="5">
        <f t="shared" si="14"/>
        <v>0</v>
      </c>
      <c r="R7" s="5">
        <f t="shared" si="15"/>
        <v>0</v>
      </c>
      <c r="S7" s="5">
        <f t="shared" si="16"/>
        <v>0</v>
      </c>
      <c r="T7" s="5">
        <f t="shared" si="17"/>
        <v>0</v>
      </c>
      <c r="U7" s="5">
        <f t="shared" si="18"/>
        <v>0</v>
      </c>
      <c r="V7" s="5">
        <f t="shared" si="19"/>
        <v>0</v>
      </c>
      <c r="W7" s="5">
        <f t="shared" si="20"/>
        <v>0</v>
      </c>
      <c r="X7" s="5">
        <f t="shared" si="21"/>
        <v>0</v>
      </c>
      <c r="Y7" s="5">
        <f t="shared" si="22"/>
        <v>0</v>
      </c>
      <c r="Z7" s="14">
        <f t="shared" si="25"/>
        <v>0</v>
      </c>
      <c r="AA7" s="14">
        <f t="shared" si="26"/>
        <v>0</v>
      </c>
      <c r="AB7" s="14">
        <f t="shared" si="27"/>
        <v>0</v>
      </c>
      <c r="AC7">
        <f t="shared" si="23"/>
        <v>0</v>
      </c>
    </row>
    <row r="8" spans="1:29" x14ac:dyDescent="0.35">
      <c r="A8" s="24" t="str">
        <f>IF(Base!C6="","",Base!C6)</f>
        <v>REF_PRODUIT5</v>
      </c>
      <c r="B8" s="5">
        <f t="shared" si="0"/>
        <v>0</v>
      </c>
      <c r="C8" s="5">
        <f t="shared" si="24"/>
        <v>0</v>
      </c>
      <c r="D8" s="5">
        <f t="shared" si="1"/>
        <v>0</v>
      </c>
      <c r="E8" s="5">
        <f t="shared" si="2"/>
        <v>0</v>
      </c>
      <c r="F8" s="5">
        <f t="shared" si="3"/>
        <v>0</v>
      </c>
      <c r="G8" s="5">
        <f t="shared" si="4"/>
        <v>0</v>
      </c>
      <c r="H8" s="5">
        <f t="shared" si="5"/>
        <v>0</v>
      </c>
      <c r="I8" s="5">
        <f t="shared" si="6"/>
        <v>0</v>
      </c>
      <c r="J8" s="5">
        <f t="shared" si="7"/>
        <v>0</v>
      </c>
      <c r="K8" s="5">
        <f t="shared" si="8"/>
        <v>0</v>
      </c>
      <c r="L8" s="5">
        <f t="shared" si="9"/>
        <v>0</v>
      </c>
      <c r="M8" s="5">
        <f t="shared" si="10"/>
        <v>0</v>
      </c>
      <c r="N8" s="5">
        <f t="shared" si="11"/>
        <v>0</v>
      </c>
      <c r="O8" s="5">
        <f t="shared" si="12"/>
        <v>0</v>
      </c>
      <c r="P8" s="5">
        <f t="shared" si="13"/>
        <v>0</v>
      </c>
      <c r="Q8" s="5">
        <f t="shared" si="14"/>
        <v>0</v>
      </c>
      <c r="R8" s="5">
        <f t="shared" si="15"/>
        <v>0</v>
      </c>
      <c r="S8" s="5">
        <f t="shared" si="16"/>
        <v>0</v>
      </c>
      <c r="T8" s="5">
        <f t="shared" si="17"/>
        <v>0</v>
      </c>
      <c r="U8" s="5">
        <f t="shared" si="18"/>
        <v>0</v>
      </c>
      <c r="V8" s="5">
        <f t="shared" si="19"/>
        <v>0</v>
      </c>
      <c r="W8" s="5">
        <f t="shared" si="20"/>
        <v>0</v>
      </c>
      <c r="X8" s="5">
        <f t="shared" si="21"/>
        <v>0</v>
      </c>
      <c r="Y8" s="5">
        <f t="shared" si="22"/>
        <v>0</v>
      </c>
      <c r="Z8" s="14">
        <f t="shared" si="25"/>
        <v>0</v>
      </c>
      <c r="AA8" s="14">
        <f t="shared" si="26"/>
        <v>0</v>
      </c>
      <c r="AB8" s="14">
        <f t="shared" si="27"/>
        <v>0</v>
      </c>
      <c r="AC8">
        <f t="shared" si="23"/>
        <v>0</v>
      </c>
    </row>
    <row r="9" spans="1:29" x14ac:dyDescent="0.35">
      <c r="A9" s="24" t="str">
        <f>IF(Base!C7="","",Base!C7)</f>
        <v>REF_PRODUIT6</v>
      </c>
      <c r="B9" s="5">
        <f t="shared" si="0"/>
        <v>0</v>
      </c>
      <c r="C9" s="5">
        <f t="shared" si="24"/>
        <v>0</v>
      </c>
      <c r="D9" s="5">
        <f t="shared" si="1"/>
        <v>0</v>
      </c>
      <c r="E9" s="5">
        <f t="shared" si="2"/>
        <v>0</v>
      </c>
      <c r="F9" s="5">
        <f t="shared" si="3"/>
        <v>0</v>
      </c>
      <c r="G9" s="5">
        <f t="shared" si="4"/>
        <v>0</v>
      </c>
      <c r="H9" s="5">
        <f t="shared" si="5"/>
        <v>0</v>
      </c>
      <c r="I9" s="5">
        <f t="shared" si="6"/>
        <v>0</v>
      </c>
      <c r="J9" s="5">
        <f t="shared" si="7"/>
        <v>0</v>
      </c>
      <c r="K9" s="5">
        <f t="shared" si="8"/>
        <v>0</v>
      </c>
      <c r="L9" s="5">
        <f t="shared" si="9"/>
        <v>0</v>
      </c>
      <c r="M9" s="5">
        <f t="shared" si="10"/>
        <v>0</v>
      </c>
      <c r="N9" s="5">
        <f t="shared" si="11"/>
        <v>0</v>
      </c>
      <c r="O9" s="5">
        <f t="shared" si="12"/>
        <v>0</v>
      </c>
      <c r="P9" s="5">
        <f t="shared" si="13"/>
        <v>0</v>
      </c>
      <c r="Q9" s="5">
        <f t="shared" si="14"/>
        <v>0</v>
      </c>
      <c r="R9" s="5">
        <f t="shared" si="15"/>
        <v>0</v>
      </c>
      <c r="S9" s="5">
        <f t="shared" si="16"/>
        <v>0</v>
      </c>
      <c r="T9" s="5">
        <f t="shared" si="17"/>
        <v>0</v>
      </c>
      <c r="U9" s="5">
        <f t="shared" si="18"/>
        <v>0</v>
      </c>
      <c r="V9" s="5">
        <f t="shared" si="19"/>
        <v>0</v>
      </c>
      <c r="W9" s="5">
        <f t="shared" si="20"/>
        <v>0</v>
      </c>
      <c r="X9" s="5">
        <f t="shared" si="21"/>
        <v>0</v>
      </c>
      <c r="Y9" s="5">
        <f t="shared" si="22"/>
        <v>0</v>
      </c>
      <c r="Z9" s="14">
        <f t="shared" si="25"/>
        <v>0</v>
      </c>
      <c r="AA9" s="14">
        <f t="shared" si="26"/>
        <v>0</v>
      </c>
      <c r="AB9" s="14">
        <f t="shared" si="27"/>
        <v>0</v>
      </c>
      <c r="AC9">
        <f t="shared" si="23"/>
        <v>0</v>
      </c>
    </row>
    <row r="10" spans="1:29" x14ac:dyDescent="0.35">
      <c r="A10" s="24" t="str">
        <f>IF(Base!C8="","",Base!C8)</f>
        <v>REF_PRODUIT7</v>
      </c>
      <c r="B10" s="5">
        <f t="shared" si="0"/>
        <v>0</v>
      </c>
      <c r="C10" s="5">
        <f t="shared" si="24"/>
        <v>0</v>
      </c>
      <c r="D10" s="5">
        <f t="shared" si="1"/>
        <v>0</v>
      </c>
      <c r="E10" s="5">
        <f t="shared" si="2"/>
        <v>0</v>
      </c>
      <c r="F10" s="5">
        <f t="shared" si="3"/>
        <v>0</v>
      </c>
      <c r="G10" s="5">
        <f t="shared" si="4"/>
        <v>0</v>
      </c>
      <c r="H10" s="5">
        <f t="shared" si="5"/>
        <v>0</v>
      </c>
      <c r="I10" s="5">
        <f t="shared" si="6"/>
        <v>0</v>
      </c>
      <c r="J10" s="5">
        <f t="shared" si="7"/>
        <v>0</v>
      </c>
      <c r="K10" s="5">
        <f t="shared" si="8"/>
        <v>0</v>
      </c>
      <c r="L10" s="5">
        <f t="shared" si="9"/>
        <v>0</v>
      </c>
      <c r="M10" s="5">
        <f t="shared" si="10"/>
        <v>0</v>
      </c>
      <c r="N10" s="5">
        <f t="shared" si="11"/>
        <v>0</v>
      </c>
      <c r="O10" s="5">
        <f t="shared" si="12"/>
        <v>0</v>
      </c>
      <c r="P10" s="5">
        <f t="shared" si="13"/>
        <v>0</v>
      </c>
      <c r="Q10" s="5">
        <f t="shared" si="14"/>
        <v>0</v>
      </c>
      <c r="R10" s="5">
        <f t="shared" si="15"/>
        <v>0</v>
      </c>
      <c r="S10" s="5">
        <f t="shared" si="16"/>
        <v>0</v>
      </c>
      <c r="T10" s="5">
        <f t="shared" si="17"/>
        <v>0</v>
      </c>
      <c r="U10" s="5">
        <f t="shared" si="18"/>
        <v>0</v>
      </c>
      <c r="V10" s="5">
        <f t="shared" si="19"/>
        <v>0</v>
      </c>
      <c r="W10" s="5">
        <f t="shared" si="20"/>
        <v>0</v>
      </c>
      <c r="X10" s="5">
        <f t="shared" si="21"/>
        <v>0</v>
      </c>
      <c r="Y10" s="5">
        <f t="shared" si="22"/>
        <v>0</v>
      </c>
      <c r="Z10" s="14">
        <f t="shared" si="25"/>
        <v>0</v>
      </c>
      <c r="AA10" s="14">
        <f t="shared" si="26"/>
        <v>0</v>
      </c>
      <c r="AB10" s="14">
        <f t="shared" si="27"/>
        <v>0</v>
      </c>
      <c r="AC10">
        <f t="shared" si="23"/>
        <v>0</v>
      </c>
    </row>
    <row r="11" spans="1:29" x14ac:dyDescent="0.35">
      <c r="A11" s="24" t="str">
        <f>IF(Base!C9="","",Base!C9)</f>
        <v>REF_PRODUIT8</v>
      </c>
      <c r="B11" s="5">
        <f t="shared" si="0"/>
        <v>0</v>
      </c>
      <c r="C11" s="5">
        <f t="shared" si="24"/>
        <v>0</v>
      </c>
      <c r="D11" s="5">
        <f t="shared" si="1"/>
        <v>0</v>
      </c>
      <c r="E11" s="5">
        <f t="shared" si="2"/>
        <v>0</v>
      </c>
      <c r="F11" s="5">
        <f t="shared" si="3"/>
        <v>0</v>
      </c>
      <c r="G11" s="5">
        <f t="shared" si="4"/>
        <v>0</v>
      </c>
      <c r="H11" s="5">
        <f t="shared" si="5"/>
        <v>0</v>
      </c>
      <c r="I11" s="5">
        <f t="shared" si="6"/>
        <v>0</v>
      </c>
      <c r="J11" s="5">
        <f t="shared" si="7"/>
        <v>0</v>
      </c>
      <c r="K11" s="5">
        <f t="shared" si="8"/>
        <v>0</v>
      </c>
      <c r="L11" s="5">
        <f t="shared" si="9"/>
        <v>0</v>
      </c>
      <c r="M11" s="5">
        <f t="shared" si="10"/>
        <v>0</v>
      </c>
      <c r="N11" s="5">
        <f t="shared" si="11"/>
        <v>0</v>
      </c>
      <c r="O11" s="5">
        <f t="shared" si="12"/>
        <v>0</v>
      </c>
      <c r="P11" s="5">
        <f t="shared" si="13"/>
        <v>0</v>
      </c>
      <c r="Q11" s="5">
        <f t="shared" si="14"/>
        <v>0</v>
      </c>
      <c r="R11" s="5">
        <f t="shared" si="15"/>
        <v>0</v>
      </c>
      <c r="S11" s="5">
        <f t="shared" si="16"/>
        <v>0</v>
      </c>
      <c r="T11" s="5">
        <f t="shared" si="17"/>
        <v>0</v>
      </c>
      <c r="U11" s="5">
        <f t="shared" si="18"/>
        <v>0</v>
      </c>
      <c r="V11" s="5">
        <f t="shared" si="19"/>
        <v>0</v>
      </c>
      <c r="W11" s="5">
        <f t="shared" si="20"/>
        <v>0</v>
      </c>
      <c r="X11" s="5">
        <f t="shared" si="21"/>
        <v>0</v>
      </c>
      <c r="Y11" s="5">
        <f t="shared" si="22"/>
        <v>0</v>
      </c>
      <c r="Z11" s="14">
        <f t="shared" si="25"/>
        <v>0</v>
      </c>
      <c r="AA11" s="14">
        <f t="shared" si="26"/>
        <v>0</v>
      </c>
      <c r="AB11" s="14">
        <f t="shared" si="27"/>
        <v>0</v>
      </c>
      <c r="AC11">
        <f t="shared" si="23"/>
        <v>0</v>
      </c>
    </row>
    <row r="12" spans="1:29" x14ac:dyDescent="0.35">
      <c r="A12" s="24" t="str">
        <f>IF(Base!C10="","",Base!C10)</f>
        <v>REF_PRODUIT9</v>
      </c>
      <c r="B12" s="5">
        <f t="shared" si="0"/>
        <v>0</v>
      </c>
      <c r="C12" s="5">
        <f t="shared" si="24"/>
        <v>0</v>
      </c>
      <c r="D12" s="5">
        <f t="shared" si="1"/>
        <v>0</v>
      </c>
      <c r="E12" s="5">
        <f t="shared" si="2"/>
        <v>0</v>
      </c>
      <c r="F12" s="5">
        <f t="shared" si="3"/>
        <v>0</v>
      </c>
      <c r="G12" s="5">
        <f t="shared" si="4"/>
        <v>0</v>
      </c>
      <c r="H12" s="5">
        <f t="shared" si="5"/>
        <v>0</v>
      </c>
      <c r="I12" s="5">
        <f t="shared" si="6"/>
        <v>0</v>
      </c>
      <c r="J12" s="5">
        <f t="shared" si="7"/>
        <v>0</v>
      </c>
      <c r="K12" s="5">
        <f t="shared" si="8"/>
        <v>0</v>
      </c>
      <c r="L12" s="5">
        <f t="shared" si="9"/>
        <v>0</v>
      </c>
      <c r="M12" s="5">
        <f t="shared" si="10"/>
        <v>0</v>
      </c>
      <c r="N12" s="5">
        <f t="shared" si="11"/>
        <v>0</v>
      </c>
      <c r="O12" s="5">
        <f t="shared" si="12"/>
        <v>0</v>
      </c>
      <c r="P12" s="5">
        <f t="shared" si="13"/>
        <v>0</v>
      </c>
      <c r="Q12" s="5">
        <f t="shared" si="14"/>
        <v>0</v>
      </c>
      <c r="R12" s="5">
        <f t="shared" si="15"/>
        <v>0</v>
      </c>
      <c r="S12" s="5">
        <f t="shared" si="16"/>
        <v>0</v>
      </c>
      <c r="T12" s="5">
        <f t="shared" si="17"/>
        <v>0</v>
      </c>
      <c r="U12" s="5">
        <f t="shared" si="18"/>
        <v>0</v>
      </c>
      <c r="V12" s="5">
        <f t="shared" si="19"/>
        <v>0</v>
      </c>
      <c r="W12" s="5">
        <f t="shared" si="20"/>
        <v>0</v>
      </c>
      <c r="X12" s="5">
        <f t="shared" si="21"/>
        <v>0</v>
      </c>
      <c r="Y12" s="5">
        <f t="shared" si="22"/>
        <v>0</v>
      </c>
      <c r="Z12" s="14">
        <f t="shared" si="25"/>
        <v>0</v>
      </c>
      <c r="AA12" s="14">
        <f t="shared" si="26"/>
        <v>0</v>
      </c>
      <c r="AB12" s="14">
        <f t="shared" si="27"/>
        <v>0</v>
      </c>
      <c r="AC12">
        <f t="shared" si="23"/>
        <v>0</v>
      </c>
    </row>
    <row r="13" spans="1:29" x14ac:dyDescent="0.35">
      <c r="A13" s="24" t="str">
        <f>IF(Base!C11="","",Base!C11)</f>
        <v>REF_PRODUIT10</v>
      </c>
      <c r="B13" s="5">
        <f t="shared" si="0"/>
        <v>0</v>
      </c>
      <c r="C13" s="5">
        <f t="shared" si="24"/>
        <v>0</v>
      </c>
      <c r="D13" s="5">
        <f t="shared" si="1"/>
        <v>0</v>
      </c>
      <c r="E13" s="5">
        <f t="shared" si="2"/>
        <v>0</v>
      </c>
      <c r="F13" s="5">
        <f t="shared" si="3"/>
        <v>0</v>
      </c>
      <c r="G13" s="5">
        <f t="shared" si="4"/>
        <v>0</v>
      </c>
      <c r="H13" s="5">
        <f t="shared" si="5"/>
        <v>0</v>
      </c>
      <c r="I13" s="5">
        <f t="shared" si="6"/>
        <v>0</v>
      </c>
      <c r="J13" s="5">
        <f t="shared" si="7"/>
        <v>0</v>
      </c>
      <c r="K13" s="5">
        <f t="shared" si="8"/>
        <v>0</v>
      </c>
      <c r="L13" s="5">
        <f t="shared" si="9"/>
        <v>0</v>
      </c>
      <c r="M13" s="5">
        <f t="shared" si="10"/>
        <v>0</v>
      </c>
      <c r="N13" s="5">
        <f t="shared" si="11"/>
        <v>0</v>
      </c>
      <c r="O13" s="5">
        <f t="shared" si="12"/>
        <v>0</v>
      </c>
      <c r="P13" s="5">
        <f t="shared" si="13"/>
        <v>0</v>
      </c>
      <c r="Q13" s="5">
        <f t="shared" si="14"/>
        <v>0</v>
      </c>
      <c r="R13" s="5">
        <f t="shared" si="15"/>
        <v>0</v>
      </c>
      <c r="S13" s="5">
        <f t="shared" si="16"/>
        <v>0</v>
      </c>
      <c r="T13" s="5">
        <f t="shared" si="17"/>
        <v>0</v>
      </c>
      <c r="U13" s="5">
        <f t="shared" si="18"/>
        <v>0</v>
      </c>
      <c r="V13" s="5">
        <f t="shared" si="19"/>
        <v>0</v>
      </c>
      <c r="W13" s="5">
        <f t="shared" si="20"/>
        <v>0</v>
      </c>
      <c r="X13" s="5">
        <f t="shared" si="21"/>
        <v>0</v>
      </c>
      <c r="Y13" s="5">
        <f t="shared" si="22"/>
        <v>0</v>
      </c>
      <c r="Z13" s="14">
        <f t="shared" si="25"/>
        <v>0</v>
      </c>
      <c r="AA13" s="14">
        <f t="shared" si="26"/>
        <v>0</v>
      </c>
      <c r="AB13" s="14">
        <f t="shared" si="27"/>
        <v>0</v>
      </c>
      <c r="AC13">
        <f t="shared" si="23"/>
        <v>0</v>
      </c>
    </row>
    <row r="14" spans="1:29" x14ac:dyDescent="0.35">
      <c r="A14" s="24" t="str">
        <f>IF(Base!C12="","",Base!C12)</f>
        <v>REF_PRODUIT11</v>
      </c>
      <c r="B14" s="5">
        <f t="shared" si="0"/>
        <v>0</v>
      </c>
      <c r="C14" s="5">
        <f t="shared" si="24"/>
        <v>0</v>
      </c>
      <c r="D14" s="5">
        <f t="shared" si="1"/>
        <v>0</v>
      </c>
      <c r="E14" s="5">
        <f t="shared" si="2"/>
        <v>0</v>
      </c>
      <c r="F14" s="5">
        <f t="shared" si="3"/>
        <v>0</v>
      </c>
      <c r="G14" s="5">
        <f t="shared" si="4"/>
        <v>0</v>
      </c>
      <c r="H14" s="5">
        <f t="shared" si="5"/>
        <v>0</v>
      </c>
      <c r="I14" s="5">
        <f t="shared" si="6"/>
        <v>0</v>
      </c>
      <c r="J14" s="5">
        <f t="shared" si="7"/>
        <v>0</v>
      </c>
      <c r="K14" s="5">
        <f t="shared" si="8"/>
        <v>0</v>
      </c>
      <c r="L14" s="5">
        <f t="shared" si="9"/>
        <v>0</v>
      </c>
      <c r="M14" s="5">
        <f t="shared" si="10"/>
        <v>0</v>
      </c>
      <c r="N14" s="5">
        <f t="shared" si="11"/>
        <v>0</v>
      </c>
      <c r="O14" s="5">
        <f t="shared" si="12"/>
        <v>0</v>
      </c>
      <c r="P14" s="5">
        <f t="shared" si="13"/>
        <v>0</v>
      </c>
      <c r="Q14" s="5">
        <f t="shared" si="14"/>
        <v>0</v>
      </c>
      <c r="R14" s="5">
        <f t="shared" si="15"/>
        <v>0</v>
      </c>
      <c r="S14" s="5">
        <f t="shared" si="16"/>
        <v>0</v>
      </c>
      <c r="T14" s="5">
        <f t="shared" si="17"/>
        <v>0</v>
      </c>
      <c r="U14" s="5">
        <f t="shared" si="18"/>
        <v>0</v>
      </c>
      <c r="V14" s="5">
        <f t="shared" si="19"/>
        <v>0</v>
      </c>
      <c r="W14" s="5">
        <f t="shared" si="20"/>
        <v>0</v>
      </c>
      <c r="X14" s="5">
        <f t="shared" si="21"/>
        <v>0</v>
      </c>
      <c r="Y14" s="5">
        <f t="shared" si="22"/>
        <v>0</v>
      </c>
      <c r="Z14" s="14">
        <f t="shared" si="25"/>
        <v>0</v>
      </c>
      <c r="AA14" s="14">
        <f t="shared" si="26"/>
        <v>0</v>
      </c>
      <c r="AB14" s="14">
        <f t="shared" si="27"/>
        <v>0</v>
      </c>
      <c r="AC14">
        <f t="shared" si="23"/>
        <v>0</v>
      </c>
    </row>
    <row r="15" spans="1:29" x14ac:dyDescent="0.35">
      <c r="A15" s="24" t="str">
        <f>IF(Base!C13="","",Base!C13)</f>
        <v>REF_PRODUIT12</v>
      </c>
      <c r="B15" s="5">
        <f t="shared" si="0"/>
        <v>0</v>
      </c>
      <c r="C15" s="5">
        <f t="shared" si="24"/>
        <v>0</v>
      </c>
      <c r="D15" s="5">
        <f t="shared" si="1"/>
        <v>0</v>
      </c>
      <c r="E15" s="5">
        <f t="shared" si="2"/>
        <v>0</v>
      </c>
      <c r="F15" s="5">
        <f t="shared" si="3"/>
        <v>0</v>
      </c>
      <c r="G15" s="5">
        <f t="shared" si="4"/>
        <v>0</v>
      </c>
      <c r="H15" s="5">
        <f t="shared" si="5"/>
        <v>0</v>
      </c>
      <c r="I15" s="5">
        <f t="shared" si="6"/>
        <v>0</v>
      </c>
      <c r="J15" s="5">
        <f t="shared" si="7"/>
        <v>0</v>
      </c>
      <c r="K15" s="5">
        <f t="shared" si="8"/>
        <v>0</v>
      </c>
      <c r="L15" s="5">
        <f t="shared" si="9"/>
        <v>0</v>
      </c>
      <c r="M15" s="5">
        <f t="shared" si="10"/>
        <v>0</v>
      </c>
      <c r="N15" s="5">
        <f t="shared" si="11"/>
        <v>0</v>
      </c>
      <c r="O15" s="5">
        <f t="shared" si="12"/>
        <v>0</v>
      </c>
      <c r="P15" s="5">
        <f t="shared" si="13"/>
        <v>0</v>
      </c>
      <c r="Q15" s="5">
        <f t="shared" si="14"/>
        <v>0</v>
      </c>
      <c r="R15" s="5">
        <f t="shared" si="15"/>
        <v>0</v>
      </c>
      <c r="S15" s="5">
        <f t="shared" si="16"/>
        <v>0</v>
      </c>
      <c r="T15" s="5">
        <f t="shared" si="17"/>
        <v>0</v>
      </c>
      <c r="U15" s="5">
        <f t="shared" si="18"/>
        <v>0</v>
      </c>
      <c r="V15" s="5">
        <f t="shared" si="19"/>
        <v>0</v>
      </c>
      <c r="W15" s="5">
        <f t="shared" si="20"/>
        <v>0</v>
      </c>
      <c r="X15" s="5">
        <f t="shared" si="21"/>
        <v>0</v>
      </c>
      <c r="Y15" s="5">
        <f t="shared" si="22"/>
        <v>0</v>
      </c>
      <c r="Z15" s="14">
        <f t="shared" si="25"/>
        <v>0</v>
      </c>
      <c r="AA15" s="14">
        <f t="shared" si="26"/>
        <v>0</v>
      </c>
      <c r="AB15" s="14">
        <f t="shared" si="27"/>
        <v>0</v>
      </c>
      <c r="AC15">
        <f t="shared" si="23"/>
        <v>0</v>
      </c>
    </row>
    <row r="16" spans="1:29" x14ac:dyDescent="0.35">
      <c r="A16" s="24" t="str">
        <f>IF(Base!C14="","",Base!C14)</f>
        <v>REF_PRODUIT13</v>
      </c>
      <c r="B16" s="5">
        <f t="shared" si="0"/>
        <v>0</v>
      </c>
      <c r="C16" s="5">
        <f t="shared" si="24"/>
        <v>0</v>
      </c>
      <c r="D16" s="5">
        <f t="shared" si="1"/>
        <v>0</v>
      </c>
      <c r="E16" s="5">
        <f t="shared" si="2"/>
        <v>0</v>
      </c>
      <c r="F16" s="5">
        <f t="shared" si="3"/>
        <v>0</v>
      </c>
      <c r="G16" s="5">
        <f t="shared" si="4"/>
        <v>0</v>
      </c>
      <c r="H16" s="5">
        <f t="shared" si="5"/>
        <v>0</v>
      </c>
      <c r="I16" s="5">
        <f t="shared" si="6"/>
        <v>0</v>
      </c>
      <c r="J16" s="5">
        <f t="shared" si="7"/>
        <v>0</v>
      </c>
      <c r="K16" s="5">
        <f t="shared" si="8"/>
        <v>0</v>
      </c>
      <c r="L16" s="5">
        <f t="shared" si="9"/>
        <v>0</v>
      </c>
      <c r="M16" s="5">
        <f t="shared" si="10"/>
        <v>0</v>
      </c>
      <c r="N16" s="5">
        <f t="shared" si="11"/>
        <v>0</v>
      </c>
      <c r="O16" s="5">
        <f t="shared" si="12"/>
        <v>0</v>
      </c>
      <c r="P16" s="5">
        <f t="shared" si="13"/>
        <v>0</v>
      </c>
      <c r="Q16" s="5">
        <f t="shared" si="14"/>
        <v>0</v>
      </c>
      <c r="R16" s="5">
        <f t="shared" si="15"/>
        <v>0</v>
      </c>
      <c r="S16" s="5">
        <f t="shared" si="16"/>
        <v>0</v>
      </c>
      <c r="T16" s="5">
        <f t="shared" si="17"/>
        <v>0</v>
      </c>
      <c r="U16" s="5">
        <f t="shared" si="18"/>
        <v>0</v>
      </c>
      <c r="V16" s="5">
        <f t="shared" si="19"/>
        <v>0</v>
      </c>
      <c r="W16" s="5">
        <f t="shared" si="20"/>
        <v>0</v>
      </c>
      <c r="X16" s="5">
        <f t="shared" si="21"/>
        <v>0</v>
      </c>
      <c r="Y16" s="5">
        <f t="shared" si="22"/>
        <v>0</v>
      </c>
      <c r="Z16" s="14">
        <f t="shared" si="25"/>
        <v>0</v>
      </c>
      <c r="AA16" s="14">
        <f t="shared" si="26"/>
        <v>0</v>
      </c>
      <c r="AB16" s="14">
        <f t="shared" si="27"/>
        <v>0</v>
      </c>
      <c r="AC16">
        <f t="shared" si="23"/>
        <v>0</v>
      </c>
    </row>
    <row r="17" spans="1:29" x14ac:dyDescent="0.35">
      <c r="A17" s="24" t="str">
        <f>IF(Base!C15="","",Base!C15)</f>
        <v>REF_PRODUIT14</v>
      </c>
      <c r="B17" s="5">
        <f t="shared" si="0"/>
        <v>0</v>
      </c>
      <c r="C17" s="5">
        <f t="shared" si="24"/>
        <v>0</v>
      </c>
      <c r="D17" s="5">
        <f t="shared" si="1"/>
        <v>0</v>
      </c>
      <c r="E17" s="5">
        <f t="shared" si="2"/>
        <v>0</v>
      </c>
      <c r="F17" s="5">
        <f t="shared" si="3"/>
        <v>0</v>
      </c>
      <c r="G17" s="5">
        <f t="shared" si="4"/>
        <v>0</v>
      </c>
      <c r="H17" s="5">
        <f t="shared" si="5"/>
        <v>0</v>
      </c>
      <c r="I17" s="5">
        <f t="shared" si="6"/>
        <v>0</v>
      </c>
      <c r="J17" s="5">
        <f t="shared" si="7"/>
        <v>0</v>
      </c>
      <c r="K17" s="5">
        <f t="shared" si="8"/>
        <v>0</v>
      </c>
      <c r="L17" s="5">
        <f t="shared" si="9"/>
        <v>0</v>
      </c>
      <c r="M17" s="5">
        <f t="shared" si="10"/>
        <v>0</v>
      </c>
      <c r="N17" s="5">
        <f t="shared" si="11"/>
        <v>0</v>
      </c>
      <c r="O17" s="5">
        <f t="shared" si="12"/>
        <v>0</v>
      </c>
      <c r="P17" s="5">
        <f t="shared" si="13"/>
        <v>0</v>
      </c>
      <c r="Q17" s="5">
        <f t="shared" si="14"/>
        <v>0</v>
      </c>
      <c r="R17" s="5">
        <f t="shared" si="15"/>
        <v>0</v>
      </c>
      <c r="S17" s="5">
        <f t="shared" si="16"/>
        <v>0</v>
      </c>
      <c r="T17" s="5">
        <f t="shared" si="17"/>
        <v>0</v>
      </c>
      <c r="U17" s="5">
        <f t="shared" si="18"/>
        <v>0</v>
      </c>
      <c r="V17" s="5">
        <f t="shared" si="19"/>
        <v>0</v>
      </c>
      <c r="W17" s="5">
        <f t="shared" si="20"/>
        <v>0</v>
      </c>
      <c r="X17" s="5">
        <f t="shared" si="21"/>
        <v>0</v>
      </c>
      <c r="Y17" s="5">
        <f t="shared" si="22"/>
        <v>0</v>
      </c>
      <c r="Z17" s="14">
        <f t="shared" si="25"/>
        <v>0</v>
      </c>
      <c r="AA17" s="14">
        <f t="shared" si="26"/>
        <v>0</v>
      </c>
      <c r="AB17" s="14">
        <f t="shared" si="27"/>
        <v>0</v>
      </c>
      <c r="AC17">
        <f t="shared" si="23"/>
        <v>0</v>
      </c>
    </row>
    <row r="18" spans="1:29" x14ac:dyDescent="0.35">
      <c r="A18" s="24" t="str">
        <f>IF(Base!C16="","",Base!C16)</f>
        <v>REF_PRODUIT15</v>
      </c>
      <c r="B18" s="5">
        <f t="shared" si="0"/>
        <v>0</v>
      </c>
      <c r="C18" s="5">
        <f t="shared" si="24"/>
        <v>0</v>
      </c>
      <c r="D18" s="5">
        <f t="shared" si="1"/>
        <v>0</v>
      </c>
      <c r="E18" s="5">
        <f t="shared" si="2"/>
        <v>0</v>
      </c>
      <c r="F18" s="5">
        <f t="shared" si="3"/>
        <v>0</v>
      </c>
      <c r="G18" s="5">
        <f t="shared" si="4"/>
        <v>0</v>
      </c>
      <c r="H18" s="5">
        <f t="shared" si="5"/>
        <v>0</v>
      </c>
      <c r="I18" s="5">
        <f t="shared" si="6"/>
        <v>0</v>
      </c>
      <c r="J18" s="5">
        <f t="shared" si="7"/>
        <v>0</v>
      </c>
      <c r="K18" s="5">
        <f t="shared" si="8"/>
        <v>0</v>
      </c>
      <c r="L18" s="5">
        <f t="shared" si="9"/>
        <v>0</v>
      </c>
      <c r="M18" s="5">
        <f t="shared" si="10"/>
        <v>0</v>
      </c>
      <c r="N18" s="5">
        <f t="shared" si="11"/>
        <v>0</v>
      </c>
      <c r="O18" s="5">
        <f t="shared" si="12"/>
        <v>0</v>
      </c>
      <c r="P18" s="5">
        <f t="shared" si="13"/>
        <v>0</v>
      </c>
      <c r="Q18" s="5">
        <f t="shared" si="14"/>
        <v>0</v>
      </c>
      <c r="R18" s="5">
        <f t="shared" si="15"/>
        <v>0</v>
      </c>
      <c r="S18" s="5">
        <f t="shared" si="16"/>
        <v>0</v>
      </c>
      <c r="T18" s="5">
        <f t="shared" si="17"/>
        <v>0</v>
      </c>
      <c r="U18" s="5">
        <f t="shared" si="18"/>
        <v>0</v>
      </c>
      <c r="V18" s="5">
        <f t="shared" si="19"/>
        <v>0</v>
      </c>
      <c r="W18" s="5">
        <f t="shared" si="20"/>
        <v>0</v>
      </c>
      <c r="X18" s="5">
        <f t="shared" si="21"/>
        <v>0</v>
      </c>
      <c r="Y18" s="5">
        <f t="shared" si="22"/>
        <v>0</v>
      </c>
      <c r="Z18" s="14">
        <f t="shared" si="25"/>
        <v>0</v>
      </c>
      <c r="AA18" s="14">
        <f t="shared" si="26"/>
        <v>0</v>
      </c>
      <c r="AB18" s="14">
        <f t="shared" si="27"/>
        <v>0</v>
      </c>
      <c r="AC18">
        <f t="shared" si="23"/>
        <v>0</v>
      </c>
    </row>
    <row r="19" spans="1:29" x14ac:dyDescent="0.35">
      <c r="A19" s="24" t="str">
        <f>IF(Base!C17="","",Base!C17)</f>
        <v>REF_PRODUIT16</v>
      </c>
      <c r="B19" s="5">
        <f t="shared" si="0"/>
        <v>0</v>
      </c>
      <c r="C19" s="5">
        <f t="shared" si="24"/>
        <v>0</v>
      </c>
      <c r="D19" s="5">
        <f t="shared" si="1"/>
        <v>0</v>
      </c>
      <c r="E19" s="5">
        <f t="shared" si="2"/>
        <v>0</v>
      </c>
      <c r="F19" s="5">
        <f t="shared" si="3"/>
        <v>0</v>
      </c>
      <c r="G19" s="5">
        <f t="shared" si="4"/>
        <v>0</v>
      </c>
      <c r="H19" s="5">
        <f t="shared" si="5"/>
        <v>0</v>
      </c>
      <c r="I19" s="5">
        <f t="shared" si="6"/>
        <v>0</v>
      </c>
      <c r="J19" s="5">
        <f t="shared" si="7"/>
        <v>0</v>
      </c>
      <c r="K19" s="5">
        <f t="shared" si="8"/>
        <v>0</v>
      </c>
      <c r="L19" s="5">
        <f t="shared" si="9"/>
        <v>0</v>
      </c>
      <c r="M19" s="5">
        <f t="shared" si="10"/>
        <v>0</v>
      </c>
      <c r="N19" s="5">
        <f t="shared" si="11"/>
        <v>0</v>
      </c>
      <c r="O19" s="5">
        <f t="shared" si="12"/>
        <v>0</v>
      </c>
      <c r="P19" s="5">
        <f t="shared" si="13"/>
        <v>0</v>
      </c>
      <c r="Q19" s="5">
        <f t="shared" si="14"/>
        <v>0</v>
      </c>
      <c r="R19" s="5">
        <f t="shared" si="15"/>
        <v>0</v>
      </c>
      <c r="S19" s="5">
        <f t="shared" si="16"/>
        <v>0</v>
      </c>
      <c r="T19" s="5">
        <f t="shared" si="17"/>
        <v>0</v>
      </c>
      <c r="U19" s="5">
        <f t="shared" si="18"/>
        <v>0</v>
      </c>
      <c r="V19" s="5">
        <f t="shared" si="19"/>
        <v>0</v>
      </c>
      <c r="W19" s="5">
        <f t="shared" si="20"/>
        <v>0</v>
      </c>
      <c r="X19" s="5">
        <f t="shared" si="21"/>
        <v>0</v>
      </c>
      <c r="Y19" s="5">
        <f t="shared" si="22"/>
        <v>0</v>
      </c>
      <c r="Z19" s="14">
        <f t="shared" si="25"/>
        <v>0</v>
      </c>
      <c r="AA19" s="14">
        <f t="shared" si="26"/>
        <v>0</v>
      </c>
      <c r="AB19" s="14">
        <f t="shared" si="27"/>
        <v>0</v>
      </c>
      <c r="AC19">
        <f t="shared" si="23"/>
        <v>0</v>
      </c>
    </row>
    <row r="20" spans="1:29" x14ac:dyDescent="0.35">
      <c r="A20" s="24" t="str">
        <f>IF(Base!C18="","",Base!C18)</f>
        <v>REF_PRODUIT17</v>
      </c>
      <c r="B20" s="5">
        <f t="shared" si="0"/>
        <v>0</v>
      </c>
      <c r="C20" s="5">
        <f t="shared" si="24"/>
        <v>0</v>
      </c>
      <c r="D20" s="5">
        <f t="shared" si="1"/>
        <v>0</v>
      </c>
      <c r="E20" s="5">
        <f t="shared" si="2"/>
        <v>0</v>
      </c>
      <c r="F20" s="5">
        <f t="shared" si="3"/>
        <v>0</v>
      </c>
      <c r="G20" s="5">
        <f t="shared" si="4"/>
        <v>0</v>
      </c>
      <c r="H20" s="5">
        <f t="shared" si="5"/>
        <v>0</v>
      </c>
      <c r="I20" s="5">
        <f t="shared" si="6"/>
        <v>0</v>
      </c>
      <c r="J20" s="5">
        <f t="shared" si="7"/>
        <v>0</v>
      </c>
      <c r="K20" s="5">
        <f t="shared" si="8"/>
        <v>0</v>
      </c>
      <c r="L20" s="5">
        <f t="shared" si="9"/>
        <v>0</v>
      </c>
      <c r="M20" s="5">
        <f t="shared" si="10"/>
        <v>0</v>
      </c>
      <c r="N20" s="5">
        <f t="shared" si="11"/>
        <v>0</v>
      </c>
      <c r="O20" s="5">
        <f t="shared" si="12"/>
        <v>0</v>
      </c>
      <c r="P20" s="5">
        <f t="shared" si="13"/>
        <v>0</v>
      </c>
      <c r="Q20" s="5">
        <f t="shared" si="14"/>
        <v>0</v>
      </c>
      <c r="R20" s="5">
        <f t="shared" si="15"/>
        <v>0</v>
      </c>
      <c r="S20" s="5">
        <f t="shared" si="16"/>
        <v>0</v>
      </c>
      <c r="T20" s="5">
        <f t="shared" si="17"/>
        <v>0</v>
      </c>
      <c r="U20" s="5">
        <f t="shared" si="18"/>
        <v>0</v>
      </c>
      <c r="V20" s="5">
        <f t="shared" si="19"/>
        <v>0</v>
      </c>
      <c r="W20" s="5">
        <f t="shared" si="20"/>
        <v>0</v>
      </c>
      <c r="X20" s="5">
        <f t="shared" si="21"/>
        <v>0</v>
      </c>
      <c r="Y20" s="5">
        <f t="shared" si="22"/>
        <v>0</v>
      </c>
      <c r="Z20" s="14">
        <f t="shared" si="25"/>
        <v>0</v>
      </c>
      <c r="AA20" s="14">
        <f t="shared" si="26"/>
        <v>0</v>
      </c>
      <c r="AB20" s="14">
        <f t="shared" si="27"/>
        <v>0</v>
      </c>
      <c r="AC20">
        <f t="shared" si="23"/>
        <v>0</v>
      </c>
    </row>
    <row r="21" spans="1:29" x14ac:dyDescent="0.35">
      <c r="A21" s="24" t="str">
        <f>IF(Base!C19="","",Base!C19)</f>
        <v>REF_PRODUIT18</v>
      </c>
      <c r="B21" s="5">
        <f t="shared" si="0"/>
        <v>0</v>
      </c>
      <c r="C21" s="5">
        <f t="shared" si="24"/>
        <v>0</v>
      </c>
      <c r="D21" s="5">
        <f t="shared" si="1"/>
        <v>0</v>
      </c>
      <c r="E21" s="5">
        <f t="shared" si="2"/>
        <v>0</v>
      </c>
      <c r="F21" s="5">
        <f t="shared" si="3"/>
        <v>0</v>
      </c>
      <c r="G21" s="5">
        <f t="shared" si="4"/>
        <v>0</v>
      </c>
      <c r="H21" s="5">
        <f t="shared" si="5"/>
        <v>0</v>
      </c>
      <c r="I21" s="5">
        <f t="shared" si="6"/>
        <v>0</v>
      </c>
      <c r="J21" s="5">
        <f t="shared" si="7"/>
        <v>0</v>
      </c>
      <c r="K21" s="5">
        <f t="shared" si="8"/>
        <v>0</v>
      </c>
      <c r="L21" s="5">
        <f t="shared" si="9"/>
        <v>0</v>
      </c>
      <c r="M21" s="5">
        <f t="shared" si="10"/>
        <v>0</v>
      </c>
      <c r="N21" s="5">
        <f t="shared" si="11"/>
        <v>0</v>
      </c>
      <c r="O21" s="5">
        <f t="shared" si="12"/>
        <v>0</v>
      </c>
      <c r="P21" s="5">
        <f t="shared" si="13"/>
        <v>0</v>
      </c>
      <c r="Q21" s="5">
        <f t="shared" si="14"/>
        <v>0</v>
      </c>
      <c r="R21" s="5">
        <f t="shared" si="15"/>
        <v>0</v>
      </c>
      <c r="S21" s="5">
        <f t="shared" si="16"/>
        <v>0</v>
      </c>
      <c r="T21" s="5">
        <f t="shared" si="17"/>
        <v>0</v>
      </c>
      <c r="U21" s="5">
        <f t="shared" si="18"/>
        <v>0</v>
      </c>
      <c r="V21" s="5">
        <f t="shared" si="19"/>
        <v>0</v>
      </c>
      <c r="W21" s="5">
        <f t="shared" si="20"/>
        <v>0</v>
      </c>
      <c r="X21" s="5">
        <f t="shared" si="21"/>
        <v>0</v>
      </c>
      <c r="Y21" s="5">
        <f t="shared" si="22"/>
        <v>0</v>
      </c>
      <c r="Z21" s="14">
        <f t="shared" si="25"/>
        <v>0</v>
      </c>
      <c r="AA21" s="14">
        <f t="shared" si="26"/>
        <v>0</v>
      </c>
      <c r="AB21" s="14">
        <f t="shared" si="27"/>
        <v>0</v>
      </c>
      <c r="AC21">
        <f t="shared" si="23"/>
        <v>0</v>
      </c>
    </row>
    <row r="22" spans="1:29" x14ac:dyDescent="0.35">
      <c r="A22" s="24" t="str">
        <f>IF(Base!C20="","",Base!C20)</f>
        <v>REF_PRODUIT19</v>
      </c>
      <c r="B22" s="5">
        <f t="shared" si="0"/>
        <v>0</v>
      </c>
      <c r="C22" s="5">
        <f t="shared" si="24"/>
        <v>0</v>
      </c>
      <c r="D22" s="5">
        <f t="shared" si="1"/>
        <v>0</v>
      </c>
      <c r="E22" s="5">
        <f t="shared" si="2"/>
        <v>0</v>
      </c>
      <c r="F22" s="5">
        <f t="shared" si="3"/>
        <v>0</v>
      </c>
      <c r="G22" s="5">
        <f t="shared" si="4"/>
        <v>0</v>
      </c>
      <c r="H22" s="5">
        <f t="shared" si="5"/>
        <v>0</v>
      </c>
      <c r="I22" s="5">
        <f t="shared" si="6"/>
        <v>0</v>
      </c>
      <c r="J22" s="5">
        <f t="shared" si="7"/>
        <v>0</v>
      </c>
      <c r="K22" s="5">
        <f t="shared" si="8"/>
        <v>0</v>
      </c>
      <c r="L22" s="5">
        <f t="shared" si="9"/>
        <v>0</v>
      </c>
      <c r="M22" s="5">
        <f t="shared" si="10"/>
        <v>0</v>
      </c>
      <c r="N22" s="5">
        <f t="shared" si="11"/>
        <v>0</v>
      </c>
      <c r="O22" s="5">
        <f t="shared" si="12"/>
        <v>0</v>
      </c>
      <c r="P22" s="5">
        <f t="shared" si="13"/>
        <v>0</v>
      </c>
      <c r="Q22" s="5">
        <f t="shared" si="14"/>
        <v>0</v>
      </c>
      <c r="R22" s="5">
        <f t="shared" si="15"/>
        <v>0</v>
      </c>
      <c r="S22" s="5">
        <f t="shared" si="16"/>
        <v>0</v>
      </c>
      <c r="T22" s="5">
        <f t="shared" si="17"/>
        <v>0</v>
      </c>
      <c r="U22" s="5">
        <f t="shared" si="18"/>
        <v>0</v>
      </c>
      <c r="V22" s="5">
        <f t="shared" si="19"/>
        <v>0</v>
      </c>
      <c r="W22" s="5">
        <f t="shared" si="20"/>
        <v>0</v>
      </c>
      <c r="X22" s="5">
        <f t="shared" si="21"/>
        <v>0</v>
      </c>
      <c r="Y22" s="5">
        <f t="shared" si="22"/>
        <v>0</v>
      </c>
      <c r="Z22" s="14">
        <f t="shared" si="25"/>
        <v>0</v>
      </c>
      <c r="AA22" s="14">
        <f t="shared" si="26"/>
        <v>0</v>
      </c>
      <c r="AB22" s="14">
        <f t="shared" si="27"/>
        <v>0</v>
      </c>
      <c r="AC22">
        <f t="shared" si="23"/>
        <v>0</v>
      </c>
    </row>
    <row r="23" spans="1:29" x14ac:dyDescent="0.35">
      <c r="A23" s="24" t="str">
        <f>IF(Base!C21="","",Base!C21)</f>
        <v>REF_PRODUIT20</v>
      </c>
      <c r="B23" s="5">
        <f t="shared" si="0"/>
        <v>0</v>
      </c>
      <c r="C23" s="5">
        <f t="shared" si="24"/>
        <v>0</v>
      </c>
      <c r="D23" s="5">
        <f t="shared" si="1"/>
        <v>0</v>
      </c>
      <c r="E23" s="5">
        <f t="shared" si="2"/>
        <v>0</v>
      </c>
      <c r="F23" s="5">
        <f t="shared" si="3"/>
        <v>0</v>
      </c>
      <c r="G23" s="5">
        <f t="shared" si="4"/>
        <v>0</v>
      </c>
      <c r="H23" s="5">
        <f t="shared" si="5"/>
        <v>0</v>
      </c>
      <c r="I23" s="5">
        <f t="shared" si="6"/>
        <v>0</v>
      </c>
      <c r="J23" s="5">
        <f t="shared" si="7"/>
        <v>0</v>
      </c>
      <c r="K23" s="5">
        <f t="shared" si="8"/>
        <v>0</v>
      </c>
      <c r="L23" s="5">
        <f t="shared" si="9"/>
        <v>0</v>
      </c>
      <c r="M23" s="5">
        <f t="shared" si="10"/>
        <v>0</v>
      </c>
      <c r="N23" s="5">
        <f t="shared" si="11"/>
        <v>0</v>
      </c>
      <c r="O23" s="5">
        <f t="shared" si="12"/>
        <v>0</v>
      </c>
      <c r="P23" s="5">
        <f t="shared" si="13"/>
        <v>0</v>
      </c>
      <c r="Q23" s="5">
        <f t="shared" si="14"/>
        <v>0</v>
      </c>
      <c r="R23" s="5">
        <f t="shared" si="15"/>
        <v>0</v>
      </c>
      <c r="S23" s="5">
        <f t="shared" si="16"/>
        <v>0</v>
      </c>
      <c r="T23" s="5">
        <f t="shared" si="17"/>
        <v>0</v>
      </c>
      <c r="U23" s="5">
        <f t="shared" si="18"/>
        <v>0</v>
      </c>
      <c r="V23" s="5">
        <f t="shared" si="19"/>
        <v>0</v>
      </c>
      <c r="W23" s="5">
        <f t="shared" si="20"/>
        <v>0</v>
      </c>
      <c r="X23" s="5">
        <f t="shared" si="21"/>
        <v>0</v>
      </c>
      <c r="Y23" s="5">
        <f t="shared" si="22"/>
        <v>0</v>
      </c>
      <c r="Z23" s="14">
        <f t="shared" si="25"/>
        <v>0</v>
      </c>
      <c r="AA23" s="14">
        <f t="shared" si="26"/>
        <v>0</v>
      </c>
      <c r="AB23" s="14">
        <f t="shared" si="27"/>
        <v>0</v>
      </c>
      <c r="AC23">
        <f t="shared" si="23"/>
        <v>0</v>
      </c>
    </row>
    <row r="24" spans="1:29" x14ac:dyDescent="0.35">
      <c r="A24" s="24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14"/>
      <c r="AA24" s="14"/>
      <c r="AB24" s="14"/>
    </row>
    <row r="25" spans="1:29" x14ac:dyDescent="0.35">
      <c r="A25" s="24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14"/>
      <c r="AA25" s="14"/>
      <c r="AB25" s="14"/>
    </row>
    <row r="26" spans="1:29" x14ac:dyDescent="0.35">
      <c r="A26" s="24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14"/>
      <c r="AA26" s="14"/>
      <c r="AB26" s="14"/>
    </row>
    <row r="27" spans="1:29" x14ac:dyDescent="0.35">
      <c r="A27" s="24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14"/>
      <c r="AA27" s="14"/>
      <c r="AB27" s="14"/>
    </row>
    <row r="28" spans="1:29" x14ac:dyDescent="0.35">
      <c r="A28" s="24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14"/>
      <c r="AA28" s="14"/>
      <c r="AB28" s="14"/>
    </row>
    <row r="29" spans="1:29" x14ac:dyDescent="0.35">
      <c r="A29" s="24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14"/>
      <c r="AA29" s="14"/>
      <c r="AB29" s="14"/>
    </row>
    <row r="30" spans="1:29" x14ac:dyDescent="0.35">
      <c r="A30" s="24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14"/>
      <c r="AA30" s="14"/>
      <c r="AB30" s="14"/>
    </row>
    <row r="31" spans="1:29" x14ac:dyDescent="0.35">
      <c r="A31" s="24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14"/>
      <c r="AA31" s="14"/>
      <c r="AB31" s="14"/>
    </row>
    <row r="32" spans="1:29" x14ac:dyDescent="0.35">
      <c r="A32" s="24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14"/>
      <c r="AA32" s="14"/>
      <c r="AB32" s="14"/>
    </row>
    <row r="33" spans="1:28" x14ac:dyDescent="0.35">
      <c r="A33" s="24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14"/>
      <c r="AA33" s="14"/>
      <c r="AB33" s="14"/>
    </row>
    <row r="34" spans="1:28" x14ac:dyDescent="0.35">
      <c r="A34" s="24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14"/>
      <c r="AA34" s="14"/>
      <c r="AB34" s="14"/>
    </row>
    <row r="35" spans="1:28" x14ac:dyDescent="0.35">
      <c r="A35" s="24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14"/>
      <c r="AA35" s="14"/>
      <c r="AB35" s="14"/>
    </row>
    <row r="36" spans="1:28" x14ac:dyDescent="0.35">
      <c r="A36" s="24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14"/>
      <c r="AA36" s="14"/>
      <c r="AB36" s="14"/>
    </row>
    <row r="37" spans="1:28" x14ac:dyDescent="0.35">
      <c r="A37" s="24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14"/>
      <c r="AA37" s="14"/>
      <c r="AB37" s="14"/>
    </row>
    <row r="38" spans="1:28" x14ac:dyDescent="0.35">
      <c r="A38" s="24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14"/>
      <c r="AA38" s="14"/>
      <c r="AB38" s="14"/>
    </row>
    <row r="39" spans="1:28" x14ac:dyDescent="0.35">
      <c r="A39" s="24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14"/>
      <c r="AA39" s="14"/>
      <c r="AB39" s="14"/>
    </row>
    <row r="40" spans="1:28" ht="14.5" customHeight="1" x14ac:dyDescent="0.35">
      <c r="A40" s="24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14"/>
      <c r="AA40" s="14"/>
      <c r="AB40" s="14"/>
    </row>
    <row r="41" spans="1:28" x14ac:dyDescent="0.35">
      <c r="A41" s="24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14"/>
      <c r="AA41" s="14"/>
      <c r="AB41" s="14"/>
    </row>
    <row r="42" spans="1:28" x14ac:dyDescent="0.35">
      <c r="A42" s="24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14"/>
      <c r="AA42" s="14"/>
      <c r="AB42" s="14"/>
    </row>
    <row r="43" spans="1:28" x14ac:dyDescent="0.35">
      <c r="A43" s="24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14"/>
      <c r="AA43" s="14"/>
      <c r="AB43" s="14"/>
    </row>
    <row r="44" spans="1:28" x14ac:dyDescent="0.35">
      <c r="A44" s="24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14"/>
      <c r="AA44" s="14"/>
      <c r="AB44" s="14"/>
    </row>
    <row r="45" spans="1:28" x14ac:dyDescent="0.35">
      <c r="A45" s="24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14"/>
      <c r="AA45" s="14"/>
      <c r="AB45" s="14"/>
    </row>
    <row r="46" spans="1:28" x14ac:dyDescent="0.35">
      <c r="A46" s="24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14"/>
      <c r="AA46" s="14"/>
      <c r="AB46" s="14"/>
    </row>
    <row r="47" spans="1:28" x14ac:dyDescent="0.35">
      <c r="A47" s="24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14"/>
      <c r="AA47" s="14"/>
      <c r="AB47" s="14"/>
    </row>
    <row r="48" spans="1:28" x14ac:dyDescent="0.35">
      <c r="A48" s="24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14"/>
      <c r="AA48" s="14"/>
      <c r="AB48" s="14"/>
    </row>
    <row r="49" spans="1:28" x14ac:dyDescent="0.35">
      <c r="A49" s="24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14"/>
      <c r="AA49" s="14"/>
      <c r="AB49" s="14"/>
    </row>
    <row r="50" spans="1:28" x14ac:dyDescent="0.35">
      <c r="A50" s="24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14"/>
      <c r="AA50" s="14"/>
      <c r="AB50" s="14"/>
    </row>
    <row r="51" spans="1:28" x14ac:dyDescent="0.35">
      <c r="A51" s="24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14"/>
      <c r="AA51" s="14"/>
      <c r="AB51" s="14"/>
    </row>
    <row r="52" spans="1:28" x14ac:dyDescent="0.35">
      <c r="A52" s="24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14"/>
      <c r="AA52" s="14"/>
      <c r="AB52" s="14"/>
    </row>
    <row r="53" spans="1:28" x14ac:dyDescent="0.35">
      <c r="A53" s="24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14"/>
      <c r="AA53" s="14"/>
      <c r="AB53" s="14"/>
    </row>
    <row r="54" spans="1:28" x14ac:dyDescent="0.35">
      <c r="A54" s="24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14"/>
      <c r="AA54" s="14"/>
      <c r="AB54" s="14"/>
    </row>
    <row r="55" spans="1:28" x14ac:dyDescent="0.35">
      <c r="A55" s="24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14"/>
      <c r="AA55" s="14"/>
      <c r="AB55" s="14"/>
    </row>
    <row r="56" spans="1:28" x14ac:dyDescent="0.35">
      <c r="A56" s="24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14"/>
      <c r="AA56" s="14"/>
      <c r="AB56" s="14"/>
    </row>
    <row r="57" spans="1:28" x14ac:dyDescent="0.35">
      <c r="A57" s="24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14"/>
      <c r="AA57" s="14"/>
      <c r="AB57" s="14"/>
    </row>
    <row r="58" spans="1:28" x14ac:dyDescent="0.35">
      <c r="A58" s="24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14"/>
      <c r="AA58" s="14"/>
      <c r="AB58" s="14"/>
    </row>
    <row r="59" spans="1:28" x14ac:dyDescent="0.35">
      <c r="A59" s="24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14"/>
      <c r="AA59" s="14"/>
      <c r="AB59" s="14"/>
    </row>
    <row r="60" spans="1:28" x14ac:dyDescent="0.35">
      <c r="A60" s="24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14"/>
      <c r="AA60" s="14"/>
      <c r="AB60" s="14"/>
    </row>
    <row r="61" spans="1:28" x14ac:dyDescent="0.35">
      <c r="A61" s="24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14"/>
      <c r="AA61" s="14"/>
      <c r="AB61" s="14"/>
    </row>
    <row r="62" spans="1:28" x14ac:dyDescent="0.35">
      <c r="A62" s="24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14"/>
      <c r="AA62" s="14"/>
      <c r="AB62" s="14"/>
    </row>
    <row r="63" spans="1:28" x14ac:dyDescent="0.35">
      <c r="A63" s="24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14"/>
      <c r="AA63" s="14"/>
      <c r="AB63" s="14"/>
    </row>
    <row r="64" spans="1:28" x14ac:dyDescent="0.35">
      <c r="A64" s="24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14"/>
      <c r="AA64" s="14"/>
      <c r="AB64" s="14"/>
    </row>
    <row r="65" spans="1:28" x14ac:dyDescent="0.35">
      <c r="A65" s="24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14"/>
      <c r="AA65" s="14"/>
      <c r="AB65" s="14"/>
    </row>
    <row r="66" spans="1:28" x14ac:dyDescent="0.35">
      <c r="A66" s="24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14"/>
      <c r="AA66" s="14"/>
      <c r="AB66" s="14"/>
    </row>
    <row r="67" spans="1:28" x14ac:dyDescent="0.35">
      <c r="A67" s="24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14"/>
      <c r="AA67" s="14"/>
      <c r="AB67" s="14"/>
    </row>
    <row r="68" spans="1:28" x14ac:dyDescent="0.35">
      <c r="A68" s="24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14"/>
      <c r="AA68" s="14"/>
      <c r="AB68" s="14"/>
    </row>
    <row r="69" spans="1:28" x14ac:dyDescent="0.35">
      <c r="A69" s="24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14"/>
      <c r="AA69" s="14"/>
      <c r="AB69" s="14"/>
    </row>
    <row r="70" spans="1:28" x14ac:dyDescent="0.35">
      <c r="A70" s="24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14"/>
      <c r="AA70" s="14"/>
      <c r="AB70" s="14"/>
    </row>
    <row r="71" spans="1:28" x14ac:dyDescent="0.35">
      <c r="A71" s="24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14"/>
      <c r="AA71" s="14"/>
      <c r="AB71" s="14"/>
    </row>
    <row r="72" spans="1:28" x14ac:dyDescent="0.35">
      <c r="A72" s="24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14"/>
      <c r="AA72" s="14"/>
      <c r="AB72" s="14"/>
    </row>
    <row r="73" spans="1:28" x14ac:dyDescent="0.35">
      <c r="A73" s="24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14"/>
      <c r="AA73" s="14"/>
      <c r="AB73" s="14"/>
    </row>
    <row r="74" spans="1:28" x14ac:dyDescent="0.35">
      <c r="A74" s="24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14"/>
      <c r="AA74" s="14"/>
      <c r="AB74" s="14"/>
    </row>
    <row r="75" spans="1:28" x14ac:dyDescent="0.35">
      <c r="A75" s="24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14"/>
      <c r="AA75" s="14"/>
      <c r="AB75" s="14"/>
    </row>
    <row r="76" spans="1:28" x14ac:dyDescent="0.35">
      <c r="A76" s="24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14"/>
      <c r="AA76" s="14"/>
      <c r="AB76" s="14"/>
    </row>
    <row r="77" spans="1:28" x14ac:dyDescent="0.35">
      <c r="A77" s="24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14"/>
      <c r="AA77" s="14"/>
      <c r="AB77" s="14"/>
    </row>
    <row r="78" spans="1:28" x14ac:dyDescent="0.35">
      <c r="A78" s="24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14"/>
      <c r="AA78" s="14"/>
      <c r="AB78" s="14"/>
    </row>
    <row r="79" spans="1:28" x14ac:dyDescent="0.35">
      <c r="A79" s="24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14"/>
      <c r="AA79" s="14"/>
      <c r="AB79" s="14"/>
    </row>
    <row r="80" spans="1:28" x14ac:dyDescent="0.35">
      <c r="A80" s="24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14"/>
      <c r="AA80" s="14"/>
      <c r="AB80" s="14"/>
    </row>
    <row r="81" spans="1:28" x14ac:dyDescent="0.35">
      <c r="A81" s="24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14"/>
      <c r="AA81" s="14"/>
      <c r="AB81" s="14"/>
    </row>
    <row r="82" spans="1:28" x14ac:dyDescent="0.35">
      <c r="A82" s="24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14"/>
      <c r="AA82" s="14"/>
      <c r="AB82" s="14"/>
    </row>
    <row r="83" spans="1:28" x14ac:dyDescent="0.35">
      <c r="A83" s="24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14"/>
      <c r="AA83" s="14"/>
      <c r="AB83" s="14"/>
    </row>
    <row r="84" spans="1:28" x14ac:dyDescent="0.35">
      <c r="A84" s="24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14"/>
      <c r="AA84" s="14"/>
      <c r="AB84" s="14"/>
    </row>
    <row r="85" spans="1:28" x14ac:dyDescent="0.35">
      <c r="A85" s="24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14"/>
      <c r="AA85" s="14"/>
      <c r="AB85" s="14"/>
    </row>
    <row r="86" spans="1:28" x14ac:dyDescent="0.35">
      <c r="A86" s="24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14"/>
      <c r="AA86" s="14"/>
      <c r="AB86" s="14"/>
    </row>
    <row r="87" spans="1:28" x14ac:dyDescent="0.35">
      <c r="A87" s="24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14"/>
      <c r="AA87" s="14"/>
      <c r="AB87" s="14"/>
    </row>
    <row r="88" spans="1:28" x14ac:dyDescent="0.35">
      <c r="A88" s="24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14"/>
      <c r="AA88" s="14"/>
      <c r="AB88" s="14"/>
    </row>
    <row r="89" spans="1:28" x14ac:dyDescent="0.35">
      <c r="A89" s="24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14"/>
      <c r="AA89" s="14"/>
      <c r="AB89" s="14"/>
    </row>
    <row r="90" spans="1:28" x14ac:dyDescent="0.35">
      <c r="A90" s="24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14"/>
      <c r="AA90" s="14"/>
      <c r="AB90" s="14"/>
    </row>
    <row r="91" spans="1:28" x14ac:dyDescent="0.35">
      <c r="A91" s="24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14"/>
      <c r="AA91" s="14"/>
      <c r="AB91" s="14"/>
    </row>
    <row r="92" spans="1:28" x14ac:dyDescent="0.35">
      <c r="A92" s="24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14"/>
      <c r="AA92" s="14"/>
      <c r="AB92" s="14"/>
    </row>
    <row r="93" spans="1:28" x14ac:dyDescent="0.35">
      <c r="A93" s="24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14"/>
      <c r="AA93" s="14"/>
      <c r="AB93" s="14"/>
    </row>
    <row r="94" spans="1:28" x14ac:dyDescent="0.35">
      <c r="A94" s="24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14"/>
      <c r="AA94" s="14"/>
      <c r="AB94" s="14"/>
    </row>
    <row r="95" spans="1:28" x14ac:dyDescent="0.35">
      <c r="A95" s="24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14"/>
      <c r="AA95" s="14"/>
      <c r="AB95" s="14"/>
    </row>
    <row r="96" spans="1:28" x14ac:dyDescent="0.35">
      <c r="A96" s="24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14"/>
      <c r="AA96" s="14"/>
      <c r="AB96" s="14"/>
    </row>
    <row r="97" spans="1:28" x14ac:dyDescent="0.35">
      <c r="A97" s="24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14"/>
      <c r="AA97" s="14"/>
      <c r="AB97" s="14"/>
    </row>
    <row r="98" spans="1:28" x14ac:dyDescent="0.35">
      <c r="A98" s="24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14"/>
      <c r="AA98" s="14"/>
      <c r="AB98" s="14"/>
    </row>
    <row r="99" spans="1:28" x14ac:dyDescent="0.35">
      <c r="A99" s="24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14"/>
      <c r="AA99" s="14"/>
      <c r="AB99" s="14"/>
    </row>
    <row r="100" spans="1:28" x14ac:dyDescent="0.35">
      <c r="A100" s="24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14"/>
      <c r="AA100" s="14"/>
      <c r="AB100" s="14"/>
    </row>
    <row r="101" spans="1:28" x14ac:dyDescent="0.35">
      <c r="A101" s="24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14"/>
      <c r="AA101" s="14"/>
      <c r="AB101" s="14"/>
    </row>
    <row r="102" spans="1:28" x14ac:dyDescent="0.35">
      <c r="A102" s="24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14"/>
      <c r="AA102" s="14"/>
      <c r="AB102" s="14"/>
    </row>
    <row r="103" spans="1:28" x14ac:dyDescent="0.35">
      <c r="A103" s="24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14"/>
      <c r="AA103" s="14"/>
      <c r="AB103" s="14"/>
    </row>
    <row r="104" spans="1:28" x14ac:dyDescent="0.35">
      <c r="A104" s="24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14"/>
      <c r="AA104" s="14"/>
      <c r="AB104" s="14"/>
    </row>
    <row r="105" spans="1:28" x14ac:dyDescent="0.35">
      <c r="A105" s="24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14"/>
      <c r="AA105" s="14"/>
      <c r="AB105" s="14"/>
    </row>
    <row r="106" spans="1:28" x14ac:dyDescent="0.35">
      <c r="A106" s="24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14"/>
      <c r="AA106" s="14"/>
      <c r="AB106" s="14"/>
    </row>
    <row r="107" spans="1:28" x14ac:dyDescent="0.35">
      <c r="A107" s="24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14"/>
      <c r="AA107" s="14"/>
      <c r="AB107" s="14"/>
    </row>
    <row r="108" spans="1:28" x14ac:dyDescent="0.35">
      <c r="A108" s="24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14"/>
      <c r="AA108" s="14"/>
      <c r="AB108" s="14"/>
    </row>
    <row r="109" spans="1:28" x14ac:dyDescent="0.35">
      <c r="A109" s="24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14"/>
      <c r="AA109" s="14"/>
      <c r="AB109" s="14"/>
    </row>
    <row r="110" spans="1:28" x14ac:dyDescent="0.35">
      <c r="A110" s="24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14"/>
      <c r="AA110" s="14"/>
      <c r="AB110" s="14"/>
    </row>
    <row r="111" spans="1:28" x14ac:dyDescent="0.35">
      <c r="A111" s="24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14"/>
      <c r="AA111" s="14"/>
      <c r="AB111" s="14"/>
    </row>
    <row r="112" spans="1:28" x14ac:dyDescent="0.35">
      <c r="A112" s="24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14"/>
      <c r="AA112" s="14"/>
      <c r="AB112" s="14"/>
    </row>
    <row r="113" spans="1:28" x14ac:dyDescent="0.35">
      <c r="A113" s="24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14"/>
      <c r="AA113" s="14"/>
      <c r="AB113" s="14"/>
    </row>
    <row r="114" spans="1:28" x14ac:dyDescent="0.35">
      <c r="A114" s="24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14"/>
      <c r="AA114" s="14"/>
      <c r="AB114" s="14"/>
    </row>
    <row r="115" spans="1:28" x14ac:dyDescent="0.35">
      <c r="A115" s="24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14"/>
      <c r="AA115" s="14"/>
      <c r="AB115" s="14"/>
    </row>
    <row r="116" spans="1:28" x14ac:dyDescent="0.35">
      <c r="A116" s="24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14"/>
      <c r="AA116" s="14"/>
      <c r="AB116" s="14"/>
    </row>
    <row r="117" spans="1:28" x14ac:dyDescent="0.35">
      <c r="A117" s="24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14"/>
      <c r="AA117" s="14"/>
      <c r="AB117" s="14"/>
    </row>
    <row r="118" spans="1:28" x14ac:dyDescent="0.35">
      <c r="A118" s="24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14"/>
      <c r="AA118" s="14"/>
      <c r="AB118" s="14"/>
    </row>
    <row r="119" spans="1:28" x14ac:dyDescent="0.35">
      <c r="A119" s="24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14"/>
      <c r="AA119" s="14"/>
      <c r="AB119" s="14"/>
    </row>
    <row r="120" spans="1:28" x14ac:dyDescent="0.35">
      <c r="A120" s="24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14"/>
      <c r="AA120" s="14"/>
      <c r="AB120" s="14"/>
    </row>
    <row r="121" spans="1:28" x14ac:dyDescent="0.35">
      <c r="A121" s="24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14"/>
      <c r="AA121" s="14"/>
      <c r="AB121" s="14"/>
    </row>
    <row r="122" spans="1:28" x14ac:dyDescent="0.35">
      <c r="A122" s="24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14"/>
      <c r="AA122" s="14"/>
      <c r="AB122" s="14"/>
    </row>
    <row r="123" spans="1:28" x14ac:dyDescent="0.35">
      <c r="A123" s="24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14"/>
      <c r="AA123" s="14"/>
      <c r="AB123" s="14"/>
    </row>
    <row r="124" spans="1:28" x14ac:dyDescent="0.35">
      <c r="A124" s="24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14"/>
      <c r="AA124" s="14"/>
      <c r="AB124" s="14"/>
    </row>
    <row r="125" spans="1:28" x14ac:dyDescent="0.35">
      <c r="A125" s="24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14"/>
      <c r="AA125" s="14"/>
      <c r="AB125" s="14"/>
    </row>
    <row r="126" spans="1:28" x14ac:dyDescent="0.35">
      <c r="A126" s="24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14"/>
      <c r="AA126" s="14"/>
      <c r="AB126" s="14"/>
    </row>
    <row r="127" spans="1:28" x14ac:dyDescent="0.35">
      <c r="A127" s="24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14"/>
      <c r="AA127" s="14"/>
      <c r="AB127" s="14"/>
    </row>
    <row r="128" spans="1:28" x14ac:dyDescent="0.35">
      <c r="A128" s="24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14"/>
      <c r="AA128" s="14"/>
      <c r="AB128" s="14"/>
    </row>
    <row r="129" spans="1:28" x14ac:dyDescent="0.35">
      <c r="A129" s="24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14"/>
      <c r="AA129" s="14"/>
      <c r="AB129" s="14"/>
    </row>
    <row r="130" spans="1:28" x14ac:dyDescent="0.35">
      <c r="A130" s="24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14"/>
      <c r="AA130" s="14"/>
      <c r="AB130" s="14"/>
    </row>
    <row r="131" spans="1:28" x14ac:dyDescent="0.35">
      <c r="A131" s="24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14"/>
      <c r="AA131" s="14"/>
      <c r="AB131" s="14"/>
    </row>
    <row r="132" spans="1:28" x14ac:dyDescent="0.35">
      <c r="A132" s="24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14"/>
      <c r="AA132" s="14"/>
      <c r="AB132" s="14"/>
    </row>
    <row r="133" spans="1:28" x14ac:dyDescent="0.35">
      <c r="A133" s="24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14"/>
      <c r="AA133" s="14"/>
      <c r="AB133" s="14"/>
    </row>
    <row r="134" spans="1:28" x14ac:dyDescent="0.35">
      <c r="A134" s="24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14"/>
      <c r="AA134" s="14"/>
      <c r="AB134" s="14"/>
    </row>
    <row r="135" spans="1:28" x14ac:dyDescent="0.35">
      <c r="A135" s="24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14"/>
      <c r="AA135" s="14"/>
      <c r="AB135" s="14"/>
    </row>
    <row r="136" spans="1:28" x14ac:dyDescent="0.35">
      <c r="A136" s="24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14"/>
      <c r="AA136" s="14"/>
      <c r="AB136" s="14"/>
    </row>
    <row r="137" spans="1:28" x14ac:dyDescent="0.35">
      <c r="A137" s="24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14"/>
      <c r="AA137" s="14"/>
      <c r="AB137" s="14"/>
    </row>
    <row r="138" spans="1:28" x14ac:dyDescent="0.35">
      <c r="A138" s="24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14"/>
      <c r="AA138" s="14"/>
      <c r="AB138" s="14"/>
    </row>
    <row r="139" spans="1:28" x14ac:dyDescent="0.35">
      <c r="A139" s="24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14"/>
      <c r="AA139" s="14"/>
      <c r="AB139" s="14"/>
    </row>
    <row r="140" spans="1:28" x14ac:dyDescent="0.35">
      <c r="A140" s="24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14"/>
      <c r="AA140" s="14"/>
      <c r="AB140" s="14"/>
    </row>
    <row r="141" spans="1:28" x14ac:dyDescent="0.35">
      <c r="A141" s="24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14"/>
      <c r="AA141" s="14"/>
      <c r="AB141" s="14"/>
    </row>
    <row r="142" spans="1:28" x14ac:dyDescent="0.35">
      <c r="A142" s="24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14"/>
      <c r="AA142" s="14"/>
      <c r="AB142" s="14"/>
    </row>
    <row r="143" spans="1:28" x14ac:dyDescent="0.35">
      <c r="A143" s="24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14"/>
      <c r="AA143" s="14"/>
      <c r="AB143" s="14"/>
    </row>
    <row r="144" spans="1:28" x14ac:dyDescent="0.35">
      <c r="A144" s="24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14"/>
      <c r="AA144" s="14"/>
      <c r="AB144" s="14"/>
    </row>
    <row r="145" spans="1:28" x14ac:dyDescent="0.35">
      <c r="A145" s="24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14"/>
      <c r="AA145" s="14"/>
      <c r="AB145" s="14"/>
    </row>
    <row r="146" spans="1:28" x14ac:dyDescent="0.35">
      <c r="A146" s="24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14"/>
      <c r="AA146" s="14"/>
      <c r="AB146" s="14"/>
    </row>
    <row r="147" spans="1:28" x14ac:dyDescent="0.35">
      <c r="A147" s="24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14"/>
      <c r="AA147" s="14"/>
      <c r="AB147" s="14"/>
    </row>
    <row r="148" spans="1:28" x14ac:dyDescent="0.35">
      <c r="A148" s="24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14"/>
      <c r="AA148" s="14"/>
      <c r="AB148" s="14"/>
    </row>
    <row r="149" spans="1:28" x14ac:dyDescent="0.35">
      <c r="A149" s="24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14"/>
      <c r="AA149" s="14"/>
      <c r="AB149" s="14"/>
    </row>
    <row r="150" spans="1:28" x14ac:dyDescent="0.35">
      <c r="A150" s="24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14"/>
      <c r="AA150" s="14"/>
      <c r="AB150" s="14"/>
    </row>
    <row r="151" spans="1:28" x14ac:dyDescent="0.35">
      <c r="A151" s="24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14"/>
      <c r="AA151" s="14"/>
      <c r="AB151" s="14"/>
    </row>
    <row r="152" spans="1:28" x14ac:dyDescent="0.35">
      <c r="A152" s="24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14"/>
      <c r="AA152" s="14"/>
      <c r="AB152" s="14"/>
    </row>
    <row r="153" spans="1:28" x14ac:dyDescent="0.35">
      <c r="A153" s="24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14"/>
      <c r="AA153" s="14"/>
      <c r="AB153" s="14"/>
    </row>
    <row r="154" spans="1:28" x14ac:dyDescent="0.35">
      <c r="A154" s="24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14"/>
      <c r="AA154" s="14"/>
      <c r="AB154" s="14"/>
    </row>
    <row r="155" spans="1:28" x14ac:dyDescent="0.35">
      <c r="A155" s="24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14"/>
      <c r="AA155" s="14"/>
      <c r="AB155" s="14"/>
    </row>
    <row r="156" spans="1:28" x14ac:dyDescent="0.35">
      <c r="A156" s="24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14"/>
      <c r="AA156" s="14"/>
      <c r="AB156" s="14"/>
    </row>
    <row r="157" spans="1:28" x14ac:dyDescent="0.35">
      <c r="A157" s="24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14"/>
      <c r="AA157" s="14"/>
      <c r="AB157" s="14"/>
    </row>
    <row r="158" spans="1:28" x14ac:dyDescent="0.35">
      <c r="A158" s="24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14"/>
      <c r="AA158" s="14"/>
      <c r="AB158" s="14"/>
    </row>
    <row r="159" spans="1:28" x14ac:dyDescent="0.35">
      <c r="A159" s="24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14"/>
      <c r="AA159" s="14"/>
      <c r="AB159" s="14"/>
    </row>
    <row r="160" spans="1:28" x14ac:dyDescent="0.35">
      <c r="A160" s="24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14"/>
      <c r="AA160" s="14"/>
      <c r="AB160" s="14"/>
    </row>
    <row r="161" spans="1:28" x14ac:dyDescent="0.35">
      <c r="A161" s="24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14"/>
      <c r="AA161" s="14"/>
      <c r="AB161" s="14"/>
    </row>
    <row r="162" spans="1:28" x14ac:dyDescent="0.35">
      <c r="A162" s="24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14"/>
      <c r="AA162" s="14"/>
      <c r="AB162" s="14"/>
    </row>
    <row r="163" spans="1:28" x14ac:dyDescent="0.35">
      <c r="A163" s="24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14"/>
      <c r="AA163" s="14"/>
      <c r="AB163" s="14"/>
    </row>
    <row r="164" spans="1:28" x14ac:dyDescent="0.35">
      <c r="A164" s="24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14"/>
      <c r="AA164" s="14"/>
      <c r="AB164" s="14"/>
    </row>
    <row r="165" spans="1:28" x14ac:dyDescent="0.35">
      <c r="A165" s="24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14"/>
      <c r="AA165" s="14"/>
      <c r="AB165" s="14"/>
    </row>
    <row r="166" spans="1:28" x14ac:dyDescent="0.35">
      <c r="A166" s="24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14"/>
      <c r="AA166" s="14"/>
      <c r="AB166" s="14"/>
    </row>
    <row r="167" spans="1:28" x14ac:dyDescent="0.35">
      <c r="A167" s="24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14"/>
      <c r="AA167" s="14"/>
      <c r="AB167" s="14"/>
    </row>
    <row r="168" spans="1:28" x14ac:dyDescent="0.35">
      <c r="A168" s="24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14"/>
      <c r="AA168" s="14"/>
      <c r="AB168" s="14"/>
    </row>
    <row r="169" spans="1:28" x14ac:dyDescent="0.35">
      <c r="A169" s="24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14"/>
      <c r="AA169" s="14"/>
      <c r="AB169" s="14"/>
    </row>
    <row r="170" spans="1:28" x14ac:dyDescent="0.35">
      <c r="A170" s="24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14"/>
      <c r="AA170" s="14"/>
      <c r="AB170" s="14"/>
    </row>
    <row r="171" spans="1:28" x14ac:dyDescent="0.35">
      <c r="A171" s="24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14"/>
      <c r="AA171" s="14"/>
      <c r="AB171" s="14"/>
    </row>
    <row r="172" spans="1:28" x14ac:dyDescent="0.35">
      <c r="A172" s="24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14"/>
      <c r="AA172" s="14"/>
      <c r="AB172" s="14"/>
    </row>
    <row r="173" spans="1:28" x14ac:dyDescent="0.35">
      <c r="A173" s="24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14"/>
      <c r="AA173" s="14"/>
      <c r="AB173" s="14"/>
    </row>
    <row r="174" spans="1:28" x14ac:dyDescent="0.35">
      <c r="A174" s="24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14"/>
      <c r="AA174" s="14"/>
      <c r="AB174" s="14"/>
    </row>
    <row r="175" spans="1:28" x14ac:dyDescent="0.35">
      <c r="A175" s="24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14"/>
      <c r="AA175" s="14"/>
      <c r="AB175" s="14"/>
    </row>
    <row r="176" spans="1:28" x14ac:dyDescent="0.35">
      <c r="A176" s="24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14"/>
      <c r="AA176" s="14"/>
      <c r="AB176" s="14"/>
    </row>
    <row r="177" spans="1:28" x14ac:dyDescent="0.35">
      <c r="A177" s="24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14"/>
      <c r="AA177" s="14"/>
      <c r="AB177" s="14"/>
    </row>
    <row r="178" spans="1:28" x14ac:dyDescent="0.35">
      <c r="A178" s="24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14"/>
      <c r="AA178" s="14"/>
      <c r="AB178" s="14"/>
    </row>
    <row r="179" spans="1:28" x14ac:dyDescent="0.35">
      <c r="A179" s="24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14"/>
      <c r="AA179" s="14"/>
      <c r="AB179" s="14"/>
    </row>
    <row r="180" spans="1:28" x14ac:dyDescent="0.35">
      <c r="A180" s="24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14"/>
      <c r="AA180" s="14"/>
      <c r="AB180" s="14"/>
    </row>
    <row r="181" spans="1:28" x14ac:dyDescent="0.35">
      <c r="A181" s="24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14"/>
      <c r="AA181" s="14"/>
      <c r="AB181" s="14"/>
    </row>
    <row r="182" spans="1:28" x14ac:dyDescent="0.35">
      <c r="A182" s="24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14"/>
      <c r="AA182" s="14"/>
      <c r="AB182" s="14"/>
    </row>
    <row r="183" spans="1:28" x14ac:dyDescent="0.35">
      <c r="A183" s="24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14"/>
      <c r="AA183" s="14"/>
      <c r="AB183" s="14"/>
    </row>
    <row r="184" spans="1:28" x14ac:dyDescent="0.35">
      <c r="A184" s="24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14"/>
      <c r="AA184" s="14"/>
      <c r="AB184" s="14"/>
    </row>
    <row r="185" spans="1:28" x14ac:dyDescent="0.35">
      <c r="A185" s="24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14"/>
      <c r="AA185" s="14"/>
      <c r="AB185" s="14"/>
    </row>
    <row r="186" spans="1:28" x14ac:dyDescent="0.35">
      <c r="A186" s="24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14"/>
      <c r="AA186" s="14"/>
      <c r="AB186" s="14"/>
    </row>
    <row r="187" spans="1:28" x14ac:dyDescent="0.35">
      <c r="A187" s="24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14"/>
      <c r="AA187" s="14"/>
      <c r="AB187" s="14"/>
    </row>
    <row r="188" spans="1:28" x14ac:dyDescent="0.35">
      <c r="A188" s="24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14"/>
      <c r="AA188" s="14"/>
      <c r="AB188" s="14"/>
    </row>
    <row r="189" spans="1:28" x14ac:dyDescent="0.35">
      <c r="A189" s="24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14"/>
      <c r="AA189" s="14"/>
      <c r="AB189" s="14"/>
    </row>
    <row r="190" spans="1:28" x14ac:dyDescent="0.35">
      <c r="A190" s="24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14"/>
      <c r="AA190" s="14"/>
      <c r="AB190" s="14"/>
    </row>
    <row r="191" spans="1:28" x14ac:dyDescent="0.35">
      <c r="A191" s="24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14"/>
      <c r="AA191" s="14"/>
      <c r="AB191" s="14"/>
    </row>
    <row r="192" spans="1:28" x14ac:dyDescent="0.35">
      <c r="A192" s="24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14"/>
      <c r="AA192" s="14"/>
      <c r="AB192" s="14"/>
    </row>
    <row r="193" spans="1:28" x14ac:dyDescent="0.35">
      <c r="A193" s="24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14"/>
      <c r="AA193" s="14"/>
      <c r="AB193" s="14"/>
    </row>
    <row r="194" spans="1:28" x14ac:dyDescent="0.35">
      <c r="A194" s="24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14"/>
      <c r="AA194" s="14"/>
      <c r="AB194" s="14"/>
    </row>
    <row r="195" spans="1:28" x14ac:dyDescent="0.35">
      <c r="A195" s="24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14"/>
      <c r="AA195" s="14"/>
      <c r="AB195" s="14"/>
    </row>
    <row r="196" spans="1:28" x14ac:dyDescent="0.35">
      <c r="A196" s="24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14"/>
      <c r="AA196" s="14"/>
      <c r="AB196" s="14"/>
    </row>
    <row r="197" spans="1:28" x14ac:dyDescent="0.35">
      <c r="A197" s="24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14"/>
      <c r="AA197" s="14"/>
      <c r="AB197" s="14"/>
    </row>
    <row r="198" spans="1:28" x14ac:dyDescent="0.35">
      <c r="A198" s="24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14"/>
      <c r="AA198" s="14"/>
      <c r="AB198" s="14"/>
    </row>
    <row r="199" spans="1:28" x14ac:dyDescent="0.35">
      <c r="A199" s="24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14"/>
      <c r="AA199" s="14"/>
      <c r="AB199" s="14"/>
    </row>
    <row r="200" spans="1:28" x14ac:dyDescent="0.35">
      <c r="A200" s="24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14"/>
      <c r="AA200" s="14"/>
      <c r="AB200" s="14"/>
    </row>
    <row r="201" spans="1:28" x14ac:dyDescent="0.35">
      <c r="A201" s="24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14"/>
      <c r="AA201" s="14"/>
      <c r="AB201" s="14"/>
    </row>
    <row r="202" spans="1:28" x14ac:dyDescent="0.35">
      <c r="A202" s="24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14"/>
      <c r="AA202" s="14"/>
      <c r="AB202" s="14"/>
    </row>
    <row r="203" spans="1:28" x14ac:dyDescent="0.35">
      <c r="A203" s="24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14"/>
      <c r="AA203" s="14"/>
      <c r="AB203" s="14"/>
    </row>
    <row r="204" spans="1:28" x14ac:dyDescent="0.35">
      <c r="A204" s="24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14"/>
      <c r="AA204" s="14"/>
      <c r="AB204" s="14"/>
    </row>
    <row r="205" spans="1:28" x14ac:dyDescent="0.35">
      <c r="A205" s="24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14"/>
      <c r="AA205" s="14"/>
      <c r="AB205" s="14"/>
    </row>
    <row r="206" spans="1:28" x14ac:dyDescent="0.35">
      <c r="A206" s="24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14"/>
      <c r="AA206" s="14"/>
      <c r="AB206" s="14"/>
    </row>
    <row r="207" spans="1:28" x14ac:dyDescent="0.35">
      <c r="A207" s="24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14"/>
      <c r="AA207" s="14"/>
      <c r="AB207" s="14"/>
    </row>
    <row r="208" spans="1:28" x14ac:dyDescent="0.35">
      <c r="A208" s="24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14"/>
      <c r="AA208" s="14"/>
      <c r="AB208" s="14"/>
    </row>
    <row r="209" spans="1:28" x14ac:dyDescent="0.35">
      <c r="A209" s="24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14"/>
      <c r="AA209" s="14"/>
      <c r="AB209" s="14"/>
    </row>
    <row r="210" spans="1:28" x14ac:dyDescent="0.35">
      <c r="A210" s="24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14"/>
      <c r="AA210" s="14"/>
      <c r="AB210" s="14"/>
    </row>
    <row r="211" spans="1:28" x14ac:dyDescent="0.35">
      <c r="A211" s="24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14"/>
      <c r="AA211" s="14"/>
      <c r="AB211" s="14"/>
    </row>
    <row r="212" spans="1:28" x14ac:dyDescent="0.35">
      <c r="A212" s="24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14"/>
      <c r="AA212" s="14"/>
      <c r="AB212" s="14"/>
    </row>
    <row r="213" spans="1:28" x14ac:dyDescent="0.35">
      <c r="A213" s="24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14"/>
      <c r="AA213" s="14"/>
      <c r="AB213" s="14"/>
    </row>
    <row r="214" spans="1:28" x14ac:dyDescent="0.35">
      <c r="A214" s="24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14"/>
      <c r="AA214" s="14"/>
      <c r="AB214" s="14"/>
    </row>
    <row r="215" spans="1:28" x14ac:dyDescent="0.35">
      <c r="A215" s="24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14"/>
      <c r="AA215" s="14"/>
      <c r="AB215" s="14"/>
    </row>
    <row r="216" spans="1:28" x14ac:dyDescent="0.35">
      <c r="A216" s="24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14"/>
      <c r="AA216" s="14"/>
      <c r="AB216" s="14"/>
    </row>
    <row r="217" spans="1:28" x14ac:dyDescent="0.35">
      <c r="A217" s="24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14"/>
      <c r="AA217" s="14"/>
      <c r="AB217" s="14"/>
    </row>
    <row r="218" spans="1:28" x14ac:dyDescent="0.35">
      <c r="A218" s="24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14"/>
      <c r="AA218" s="14"/>
      <c r="AB218" s="14"/>
    </row>
    <row r="219" spans="1:28" x14ac:dyDescent="0.35">
      <c r="A219" s="24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14"/>
      <c r="AA219" s="14"/>
      <c r="AB219" s="14"/>
    </row>
    <row r="220" spans="1:28" x14ac:dyDescent="0.35">
      <c r="A220" s="24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14"/>
      <c r="AA220" s="14"/>
      <c r="AB220" s="14"/>
    </row>
    <row r="221" spans="1:28" x14ac:dyDescent="0.35">
      <c r="A221" s="24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14"/>
      <c r="AA221" s="14"/>
      <c r="AB221" s="14"/>
    </row>
    <row r="222" spans="1:28" x14ac:dyDescent="0.35">
      <c r="A222" s="24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14"/>
      <c r="AA222" s="14"/>
      <c r="AB222" s="14"/>
    </row>
    <row r="223" spans="1:28" x14ac:dyDescent="0.35">
      <c r="A223" s="24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14"/>
      <c r="AA223" s="14"/>
      <c r="AB223" s="14"/>
    </row>
    <row r="224" spans="1:28" x14ac:dyDescent="0.35">
      <c r="A224" s="24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14"/>
      <c r="AA224" s="14"/>
      <c r="AB224" s="14"/>
    </row>
    <row r="225" spans="1:28" x14ac:dyDescent="0.35">
      <c r="A225" s="24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14"/>
      <c r="AA225" s="14"/>
      <c r="AB225" s="14"/>
    </row>
    <row r="226" spans="1:28" x14ac:dyDescent="0.35">
      <c r="A226" s="24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14"/>
      <c r="AA226" s="14"/>
      <c r="AB226" s="14"/>
    </row>
    <row r="227" spans="1:28" x14ac:dyDescent="0.35">
      <c r="A227" s="24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14"/>
      <c r="AA227" s="14"/>
      <c r="AB227" s="14"/>
    </row>
    <row r="228" spans="1:28" x14ac:dyDescent="0.35">
      <c r="A228" s="24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14"/>
      <c r="AA228" s="14"/>
      <c r="AB228" s="14"/>
    </row>
    <row r="229" spans="1:28" x14ac:dyDescent="0.35">
      <c r="A229" s="24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14"/>
      <c r="AA229" s="14"/>
      <c r="AB229" s="14"/>
    </row>
    <row r="230" spans="1:28" x14ac:dyDescent="0.35">
      <c r="A230" s="24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14"/>
      <c r="AA230" s="14"/>
      <c r="AB230" s="14"/>
    </row>
    <row r="231" spans="1:28" x14ac:dyDescent="0.35">
      <c r="A231" s="24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14"/>
      <c r="AA231" s="14"/>
      <c r="AB231" s="14"/>
    </row>
    <row r="232" spans="1:28" x14ac:dyDescent="0.35">
      <c r="A232" s="24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14"/>
      <c r="AA232" s="14"/>
      <c r="AB232" s="14"/>
    </row>
    <row r="233" spans="1:28" x14ac:dyDescent="0.35">
      <c r="A233" s="24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14"/>
      <c r="AA233" s="14"/>
      <c r="AB233" s="14"/>
    </row>
    <row r="234" spans="1:28" x14ac:dyDescent="0.35">
      <c r="A234" s="24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14"/>
      <c r="AA234" s="14"/>
      <c r="AB234" s="14"/>
    </row>
    <row r="235" spans="1:28" x14ac:dyDescent="0.35">
      <c r="A235" s="24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14"/>
      <c r="AA235" s="14"/>
      <c r="AB235" s="14"/>
    </row>
    <row r="236" spans="1:28" x14ac:dyDescent="0.35">
      <c r="A236" s="24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14"/>
      <c r="AA236" s="14"/>
      <c r="AB236" s="14"/>
    </row>
    <row r="237" spans="1:28" x14ac:dyDescent="0.35">
      <c r="A237" s="24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14"/>
      <c r="AA237" s="14"/>
      <c r="AB237" s="14"/>
    </row>
    <row r="238" spans="1:28" x14ac:dyDescent="0.35">
      <c r="A238" s="24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14"/>
      <c r="AA238" s="14"/>
      <c r="AB238" s="14"/>
    </row>
    <row r="239" spans="1:28" x14ac:dyDescent="0.35">
      <c r="A239" s="24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14"/>
      <c r="AA239" s="14"/>
      <c r="AB239" s="14"/>
    </row>
    <row r="240" spans="1:28" x14ac:dyDescent="0.35">
      <c r="A240" s="24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14"/>
      <c r="AA240" s="14"/>
      <c r="AB240" s="14"/>
    </row>
    <row r="241" spans="1:28" x14ac:dyDescent="0.35">
      <c r="A241" s="24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14"/>
      <c r="AA241" s="14"/>
      <c r="AB241" s="14"/>
    </row>
    <row r="242" spans="1:28" x14ac:dyDescent="0.35">
      <c r="A242" s="24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14"/>
      <c r="AA242" s="14"/>
      <c r="AB242" s="14"/>
    </row>
    <row r="243" spans="1:28" x14ac:dyDescent="0.35">
      <c r="A243" s="24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14"/>
      <c r="AA243" s="14"/>
      <c r="AB243" s="14"/>
    </row>
    <row r="244" spans="1:28" x14ac:dyDescent="0.35">
      <c r="A244" s="24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14"/>
      <c r="AA244" s="14"/>
      <c r="AB244" s="14"/>
    </row>
    <row r="245" spans="1:28" x14ac:dyDescent="0.35">
      <c r="A245" s="24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14"/>
      <c r="AA245" s="14"/>
      <c r="AB245" s="14"/>
    </row>
    <row r="246" spans="1:28" x14ac:dyDescent="0.35">
      <c r="A246" s="24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14"/>
      <c r="AA246" s="14"/>
      <c r="AB246" s="14"/>
    </row>
    <row r="247" spans="1:28" x14ac:dyDescent="0.35">
      <c r="A247" s="24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14"/>
      <c r="AA247" s="14"/>
      <c r="AB247" s="14"/>
    </row>
    <row r="248" spans="1:28" x14ac:dyDescent="0.35">
      <c r="A248" s="24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14"/>
      <c r="AA248" s="14"/>
      <c r="AB248" s="14"/>
    </row>
    <row r="249" spans="1:28" x14ac:dyDescent="0.35">
      <c r="A249" s="24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14"/>
      <c r="AA249" s="14"/>
      <c r="AB249" s="14"/>
    </row>
    <row r="250" spans="1:28" x14ac:dyDescent="0.35">
      <c r="A250" s="24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14"/>
      <c r="AA250" s="14"/>
      <c r="AB250" s="14"/>
    </row>
    <row r="251" spans="1:28" x14ac:dyDescent="0.35">
      <c r="A251" s="24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14"/>
      <c r="AA251" s="14"/>
      <c r="AB251" s="14"/>
    </row>
    <row r="252" spans="1:28" x14ac:dyDescent="0.35">
      <c r="A252" s="24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14"/>
      <c r="AA252" s="14"/>
      <c r="AB252" s="14"/>
    </row>
    <row r="253" spans="1:28" x14ac:dyDescent="0.35">
      <c r="A253" s="24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14"/>
      <c r="AA253" s="14"/>
      <c r="AB253" s="14"/>
    </row>
    <row r="254" spans="1:28" x14ac:dyDescent="0.35">
      <c r="A254" s="24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14"/>
      <c r="AA254" s="14"/>
      <c r="AB254" s="14"/>
    </row>
    <row r="255" spans="1:28" x14ac:dyDescent="0.35">
      <c r="A255" s="24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14"/>
      <c r="AA255" s="14"/>
      <c r="AB255" s="14"/>
    </row>
    <row r="256" spans="1:28" x14ac:dyDescent="0.35">
      <c r="A256" s="24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14"/>
      <c r="AA256" s="14"/>
      <c r="AB256" s="14"/>
    </row>
    <row r="257" spans="1:28" x14ac:dyDescent="0.35">
      <c r="A257" s="24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14"/>
      <c r="AA257" s="14"/>
      <c r="AB257" s="14"/>
    </row>
    <row r="258" spans="1:28" x14ac:dyDescent="0.35">
      <c r="A258" s="24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14"/>
      <c r="AA258" s="14"/>
      <c r="AB258" s="14"/>
    </row>
    <row r="259" spans="1:28" x14ac:dyDescent="0.35">
      <c r="A259" s="24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14"/>
      <c r="AA259" s="14"/>
      <c r="AB259" s="14"/>
    </row>
    <row r="260" spans="1:28" x14ac:dyDescent="0.35">
      <c r="A260" s="24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14"/>
      <c r="AA260" s="14"/>
      <c r="AB260" s="14"/>
    </row>
    <row r="261" spans="1:28" x14ac:dyDescent="0.35">
      <c r="A261" s="24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14"/>
      <c r="AA261" s="14"/>
      <c r="AB261" s="14"/>
    </row>
    <row r="262" spans="1:28" x14ac:dyDescent="0.35">
      <c r="A262" s="24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14"/>
      <c r="AA262" s="14"/>
      <c r="AB262" s="14"/>
    </row>
    <row r="263" spans="1:28" x14ac:dyDescent="0.35">
      <c r="A263" s="24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14"/>
      <c r="AA263" s="14"/>
      <c r="AB263" s="14"/>
    </row>
    <row r="264" spans="1:28" x14ac:dyDescent="0.35">
      <c r="A264" s="24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14"/>
      <c r="AA264" s="14"/>
      <c r="AB264" s="14"/>
    </row>
    <row r="265" spans="1:28" x14ac:dyDescent="0.35">
      <c r="A265" s="24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14"/>
      <c r="AA265" s="14"/>
      <c r="AB265" s="14"/>
    </row>
    <row r="266" spans="1:28" x14ac:dyDescent="0.35">
      <c r="A266" s="24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14"/>
      <c r="AA266" s="14"/>
      <c r="AB266" s="14"/>
    </row>
    <row r="267" spans="1:28" x14ac:dyDescent="0.35">
      <c r="A267" s="24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14"/>
      <c r="AA267" s="14"/>
      <c r="AB267" s="14"/>
    </row>
    <row r="268" spans="1:28" x14ac:dyDescent="0.35">
      <c r="A268" s="24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14"/>
      <c r="AA268" s="14"/>
      <c r="AB268" s="14"/>
    </row>
    <row r="269" spans="1:28" x14ac:dyDescent="0.35">
      <c r="A269" s="24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14"/>
      <c r="AA269" s="14"/>
      <c r="AB269" s="14"/>
    </row>
    <row r="270" spans="1:28" x14ac:dyDescent="0.35">
      <c r="A270" s="24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14"/>
      <c r="AA270" s="14"/>
      <c r="AB270" s="14"/>
    </row>
    <row r="271" spans="1:28" x14ac:dyDescent="0.35">
      <c r="A271" s="24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14"/>
      <c r="AA271" s="14"/>
      <c r="AB271" s="14"/>
    </row>
    <row r="272" spans="1:28" x14ac:dyDescent="0.35">
      <c r="A272" s="24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14"/>
      <c r="AA272" s="14"/>
      <c r="AB272" s="14"/>
    </row>
    <row r="273" spans="1:28" x14ac:dyDescent="0.35">
      <c r="A273" s="24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14"/>
      <c r="AA273" s="14"/>
      <c r="AB273" s="14"/>
    </row>
    <row r="274" spans="1:28" x14ac:dyDescent="0.35">
      <c r="A274" s="24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14"/>
      <c r="AA274" s="14"/>
      <c r="AB274" s="14"/>
    </row>
    <row r="275" spans="1:28" x14ac:dyDescent="0.35">
      <c r="A275" s="24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14"/>
      <c r="AA275" s="14"/>
      <c r="AB275" s="14"/>
    </row>
    <row r="276" spans="1:28" x14ac:dyDescent="0.35">
      <c r="A276" s="24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14"/>
      <c r="AA276" s="14"/>
      <c r="AB276" s="14"/>
    </row>
    <row r="277" spans="1:28" x14ac:dyDescent="0.35">
      <c r="A277" s="24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14"/>
      <c r="AA277" s="14"/>
      <c r="AB277" s="14"/>
    </row>
    <row r="278" spans="1:28" x14ac:dyDescent="0.35">
      <c r="A278" s="24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14"/>
      <c r="AA278" s="14"/>
      <c r="AB278" s="14"/>
    </row>
    <row r="279" spans="1:28" x14ac:dyDescent="0.35">
      <c r="A279" s="24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14"/>
      <c r="AA279" s="14"/>
      <c r="AB279" s="14"/>
    </row>
    <row r="280" spans="1:28" x14ac:dyDescent="0.35">
      <c r="A280" s="24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14"/>
      <c r="AA280" s="14"/>
      <c r="AB280" s="14"/>
    </row>
    <row r="281" spans="1:28" x14ac:dyDescent="0.35">
      <c r="A281" s="24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14"/>
      <c r="AA281" s="14"/>
      <c r="AB281" s="14"/>
    </row>
    <row r="282" spans="1:28" x14ac:dyDescent="0.35">
      <c r="A282" s="24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14"/>
      <c r="AA282" s="14"/>
      <c r="AB282" s="14"/>
    </row>
    <row r="283" spans="1:28" x14ac:dyDescent="0.35">
      <c r="A283" s="24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14"/>
      <c r="AA283" s="14"/>
      <c r="AB283" s="14"/>
    </row>
    <row r="284" spans="1:28" x14ac:dyDescent="0.35">
      <c r="A284" s="24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14"/>
      <c r="AA284" s="14"/>
      <c r="AB284" s="14"/>
    </row>
    <row r="285" spans="1:28" x14ac:dyDescent="0.35">
      <c r="A285" s="24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14"/>
      <c r="AA285" s="14"/>
      <c r="AB285" s="14"/>
    </row>
    <row r="286" spans="1:28" x14ac:dyDescent="0.35">
      <c r="A286" s="24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14"/>
      <c r="AA286" s="14"/>
      <c r="AB286" s="14"/>
    </row>
    <row r="287" spans="1:28" x14ac:dyDescent="0.35">
      <c r="A287" s="24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14"/>
      <c r="AA287" s="14"/>
      <c r="AB287" s="14"/>
    </row>
    <row r="288" spans="1:28" x14ac:dyDescent="0.35">
      <c r="A288" s="24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14"/>
      <c r="AA288" s="14"/>
      <c r="AB288" s="14"/>
    </row>
    <row r="289" spans="1:28" x14ac:dyDescent="0.35">
      <c r="A289" s="24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14"/>
      <c r="AA289" s="14"/>
      <c r="AB289" s="14"/>
    </row>
    <row r="290" spans="1:28" x14ac:dyDescent="0.35">
      <c r="A290" s="24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14"/>
      <c r="AA290" s="14"/>
      <c r="AB290" s="14"/>
    </row>
    <row r="291" spans="1:28" x14ac:dyDescent="0.35">
      <c r="A291" s="24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14"/>
      <c r="AA291" s="14"/>
      <c r="AB291" s="14"/>
    </row>
    <row r="292" spans="1:28" x14ac:dyDescent="0.35">
      <c r="A292" s="24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14"/>
      <c r="AA292" s="14"/>
      <c r="AB292" s="14"/>
    </row>
    <row r="293" spans="1:28" x14ac:dyDescent="0.35">
      <c r="A293" s="24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14"/>
      <c r="AA293" s="14"/>
      <c r="AB293" s="14"/>
    </row>
    <row r="294" spans="1:28" x14ac:dyDescent="0.35">
      <c r="A294" s="24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14"/>
      <c r="AA294" s="14"/>
      <c r="AB294" s="14"/>
    </row>
    <row r="295" spans="1:28" x14ac:dyDescent="0.35">
      <c r="A295" s="24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14"/>
      <c r="AA295" s="14"/>
      <c r="AB295" s="14"/>
    </row>
    <row r="296" spans="1:28" x14ac:dyDescent="0.35">
      <c r="A296" s="24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14"/>
      <c r="AA296" s="14"/>
      <c r="AB296" s="14"/>
    </row>
    <row r="297" spans="1:28" x14ac:dyDescent="0.35">
      <c r="A297" s="24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14"/>
      <c r="AA297" s="14"/>
      <c r="AB297" s="14"/>
    </row>
    <row r="298" spans="1:28" x14ac:dyDescent="0.35">
      <c r="A298" s="24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14"/>
      <c r="AA298" s="14"/>
      <c r="AB298" s="14"/>
    </row>
    <row r="299" spans="1:28" x14ac:dyDescent="0.35">
      <c r="A299" s="24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14"/>
      <c r="AA299" s="14"/>
      <c r="AB299" s="14"/>
    </row>
    <row r="300" spans="1:28" x14ac:dyDescent="0.35">
      <c r="A300" s="24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14"/>
      <c r="AA300" s="14"/>
      <c r="AB300" s="14"/>
    </row>
    <row r="301" spans="1:28" x14ac:dyDescent="0.35">
      <c r="A301" s="24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14"/>
      <c r="AA301" s="14"/>
      <c r="AB301" s="14"/>
    </row>
    <row r="302" spans="1:28" x14ac:dyDescent="0.35">
      <c r="A302" s="24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14"/>
      <c r="AA302" s="14"/>
      <c r="AB302" s="14"/>
    </row>
    <row r="303" spans="1:28" x14ac:dyDescent="0.35">
      <c r="A303" s="24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14"/>
      <c r="AA303" s="14"/>
      <c r="AB303" s="14"/>
    </row>
    <row r="304" spans="1:28" x14ac:dyDescent="0.35">
      <c r="A304" s="24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14"/>
      <c r="AA304" s="14"/>
      <c r="AB304" s="14"/>
    </row>
    <row r="305" spans="1:28" x14ac:dyDescent="0.35">
      <c r="A305" s="24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14"/>
      <c r="AA305" s="14"/>
      <c r="AB305" s="14"/>
    </row>
    <row r="306" spans="1:28" x14ac:dyDescent="0.35">
      <c r="A306" s="24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14"/>
      <c r="AA306" s="14"/>
      <c r="AB306" s="14"/>
    </row>
    <row r="307" spans="1:28" x14ac:dyDescent="0.35">
      <c r="A307" s="24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14"/>
      <c r="AA307" s="14"/>
      <c r="AB307" s="14"/>
    </row>
    <row r="308" spans="1:28" x14ac:dyDescent="0.35">
      <c r="A308" s="24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14"/>
      <c r="AA308" s="14"/>
      <c r="AB308" s="14"/>
    </row>
    <row r="309" spans="1:28" x14ac:dyDescent="0.35">
      <c r="A309" s="24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14"/>
      <c r="AA309" s="14"/>
      <c r="AB309" s="14"/>
    </row>
    <row r="310" spans="1:28" x14ac:dyDescent="0.35">
      <c r="A310" s="24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14"/>
      <c r="AA310" s="14"/>
      <c r="AB310" s="14"/>
    </row>
    <row r="311" spans="1:28" x14ac:dyDescent="0.35">
      <c r="A311" s="24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14"/>
      <c r="AA311" s="14"/>
      <c r="AB311" s="14"/>
    </row>
    <row r="312" spans="1:28" x14ac:dyDescent="0.35">
      <c r="A312" s="24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14"/>
      <c r="AA312" s="14"/>
      <c r="AB312" s="14"/>
    </row>
    <row r="313" spans="1:28" x14ac:dyDescent="0.35">
      <c r="A313" s="24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14"/>
      <c r="AA313" s="14"/>
      <c r="AB313" s="14"/>
    </row>
    <row r="314" spans="1:28" x14ac:dyDescent="0.35">
      <c r="A314" s="24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14"/>
      <c r="AA314" s="14"/>
      <c r="AB314" s="14"/>
    </row>
    <row r="315" spans="1:28" x14ac:dyDescent="0.35">
      <c r="A315" s="24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14"/>
      <c r="AA315" s="14"/>
      <c r="AB315" s="14"/>
    </row>
    <row r="316" spans="1:28" x14ac:dyDescent="0.35">
      <c r="A316" s="24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14"/>
      <c r="AA316" s="14"/>
      <c r="AB316" s="14"/>
    </row>
    <row r="317" spans="1:28" x14ac:dyDescent="0.35">
      <c r="A317" s="24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14"/>
      <c r="AA317" s="14"/>
      <c r="AB317" s="14"/>
    </row>
    <row r="318" spans="1:28" x14ac:dyDescent="0.35">
      <c r="A318" s="24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14"/>
      <c r="AA318" s="14"/>
      <c r="AB318" s="14"/>
    </row>
    <row r="319" spans="1:28" x14ac:dyDescent="0.35">
      <c r="A319" s="24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14"/>
      <c r="AA319" s="14"/>
      <c r="AB319" s="14"/>
    </row>
    <row r="320" spans="1:28" x14ac:dyDescent="0.35">
      <c r="A320" s="24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14"/>
      <c r="AA320" s="14"/>
      <c r="AB320" s="14"/>
    </row>
    <row r="321" spans="1:28" x14ac:dyDescent="0.35">
      <c r="A321" s="24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14"/>
      <c r="AA321" s="14"/>
      <c r="AB321" s="14"/>
    </row>
    <row r="322" spans="1:28" x14ac:dyDescent="0.35">
      <c r="A322" s="24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14"/>
      <c r="AA322" s="14"/>
      <c r="AB322" s="14"/>
    </row>
    <row r="323" spans="1:28" x14ac:dyDescent="0.35">
      <c r="A323" s="24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14"/>
      <c r="AA323" s="14"/>
      <c r="AB323" s="14"/>
    </row>
    <row r="324" spans="1:28" x14ac:dyDescent="0.35">
      <c r="A324" s="24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14"/>
      <c r="AA324" s="14"/>
      <c r="AB324" s="14"/>
    </row>
    <row r="325" spans="1:28" x14ac:dyDescent="0.35">
      <c r="A325" s="24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14"/>
      <c r="AA325" s="14"/>
      <c r="AB325" s="14"/>
    </row>
    <row r="326" spans="1:28" x14ac:dyDescent="0.35">
      <c r="A326" s="24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14"/>
      <c r="AA326" s="14"/>
      <c r="AB326" s="14"/>
    </row>
    <row r="327" spans="1:28" x14ac:dyDescent="0.35">
      <c r="A327" s="24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14"/>
      <c r="AA327" s="14"/>
      <c r="AB327" s="14"/>
    </row>
    <row r="328" spans="1:28" x14ac:dyDescent="0.35">
      <c r="A328" s="24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14"/>
      <c r="AA328" s="14"/>
      <c r="AB328" s="14"/>
    </row>
    <row r="329" spans="1:28" x14ac:dyDescent="0.35">
      <c r="A329" s="24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14"/>
      <c r="AA329" s="14"/>
      <c r="AB329" s="14"/>
    </row>
    <row r="330" spans="1:28" x14ac:dyDescent="0.35">
      <c r="A330" s="24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14"/>
      <c r="AA330" s="14"/>
      <c r="AB330" s="14"/>
    </row>
    <row r="331" spans="1:28" x14ac:dyDescent="0.35">
      <c r="A331" s="24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14"/>
      <c r="AA331" s="14"/>
      <c r="AB331" s="14"/>
    </row>
    <row r="332" spans="1:28" x14ac:dyDescent="0.35">
      <c r="A332" s="24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14"/>
      <c r="AA332" s="14"/>
      <c r="AB332" s="14"/>
    </row>
    <row r="333" spans="1:28" x14ac:dyDescent="0.35">
      <c r="A333" s="24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14"/>
      <c r="AA333" s="14"/>
      <c r="AB333" s="14"/>
    </row>
    <row r="334" spans="1:28" x14ac:dyDescent="0.35">
      <c r="A334" s="24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14"/>
      <c r="AA334" s="14"/>
      <c r="AB334" s="14"/>
    </row>
    <row r="335" spans="1:28" x14ac:dyDescent="0.35">
      <c r="A335" s="24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14"/>
      <c r="AA335" s="14"/>
      <c r="AB335" s="14"/>
    </row>
    <row r="336" spans="1:28" x14ac:dyDescent="0.35">
      <c r="A336" s="24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14"/>
      <c r="AA336" s="14"/>
      <c r="AB336" s="14"/>
    </row>
    <row r="337" spans="1:28" x14ac:dyDescent="0.35">
      <c r="A337" s="24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14"/>
      <c r="AA337" s="14"/>
      <c r="AB337" s="14"/>
    </row>
    <row r="338" spans="1:28" x14ac:dyDescent="0.35">
      <c r="A338" s="24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14"/>
      <c r="AA338" s="14"/>
      <c r="AB338" s="14"/>
    </row>
    <row r="339" spans="1:28" x14ac:dyDescent="0.35">
      <c r="A339" s="24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14"/>
      <c r="AA339" s="14"/>
      <c r="AB339" s="14"/>
    </row>
    <row r="340" spans="1:28" x14ac:dyDescent="0.35">
      <c r="A340" s="24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14"/>
      <c r="AA340" s="14"/>
      <c r="AB340" s="14"/>
    </row>
    <row r="341" spans="1:28" x14ac:dyDescent="0.35">
      <c r="A341" s="24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14"/>
      <c r="AA341" s="14"/>
      <c r="AB341" s="14"/>
    </row>
    <row r="342" spans="1:28" x14ac:dyDescent="0.35">
      <c r="A342" s="24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14"/>
      <c r="AA342" s="14"/>
      <c r="AB342" s="14"/>
    </row>
    <row r="343" spans="1:28" x14ac:dyDescent="0.35">
      <c r="A343" s="24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14"/>
      <c r="AA343" s="14"/>
      <c r="AB343" s="14"/>
    </row>
    <row r="344" spans="1:28" x14ac:dyDescent="0.35">
      <c r="A344" s="24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14"/>
      <c r="AA344" s="14"/>
      <c r="AB344" s="14"/>
    </row>
    <row r="345" spans="1:28" x14ac:dyDescent="0.35">
      <c r="A345" s="24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14"/>
      <c r="AA345" s="14"/>
      <c r="AB345" s="14"/>
    </row>
    <row r="346" spans="1:28" x14ac:dyDescent="0.35">
      <c r="A346" s="24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14"/>
      <c r="AA346" s="14"/>
      <c r="AB346" s="14"/>
    </row>
    <row r="347" spans="1:28" x14ac:dyDescent="0.35">
      <c r="A347" s="24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14"/>
      <c r="AA347" s="14"/>
      <c r="AB347" s="14"/>
    </row>
    <row r="348" spans="1:28" x14ac:dyDescent="0.35">
      <c r="A348" s="24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14"/>
      <c r="AA348" s="14"/>
      <c r="AB348" s="14"/>
    </row>
    <row r="349" spans="1:28" x14ac:dyDescent="0.35">
      <c r="A349" s="24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14"/>
      <c r="AA349" s="14"/>
      <c r="AB349" s="14"/>
    </row>
    <row r="350" spans="1:28" x14ac:dyDescent="0.35">
      <c r="A350" s="24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14"/>
      <c r="AA350" s="14"/>
      <c r="AB350" s="14"/>
    </row>
    <row r="351" spans="1:28" x14ac:dyDescent="0.35">
      <c r="A351" s="24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14"/>
      <c r="AA351" s="14"/>
      <c r="AB351" s="14"/>
    </row>
    <row r="352" spans="1:28" x14ac:dyDescent="0.35">
      <c r="A352" s="24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14"/>
      <c r="AA352" s="14"/>
      <c r="AB352" s="14"/>
    </row>
    <row r="353" spans="1:28" x14ac:dyDescent="0.35">
      <c r="A353" s="24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14"/>
      <c r="AA353" s="14"/>
      <c r="AB353" s="14"/>
    </row>
    <row r="354" spans="1:28" x14ac:dyDescent="0.35">
      <c r="A354" s="24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14"/>
      <c r="AA354" s="14"/>
      <c r="AB354" s="14"/>
    </row>
    <row r="355" spans="1:28" x14ac:dyDescent="0.35">
      <c r="A355" s="24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14"/>
      <c r="AA355" s="14"/>
      <c r="AB355" s="14"/>
    </row>
    <row r="356" spans="1:28" x14ac:dyDescent="0.35">
      <c r="A356" s="24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14"/>
      <c r="AA356" s="14"/>
      <c r="AB356" s="14"/>
    </row>
    <row r="357" spans="1:28" x14ac:dyDescent="0.35">
      <c r="A357" s="24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14"/>
      <c r="AA357" s="14"/>
      <c r="AB357" s="14"/>
    </row>
    <row r="358" spans="1:28" x14ac:dyDescent="0.35">
      <c r="A358" s="24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14"/>
      <c r="AA358" s="14"/>
      <c r="AB358" s="14"/>
    </row>
    <row r="359" spans="1:28" x14ac:dyDescent="0.35">
      <c r="A359" s="24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14"/>
      <c r="AA359" s="14"/>
      <c r="AB359" s="14"/>
    </row>
    <row r="360" spans="1:28" x14ac:dyDescent="0.35">
      <c r="A360" s="24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14"/>
      <c r="AA360" s="14"/>
      <c r="AB360" s="14"/>
    </row>
    <row r="361" spans="1:28" x14ac:dyDescent="0.35">
      <c r="A361" s="24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14"/>
      <c r="AA361" s="14"/>
      <c r="AB361" s="14"/>
    </row>
    <row r="362" spans="1:28" x14ac:dyDescent="0.35">
      <c r="A362" s="24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14"/>
      <c r="AA362" s="14"/>
      <c r="AB362" s="14"/>
    </row>
    <row r="363" spans="1:28" x14ac:dyDescent="0.35">
      <c r="A363" s="24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14"/>
      <c r="AA363" s="14"/>
      <c r="AB363" s="14"/>
    </row>
    <row r="364" spans="1:28" x14ac:dyDescent="0.35">
      <c r="A364" s="24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14"/>
      <c r="AA364" s="14"/>
      <c r="AB364" s="14"/>
    </row>
    <row r="365" spans="1:28" x14ac:dyDescent="0.35">
      <c r="A365" s="24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14"/>
      <c r="AA365" s="14"/>
      <c r="AB365" s="14"/>
    </row>
    <row r="366" spans="1:28" x14ac:dyDescent="0.35">
      <c r="A366" s="24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14"/>
      <c r="AA366" s="14"/>
      <c r="AB366" s="14"/>
    </row>
    <row r="367" spans="1:28" x14ac:dyDescent="0.35">
      <c r="A367" s="24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14"/>
      <c r="AA367" s="14"/>
      <c r="AB367" s="14"/>
    </row>
    <row r="368" spans="1:28" x14ac:dyDescent="0.35">
      <c r="A368" s="24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14"/>
      <c r="AA368" s="14"/>
      <c r="AB368" s="14"/>
    </row>
    <row r="369" spans="1:28" x14ac:dyDescent="0.35">
      <c r="A369" s="24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14"/>
      <c r="AA369" s="14"/>
      <c r="AB369" s="14"/>
    </row>
    <row r="370" spans="1:28" x14ac:dyDescent="0.35">
      <c r="A370" s="24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14"/>
      <c r="AA370" s="14"/>
      <c r="AB370" s="14"/>
    </row>
    <row r="371" spans="1:28" x14ac:dyDescent="0.35">
      <c r="A371" s="24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14"/>
      <c r="AA371" s="14"/>
      <c r="AB371" s="14"/>
    </row>
    <row r="372" spans="1:28" x14ac:dyDescent="0.35">
      <c r="A372" s="24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14"/>
      <c r="AA372" s="14"/>
      <c r="AB372" s="14"/>
    </row>
    <row r="373" spans="1:28" x14ac:dyDescent="0.35">
      <c r="A373" s="24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14"/>
      <c r="AA373" s="14"/>
      <c r="AB373" s="14"/>
    </row>
    <row r="374" spans="1:28" x14ac:dyDescent="0.35">
      <c r="A374" s="24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14"/>
      <c r="AA374" s="14"/>
      <c r="AB374" s="14"/>
    </row>
    <row r="375" spans="1:28" x14ac:dyDescent="0.35">
      <c r="A375" s="24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14"/>
      <c r="AA375" s="14"/>
      <c r="AB375" s="14"/>
    </row>
    <row r="376" spans="1:28" x14ac:dyDescent="0.35">
      <c r="A376" s="24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14"/>
      <c r="AA376" s="14"/>
      <c r="AB376" s="14"/>
    </row>
    <row r="377" spans="1:28" x14ac:dyDescent="0.35">
      <c r="A377" s="24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14"/>
      <c r="AA377" s="14"/>
      <c r="AB377" s="14"/>
    </row>
    <row r="378" spans="1:28" x14ac:dyDescent="0.35">
      <c r="A378" s="24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14"/>
      <c r="AA378" s="14"/>
      <c r="AB378" s="14"/>
    </row>
    <row r="379" spans="1:28" x14ac:dyDescent="0.35">
      <c r="A379" s="24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14"/>
      <c r="AA379" s="14"/>
      <c r="AB379" s="14"/>
    </row>
    <row r="380" spans="1:28" x14ac:dyDescent="0.35">
      <c r="A380" s="24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14"/>
      <c r="AA380" s="14"/>
      <c r="AB380" s="14"/>
    </row>
    <row r="381" spans="1:28" x14ac:dyDescent="0.35">
      <c r="A381" s="24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14"/>
      <c r="AA381" s="14"/>
      <c r="AB381" s="14"/>
    </row>
    <row r="382" spans="1:28" x14ac:dyDescent="0.35">
      <c r="A382" s="24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14"/>
      <c r="AA382" s="14"/>
      <c r="AB382" s="14"/>
    </row>
    <row r="383" spans="1:28" x14ac:dyDescent="0.35">
      <c r="A383" s="24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14"/>
      <c r="AA383" s="14"/>
      <c r="AB383" s="14"/>
    </row>
    <row r="384" spans="1:28" x14ac:dyDescent="0.35">
      <c r="A384" s="24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14"/>
      <c r="AA384" s="14"/>
      <c r="AB384" s="14"/>
    </row>
    <row r="385" spans="1:28" x14ac:dyDescent="0.35">
      <c r="A385" s="24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14"/>
      <c r="AA385" s="14"/>
      <c r="AB385" s="14"/>
    </row>
    <row r="386" spans="1:28" x14ac:dyDescent="0.35">
      <c r="A386" s="24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14"/>
      <c r="AA386" s="14"/>
      <c r="AB386" s="14"/>
    </row>
    <row r="387" spans="1:28" x14ac:dyDescent="0.35">
      <c r="A387" s="24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14"/>
      <c r="AA387" s="14"/>
      <c r="AB387" s="14"/>
    </row>
    <row r="388" spans="1:28" x14ac:dyDescent="0.35">
      <c r="A388" s="24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14"/>
      <c r="AA388" s="14"/>
      <c r="AB388" s="14"/>
    </row>
    <row r="389" spans="1:28" x14ac:dyDescent="0.35">
      <c r="A389" s="24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14"/>
      <c r="AA389" s="14"/>
      <c r="AB389" s="14"/>
    </row>
    <row r="390" spans="1:28" x14ac:dyDescent="0.35">
      <c r="A390" s="24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14"/>
      <c r="AA390" s="14"/>
      <c r="AB390" s="14"/>
    </row>
    <row r="391" spans="1:28" x14ac:dyDescent="0.35">
      <c r="A391" s="24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14"/>
      <c r="AA391" s="14"/>
      <c r="AB391" s="14"/>
    </row>
    <row r="392" spans="1:28" x14ac:dyDescent="0.35">
      <c r="A392" s="24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14"/>
      <c r="AA392" s="14"/>
      <c r="AB392" s="14"/>
    </row>
    <row r="393" spans="1:28" x14ac:dyDescent="0.35">
      <c r="A393" s="24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14"/>
      <c r="AA393" s="14"/>
      <c r="AB393" s="14"/>
    </row>
    <row r="394" spans="1:28" x14ac:dyDescent="0.35">
      <c r="A394" s="24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14"/>
      <c r="AA394" s="14"/>
      <c r="AB394" s="14"/>
    </row>
    <row r="395" spans="1:28" x14ac:dyDescent="0.35">
      <c r="A395" s="24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14"/>
      <c r="AA395" s="14"/>
      <c r="AB395" s="14"/>
    </row>
    <row r="396" spans="1:28" x14ac:dyDescent="0.35">
      <c r="A396" s="24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14"/>
      <c r="AA396" s="14"/>
      <c r="AB396" s="14"/>
    </row>
    <row r="397" spans="1:28" x14ac:dyDescent="0.35">
      <c r="A397" s="24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14"/>
      <c r="AA397" s="14"/>
      <c r="AB397" s="14"/>
    </row>
    <row r="398" spans="1:28" x14ac:dyDescent="0.35">
      <c r="A398" s="24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14"/>
      <c r="AA398" s="14"/>
      <c r="AB398" s="14"/>
    </row>
    <row r="399" spans="1:28" x14ac:dyDescent="0.35">
      <c r="A399" s="24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14"/>
      <c r="AA399" s="14"/>
      <c r="AB399" s="14"/>
    </row>
    <row r="400" spans="1:28" x14ac:dyDescent="0.35">
      <c r="A400" s="24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14"/>
      <c r="AA400" s="14"/>
      <c r="AB400" s="14"/>
    </row>
    <row r="401" spans="1:28" x14ac:dyDescent="0.35">
      <c r="A401" s="24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14"/>
      <c r="AA401" s="14"/>
      <c r="AB401" s="14"/>
    </row>
    <row r="402" spans="1:28" x14ac:dyDescent="0.35">
      <c r="A402" s="24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14"/>
      <c r="AA402" s="14"/>
      <c r="AB402" s="14"/>
    </row>
    <row r="403" spans="1:28" x14ac:dyDescent="0.35">
      <c r="A403" s="24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14"/>
      <c r="AA403" s="14"/>
      <c r="AB403" s="14"/>
    </row>
    <row r="404" spans="1:28" x14ac:dyDescent="0.35">
      <c r="A404" s="24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14"/>
      <c r="AA404" s="14"/>
      <c r="AB404" s="14"/>
    </row>
    <row r="405" spans="1:28" x14ac:dyDescent="0.35">
      <c r="A405" s="24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14"/>
      <c r="AA405" s="14"/>
      <c r="AB405" s="14"/>
    </row>
    <row r="406" spans="1:28" x14ac:dyDescent="0.35">
      <c r="A406" s="24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14"/>
      <c r="AA406" s="14"/>
      <c r="AB406" s="14"/>
    </row>
    <row r="407" spans="1:28" x14ac:dyDescent="0.35">
      <c r="A407" s="24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14"/>
      <c r="AA407" s="14"/>
      <c r="AB407" s="14"/>
    </row>
    <row r="408" spans="1:28" x14ac:dyDescent="0.35">
      <c r="A408" s="24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14"/>
      <c r="AA408" s="14"/>
      <c r="AB408" s="14"/>
    </row>
    <row r="409" spans="1:28" x14ac:dyDescent="0.35">
      <c r="A409" s="24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14"/>
      <c r="AA409" s="14"/>
      <c r="AB409" s="14"/>
    </row>
    <row r="410" spans="1:28" x14ac:dyDescent="0.35">
      <c r="A410" s="24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14"/>
      <c r="AA410" s="14"/>
      <c r="AB410" s="14"/>
    </row>
    <row r="411" spans="1:28" x14ac:dyDescent="0.35">
      <c r="A411" s="24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14"/>
      <c r="AA411" s="14"/>
      <c r="AB411" s="14"/>
    </row>
    <row r="412" spans="1:28" x14ac:dyDescent="0.35">
      <c r="A412" s="24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14"/>
      <c r="AA412" s="14"/>
      <c r="AB412" s="14"/>
    </row>
    <row r="413" spans="1:28" x14ac:dyDescent="0.35">
      <c r="A413" s="24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14"/>
      <c r="AA413" s="14"/>
      <c r="AB413" s="14"/>
    </row>
    <row r="414" spans="1:28" x14ac:dyDescent="0.35">
      <c r="A414" s="24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14"/>
      <c r="AA414" s="14"/>
      <c r="AB414" s="14"/>
    </row>
    <row r="415" spans="1:28" x14ac:dyDescent="0.35">
      <c r="A415" s="24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14"/>
      <c r="AA415" s="14"/>
      <c r="AB415" s="14"/>
    </row>
    <row r="416" spans="1:28" x14ac:dyDescent="0.35">
      <c r="A416" s="24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14"/>
      <c r="AA416" s="14"/>
      <c r="AB416" s="14"/>
    </row>
    <row r="417" spans="1:28" x14ac:dyDescent="0.35">
      <c r="A417" s="24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14"/>
      <c r="AA417" s="14"/>
      <c r="AB417" s="14"/>
    </row>
    <row r="418" spans="1:28" x14ac:dyDescent="0.35">
      <c r="A418" s="24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14"/>
      <c r="AA418" s="14"/>
      <c r="AB418" s="14"/>
    </row>
    <row r="419" spans="1:28" x14ac:dyDescent="0.35">
      <c r="A419" s="24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14"/>
      <c r="AA419" s="14"/>
      <c r="AB419" s="14"/>
    </row>
    <row r="420" spans="1:28" x14ac:dyDescent="0.35">
      <c r="A420" s="24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14"/>
      <c r="AA420" s="14"/>
      <c r="AB420" s="14"/>
    </row>
    <row r="421" spans="1:28" x14ac:dyDescent="0.35">
      <c r="A421" s="24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14"/>
      <c r="AA421" s="14"/>
      <c r="AB421" s="14"/>
    </row>
    <row r="422" spans="1:28" x14ac:dyDescent="0.35">
      <c r="A422" s="24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14"/>
      <c r="AA422" s="14"/>
      <c r="AB422" s="14"/>
    </row>
    <row r="423" spans="1:28" x14ac:dyDescent="0.35">
      <c r="A423" s="24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14"/>
      <c r="AA423" s="14"/>
      <c r="AB423" s="14"/>
    </row>
    <row r="424" spans="1:28" x14ac:dyDescent="0.35">
      <c r="A424" s="24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14"/>
      <c r="AA424" s="14"/>
      <c r="AB424" s="14"/>
    </row>
    <row r="425" spans="1:28" x14ac:dyDescent="0.35">
      <c r="A425" s="24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14"/>
      <c r="AA425" s="14"/>
      <c r="AB425" s="14"/>
    </row>
    <row r="426" spans="1:28" x14ac:dyDescent="0.35">
      <c r="A426" s="24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14"/>
      <c r="AA426" s="14"/>
      <c r="AB426" s="14"/>
    </row>
    <row r="427" spans="1:28" x14ac:dyDescent="0.35">
      <c r="A427" s="24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14"/>
      <c r="AA427" s="14"/>
      <c r="AB427" s="14"/>
    </row>
    <row r="428" spans="1:28" x14ac:dyDescent="0.35">
      <c r="A428" s="24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14"/>
      <c r="AA428" s="14"/>
      <c r="AB428" s="14"/>
    </row>
    <row r="429" spans="1:28" x14ac:dyDescent="0.35">
      <c r="A429" s="24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14"/>
      <c r="AA429" s="14"/>
      <c r="AB429" s="14"/>
    </row>
    <row r="430" spans="1:28" x14ac:dyDescent="0.35">
      <c r="A430" s="24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14"/>
      <c r="AA430" s="14"/>
      <c r="AB430" s="14"/>
    </row>
    <row r="431" spans="1:28" x14ac:dyDescent="0.35">
      <c r="A431" s="24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14"/>
      <c r="AA431" s="14"/>
      <c r="AB431" s="14"/>
    </row>
    <row r="432" spans="1:28" x14ac:dyDescent="0.35">
      <c r="A432" s="24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14"/>
      <c r="AA432" s="14"/>
      <c r="AB432" s="14"/>
    </row>
    <row r="433" spans="1:28" x14ac:dyDescent="0.35">
      <c r="A433" s="24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14"/>
      <c r="AA433" s="14"/>
      <c r="AB433" s="14"/>
    </row>
    <row r="434" spans="1:28" x14ac:dyDescent="0.35">
      <c r="A434" s="24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14"/>
      <c r="AA434" s="14"/>
      <c r="AB434" s="14"/>
    </row>
    <row r="435" spans="1:28" x14ac:dyDescent="0.35">
      <c r="A435" s="24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14"/>
      <c r="AA435" s="14"/>
      <c r="AB435" s="14"/>
    </row>
    <row r="436" spans="1:28" x14ac:dyDescent="0.35">
      <c r="A436" s="24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14"/>
      <c r="AA436" s="14"/>
      <c r="AB436" s="14"/>
    </row>
    <row r="437" spans="1:28" x14ac:dyDescent="0.35">
      <c r="A437" s="24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14"/>
      <c r="AA437" s="14"/>
      <c r="AB437" s="14"/>
    </row>
    <row r="438" spans="1:28" x14ac:dyDescent="0.35">
      <c r="A438" s="24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14"/>
      <c r="AA438" s="14"/>
      <c r="AB438" s="14"/>
    </row>
    <row r="439" spans="1:28" x14ac:dyDescent="0.35">
      <c r="A439" s="24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14"/>
      <c r="AA439" s="14"/>
      <c r="AB439" s="14"/>
    </row>
    <row r="440" spans="1:28" x14ac:dyDescent="0.35">
      <c r="A440" s="24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14"/>
      <c r="AA440" s="14"/>
      <c r="AB440" s="14"/>
    </row>
    <row r="441" spans="1:28" x14ac:dyDescent="0.35">
      <c r="A441" s="24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14"/>
      <c r="AA441" s="14"/>
      <c r="AB441" s="14"/>
    </row>
    <row r="442" spans="1:28" x14ac:dyDescent="0.35">
      <c r="A442" s="24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14"/>
      <c r="AA442" s="14"/>
      <c r="AB442" s="14"/>
    </row>
    <row r="443" spans="1:28" x14ac:dyDescent="0.35">
      <c r="A443" s="24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14"/>
      <c r="AA443" s="14"/>
      <c r="AB443" s="14"/>
    </row>
    <row r="444" spans="1:28" x14ac:dyDescent="0.35">
      <c r="A444" s="24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14"/>
      <c r="AA444" s="14"/>
      <c r="AB444" s="14"/>
    </row>
    <row r="445" spans="1:28" x14ac:dyDescent="0.35">
      <c r="A445" s="24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14"/>
      <c r="AA445" s="14"/>
      <c r="AB445" s="14"/>
    </row>
    <row r="446" spans="1:28" x14ac:dyDescent="0.35">
      <c r="A446" s="24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14"/>
      <c r="AA446" s="14"/>
      <c r="AB446" s="14"/>
    </row>
    <row r="447" spans="1:28" x14ac:dyDescent="0.35">
      <c r="A447" s="24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14"/>
      <c r="AA447" s="14"/>
      <c r="AB447" s="14"/>
    </row>
    <row r="448" spans="1:28" x14ac:dyDescent="0.35">
      <c r="A448" s="24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14"/>
      <c r="AA448" s="14"/>
      <c r="AB448" s="14"/>
    </row>
    <row r="449" spans="1:28" x14ac:dyDescent="0.35">
      <c r="A449" s="24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14"/>
      <c r="AA449" s="14"/>
      <c r="AB449" s="14"/>
    </row>
    <row r="450" spans="1:28" x14ac:dyDescent="0.35">
      <c r="A450" s="24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14"/>
      <c r="AA450" s="14"/>
      <c r="AB450" s="14"/>
    </row>
    <row r="451" spans="1:28" x14ac:dyDescent="0.35">
      <c r="A451" s="24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14"/>
      <c r="AA451" s="14"/>
      <c r="AB451" s="14"/>
    </row>
    <row r="452" spans="1:28" x14ac:dyDescent="0.35">
      <c r="A452" s="24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14"/>
      <c r="AA452" s="14"/>
      <c r="AB452" s="14"/>
    </row>
    <row r="453" spans="1:28" x14ac:dyDescent="0.35">
      <c r="A453" s="24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14"/>
      <c r="AA453" s="14"/>
      <c r="AB453" s="14"/>
    </row>
    <row r="454" spans="1:28" x14ac:dyDescent="0.35">
      <c r="A454" s="24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14"/>
      <c r="AA454" s="14"/>
      <c r="AB454" s="14"/>
    </row>
    <row r="455" spans="1:28" x14ac:dyDescent="0.35">
      <c r="A455" s="24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14"/>
      <c r="AA455" s="14"/>
      <c r="AB455" s="14"/>
    </row>
    <row r="456" spans="1:28" x14ac:dyDescent="0.35">
      <c r="A456" s="24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14"/>
      <c r="AA456" s="14"/>
      <c r="AB456" s="14"/>
    </row>
    <row r="457" spans="1:28" x14ac:dyDescent="0.35">
      <c r="A457" s="24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14"/>
      <c r="AA457" s="14"/>
      <c r="AB457" s="14"/>
    </row>
    <row r="458" spans="1:28" x14ac:dyDescent="0.35">
      <c r="A458" s="24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14"/>
      <c r="AA458" s="14"/>
      <c r="AB458" s="14"/>
    </row>
    <row r="459" spans="1:28" x14ac:dyDescent="0.35">
      <c r="A459" s="24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14"/>
      <c r="AA459" s="14"/>
      <c r="AB459" s="14"/>
    </row>
    <row r="460" spans="1:28" x14ac:dyDescent="0.35">
      <c r="A460" s="24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14"/>
      <c r="AA460" s="14"/>
      <c r="AB460" s="14"/>
    </row>
    <row r="461" spans="1:28" x14ac:dyDescent="0.35">
      <c r="A461" s="24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14"/>
      <c r="AA461" s="14"/>
      <c r="AB461" s="14"/>
    </row>
    <row r="462" spans="1:28" x14ac:dyDescent="0.35">
      <c r="A462" s="24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14"/>
      <c r="AA462" s="14"/>
      <c r="AB462" s="14"/>
    </row>
    <row r="463" spans="1:28" x14ac:dyDescent="0.35">
      <c r="A463" s="24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14"/>
      <c r="AA463" s="14"/>
      <c r="AB463" s="14"/>
    </row>
    <row r="464" spans="1:28" x14ac:dyDescent="0.35">
      <c r="A464" s="24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14"/>
      <c r="AA464" s="14"/>
      <c r="AB464" s="14"/>
    </row>
    <row r="465" spans="1:28" x14ac:dyDescent="0.35">
      <c r="A465" s="24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14"/>
      <c r="AA465" s="14"/>
      <c r="AB465" s="14"/>
    </row>
    <row r="466" spans="1:28" x14ac:dyDescent="0.35">
      <c r="A466" s="24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14"/>
      <c r="AA466" s="14"/>
      <c r="AB466" s="14"/>
    </row>
    <row r="467" spans="1:28" x14ac:dyDescent="0.35">
      <c r="A467" s="24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14"/>
      <c r="AA467" s="14"/>
      <c r="AB467" s="14"/>
    </row>
    <row r="468" spans="1:28" x14ac:dyDescent="0.35">
      <c r="A468" s="24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14"/>
      <c r="AA468" s="14"/>
      <c r="AB468" s="14"/>
    </row>
    <row r="469" spans="1:28" x14ac:dyDescent="0.35">
      <c r="A469" s="24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14"/>
      <c r="AA469" s="14"/>
      <c r="AB469" s="14"/>
    </row>
    <row r="470" spans="1:28" x14ac:dyDescent="0.35">
      <c r="A470" s="24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14"/>
      <c r="AA470" s="14"/>
      <c r="AB470" s="14"/>
    </row>
    <row r="471" spans="1:28" x14ac:dyDescent="0.35">
      <c r="A471" s="24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14"/>
      <c r="AA471" s="14"/>
      <c r="AB471" s="14"/>
    </row>
    <row r="472" spans="1:28" x14ac:dyDescent="0.35">
      <c r="A472" s="24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14"/>
      <c r="AA472" s="14"/>
      <c r="AB472" s="14"/>
    </row>
    <row r="473" spans="1:28" x14ac:dyDescent="0.35">
      <c r="A473" s="24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14"/>
      <c r="AA473" s="14"/>
      <c r="AB473" s="14"/>
    </row>
    <row r="474" spans="1:28" x14ac:dyDescent="0.35">
      <c r="A474" s="24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14"/>
      <c r="AA474" s="14"/>
      <c r="AB474" s="14"/>
    </row>
    <row r="475" spans="1:28" x14ac:dyDescent="0.35">
      <c r="A475" s="24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14"/>
      <c r="AA475" s="14"/>
      <c r="AB475" s="14"/>
    </row>
    <row r="476" spans="1:28" x14ac:dyDescent="0.35">
      <c r="A476" s="24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14"/>
      <c r="AA476" s="14"/>
      <c r="AB476" s="14"/>
    </row>
    <row r="477" spans="1:28" x14ac:dyDescent="0.35">
      <c r="A477" s="24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14"/>
      <c r="AA477" s="14"/>
      <c r="AB477" s="14"/>
    </row>
    <row r="478" spans="1:28" x14ac:dyDescent="0.35">
      <c r="A478" s="24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14"/>
      <c r="AA478" s="14"/>
      <c r="AB478" s="14"/>
    </row>
    <row r="479" spans="1:28" x14ac:dyDescent="0.35">
      <c r="A479" s="24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14"/>
      <c r="AA479" s="14"/>
      <c r="AB479" s="14"/>
    </row>
    <row r="480" spans="1:28" x14ac:dyDescent="0.35">
      <c r="A480" s="24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14"/>
      <c r="AA480" s="14"/>
      <c r="AB480" s="14"/>
    </row>
    <row r="481" spans="1:28" x14ac:dyDescent="0.35">
      <c r="A481" s="24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14"/>
      <c r="AA481" s="14"/>
      <c r="AB481" s="14"/>
    </row>
    <row r="482" spans="1:28" x14ac:dyDescent="0.35">
      <c r="A482" s="24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14"/>
      <c r="AA482" s="14"/>
      <c r="AB482" s="14"/>
    </row>
    <row r="483" spans="1:28" x14ac:dyDescent="0.35">
      <c r="A483" s="24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14"/>
      <c r="AA483" s="14"/>
      <c r="AB483" s="14"/>
    </row>
    <row r="484" spans="1:28" x14ac:dyDescent="0.35">
      <c r="A484" s="24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14"/>
      <c r="AA484" s="14"/>
      <c r="AB484" s="14"/>
    </row>
    <row r="485" spans="1:28" x14ac:dyDescent="0.35">
      <c r="A485" s="24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14"/>
      <c r="AA485" s="14"/>
      <c r="AB485" s="14"/>
    </row>
    <row r="486" spans="1:28" x14ac:dyDescent="0.35">
      <c r="A486" s="24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14"/>
      <c r="AA486" s="14"/>
      <c r="AB486" s="14"/>
    </row>
    <row r="487" spans="1:28" x14ac:dyDescent="0.35">
      <c r="A487" s="24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14"/>
      <c r="AA487" s="14"/>
      <c r="AB487" s="14"/>
    </row>
    <row r="488" spans="1:28" x14ac:dyDescent="0.35">
      <c r="A488" s="24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14"/>
      <c r="AA488" s="14"/>
      <c r="AB488" s="14"/>
    </row>
    <row r="489" spans="1:28" x14ac:dyDescent="0.35">
      <c r="A489" s="24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14"/>
      <c r="AA489" s="14"/>
      <c r="AB489" s="14"/>
    </row>
    <row r="490" spans="1:28" x14ac:dyDescent="0.35">
      <c r="A490" s="24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14"/>
      <c r="AA490" s="14"/>
      <c r="AB490" s="14"/>
    </row>
    <row r="491" spans="1:28" x14ac:dyDescent="0.35">
      <c r="A491" s="24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14"/>
      <c r="AA491" s="14"/>
      <c r="AB491" s="14"/>
    </row>
    <row r="492" spans="1:28" x14ac:dyDescent="0.35">
      <c r="A492" s="24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14"/>
      <c r="AA492" s="14"/>
      <c r="AB492" s="14"/>
    </row>
    <row r="493" spans="1:28" x14ac:dyDescent="0.35">
      <c r="A493" s="24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14"/>
      <c r="AA493" s="14"/>
      <c r="AB493" s="14"/>
    </row>
    <row r="494" spans="1:28" x14ac:dyDescent="0.35">
      <c r="A494" s="24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14"/>
      <c r="AA494" s="14"/>
      <c r="AB494" s="14"/>
    </row>
    <row r="495" spans="1:28" x14ac:dyDescent="0.35">
      <c r="A495" s="24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14"/>
      <c r="AA495" s="14"/>
      <c r="AB495" s="14"/>
    </row>
    <row r="496" spans="1:28" x14ac:dyDescent="0.35">
      <c r="A496" s="24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14"/>
      <c r="AA496" s="14"/>
      <c r="AB496" s="14"/>
    </row>
    <row r="497" spans="1:28" x14ac:dyDescent="0.35">
      <c r="A497" s="24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14"/>
      <c r="AA497" s="14"/>
      <c r="AB497" s="14"/>
    </row>
    <row r="498" spans="1:28" x14ac:dyDescent="0.35">
      <c r="A498" s="24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14"/>
      <c r="AA498" s="14"/>
      <c r="AB498" s="14"/>
    </row>
    <row r="499" spans="1:28" x14ac:dyDescent="0.35">
      <c r="A499" s="24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14"/>
      <c r="AA499" s="14"/>
      <c r="AB499" s="14"/>
    </row>
  </sheetData>
  <sheetProtection sheet="1" objects="1" scenarios="1"/>
  <mergeCells count="14">
    <mergeCell ref="Z2:AC2"/>
    <mergeCell ref="A1:Y1"/>
    <mergeCell ref="N2:O2"/>
    <mergeCell ref="P2:Q2"/>
    <mergeCell ref="R2:S2"/>
    <mergeCell ref="T2:U2"/>
    <mergeCell ref="V2:W2"/>
    <mergeCell ref="X2:Y2"/>
    <mergeCell ref="B2:C2"/>
    <mergeCell ref="D2:E2"/>
    <mergeCell ref="F2:G2"/>
    <mergeCell ref="H2:I2"/>
    <mergeCell ref="J2:K2"/>
    <mergeCell ref="L2:M2"/>
  </mergeCells>
  <pageMargins left="0.70866141732283472" right="0.70866141732283472" top="0.74803149606299213" bottom="0.74803149606299213" header="0.31496062992125984" footer="0.31496062992125984"/>
  <pageSetup paperSize="9" scale="10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259"/>
  <sheetViews>
    <sheetView workbookViewId="0">
      <selection activeCell="K6" sqref="K6"/>
    </sheetView>
  </sheetViews>
  <sheetFormatPr baseColWidth="10" defaultRowHeight="14.5" x14ac:dyDescent="0.35"/>
  <cols>
    <col min="1" max="1" width="24.1796875" customWidth="1"/>
    <col min="2" max="2" width="21.6328125" customWidth="1"/>
    <col min="3" max="3" width="19.54296875" customWidth="1"/>
    <col min="4" max="4" width="23.1796875" bestFit="1" customWidth="1"/>
    <col min="5" max="5" width="21.1796875" customWidth="1"/>
    <col min="9" max="9" width="19.08984375" customWidth="1"/>
  </cols>
  <sheetData>
    <row r="1" spans="1:18" x14ac:dyDescent="0.35">
      <c r="A1" t="s">
        <v>13</v>
      </c>
      <c r="B1" t="s">
        <v>2</v>
      </c>
      <c r="C1" t="s">
        <v>70</v>
      </c>
      <c r="D1" s="12" t="s">
        <v>71</v>
      </c>
      <c r="E1" t="s">
        <v>75</v>
      </c>
      <c r="K1" t="s">
        <v>81</v>
      </c>
      <c r="L1" t="s">
        <v>80</v>
      </c>
      <c r="R1">
        <v>2014</v>
      </c>
    </row>
    <row r="2" spans="1:18" x14ac:dyDescent="0.35">
      <c r="A2" t="s">
        <v>14</v>
      </c>
      <c r="B2" t="s">
        <v>34</v>
      </c>
      <c r="C2" s="83" t="s">
        <v>89</v>
      </c>
      <c r="D2" s="25" t="s">
        <v>109</v>
      </c>
      <c r="E2" t="s">
        <v>129</v>
      </c>
      <c r="K2" t="s">
        <v>135</v>
      </c>
      <c r="L2" t="s">
        <v>79</v>
      </c>
    </row>
    <row r="3" spans="1:18" x14ac:dyDescent="0.35">
      <c r="A3" t="s">
        <v>15</v>
      </c>
      <c r="B3" t="s">
        <v>35</v>
      </c>
      <c r="C3" s="83" t="s">
        <v>90</v>
      </c>
      <c r="D3" s="25" t="s">
        <v>110</v>
      </c>
      <c r="E3" t="s">
        <v>130</v>
      </c>
    </row>
    <row r="4" spans="1:18" x14ac:dyDescent="0.35">
      <c r="A4" t="s">
        <v>16</v>
      </c>
      <c r="B4" t="s">
        <v>36</v>
      </c>
      <c r="C4" s="83" t="s">
        <v>91</v>
      </c>
      <c r="D4" s="25" t="s">
        <v>111</v>
      </c>
      <c r="E4" t="s">
        <v>131</v>
      </c>
    </row>
    <row r="5" spans="1:18" ht="14.5" customHeight="1" x14ac:dyDescent="0.35">
      <c r="A5" t="s">
        <v>17</v>
      </c>
      <c r="B5" t="s">
        <v>37</v>
      </c>
      <c r="C5" s="83" t="s">
        <v>92</v>
      </c>
      <c r="D5" s="25" t="s">
        <v>112</v>
      </c>
      <c r="E5" t="s">
        <v>132</v>
      </c>
      <c r="I5" s="94" t="s">
        <v>85</v>
      </c>
    </row>
    <row r="6" spans="1:18" x14ac:dyDescent="0.35">
      <c r="A6" t="s">
        <v>18</v>
      </c>
      <c r="B6" t="s">
        <v>38</v>
      </c>
      <c r="C6" s="83" t="s">
        <v>93</v>
      </c>
      <c r="D6" s="25" t="s">
        <v>113</v>
      </c>
      <c r="E6" t="s">
        <v>133</v>
      </c>
      <c r="I6" s="94"/>
    </row>
    <row r="7" spans="1:18" x14ac:dyDescent="0.35">
      <c r="A7" t="s">
        <v>19</v>
      </c>
      <c r="B7" t="s">
        <v>39</v>
      </c>
      <c r="C7" s="83" t="s">
        <v>94</v>
      </c>
      <c r="D7" s="25" t="s">
        <v>114</v>
      </c>
      <c r="E7" t="s">
        <v>134</v>
      </c>
      <c r="I7" s="94"/>
    </row>
    <row r="8" spans="1:18" x14ac:dyDescent="0.35">
      <c r="A8" t="s">
        <v>20</v>
      </c>
      <c r="B8" t="s">
        <v>40</v>
      </c>
      <c r="C8" s="83" t="s">
        <v>95</v>
      </c>
      <c r="D8" s="25" t="s">
        <v>115</v>
      </c>
      <c r="I8" s="94"/>
    </row>
    <row r="9" spans="1:18" x14ac:dyDescent="0.35">
      <c r="A9" t="s">
        <v>21</v>
      </c>
      <c r="B9" t="s">
        <v>41</v>
      </c>
      <c r="C9" s="83" t="s">
        <v>96</v>
      </c>
      <c r="D9" s="25" t="s">
        <v>116</v>
      </c>
      <c r="I9" s="94"/>
    </row>
    <row r="10" spans="1:18" x14ac:dyDescent="0.35">
      <c r="A10" t="s">
        <v>22</v>
      </c>
      <c r="B10" t="s">
        <v>42</v>
      </c>
      <c r="C10" s="83" t="s">
        <v>97</v>
      </c>
      <c r="D10" s="25" t="s">
        <v>117</v>
      </c>
      <c r="I10" s="94"/>
    </row>
    <row r="11" spans="1:18" x14ac:dyDescent="0.35">
      <c r="A11" t="s">
        <v>23</v>
      </c>
      <c r="B11" t="s">
        <v>43</v>
      </c>
      <c r="C11" s="83" t="s">
        <v>98</v>
      </c>
      <c r="D11" s="25" t="s">
        <v>118</v>
      </c>
      <c r="I11" s="94"/>
    </row>
    <row r="12" spans="1:18" x14ac:dyDescent="0.35">
      <c r="A12" t="s">
        <v>24</v>
      </c>
      <c r="B12" t="s">
        <v>44</v>
      </c>
      <c r="C12" s="83" t="s">
        <v>99</v>
      </c>
      <c r="D12" s="25" t="s">
        <v>119</v>
      </c>
      <c r="I12" s="94"/>
    </row>
    <row r="13" spans="1:18" x14ac:dyDescent="0.35">
      <c r="A13" t="s">
        <v>25</v>
      </c>
      <c r="B13" t="s">
        <v>45</v>
      </c>
      <c r="C13" s="83" t="s">
        <v>100</v>
      </c>
      <c r="D13" s="25" t="s">
        <v>120</v>
      </c>
    </row>
    <row r="14" spans="1:18" x14ac:dyDescent="0.35">
      <c r="A14" t="s">
        <v>26</v>
      </c>
      <c r="B14" t="s">
        <v>46</v>
      </c>
      <c r="C14" s="83" t="s">
        <v>101</v>
      </c>
      <c r="D14" s="25" t="s">
        <v>121</v>
      </c>
      <c r="I14" s="95" t="s">
        <v>84</v>
      </c>
    </row>
    <row r="15" spans="1:18" x14ac:dyDescent="0.35">
      <c r="A15" t="s">
        <v>27</v>
      </c>
      <c r="B15" t="s">
        <v>47</v>
      </c>
      <c r="C15" s="83" t="s">
        <v>102</v>
      </c>
      <c r="D15" s="25" t="s">
        <v>122</v>
      </c>
      <c r="I15" s="95"/>
    </row>
    <row r="16" spans="1:18" x14ac:dyDescent="0.35">
      <c r="A16" t="s">
        <v>28</v>
      </c>
      <c r="B16" t="s">
        <v>48</v>
      </c>
      <c r="C16" s="83" t="s">
        <v>103</v>
      </c>
      <c r="D16" s="25" t="s">
        <v>123</v>
      </c>
      <c r="I16" s="95"/>
    </row>
    <row r="17" spans="1:9" x14ac:dyDescent="0.35">
      <c r="A17" t="s">
        <v>29</v>
      </c>
      <c r="B17" t="s">
        <v>49</v>
      </c>
      <c r="C17" s="83" t="s">
        <v>104</v>
      </c>
      <c r="D17" s="25" t="s">
        <v>124</v>
      </c>
      <c r="I17" s="95"/>
    </row>
    <row r="18" spans="1:9" x14ac:dyDescent="0.35">
      <c r="A18" t="s">
        <v>30</v>
      </c>
      <c r="B18" t="s">
        <v>50</v>
      </c>
      <c r="C18" s="83" t="s">
        <v>105</v>
      </c>
      <c r="D18" s="25" t="s">
        <v>125</v>
      </c>
    </row>
    <row r="19" spans="1:9" x14ac:dyDescent="0.35">
      <c r="A19" t="s">
        <v>31</v>
      </c>
      <c r="B19" t="s">
        <v>51</v>
      </c>
      <c r="C19" s="83" t="s">
        <v>106</v>
      </c>
      <c r="D19" s="25" t="s">
        <v>126</v>
      </c>
    </row>
    <row r="20" spans="1:9" x14ac:dyDescent="0.35">
      <c r="A20" t="s">
        <v>32</v>
      </c>
      <c r="B20" t="s">
        <v>52</v>
      </c>
      <c r="C20" s="83" t="s">
        <v>107</v>
      </c>
      <c r="D20" s="25" t="s">
        <v>127</v>
      </c>
    </row>
    <row r="21" spans="1:9" x14ac:dyDescent="0.35">
      <c r="A21" t="s">
        <v>33</v>
      </c>
      <c r="B21" t="s">
        <v>53</v>
      </c>
      <c r="C21" s="83" t="s">
        <v>108</v>
      </c>
      <c r="D21" s="25" t="s">
        <v>128</v>
      </c>
    </row>
    <row r="22" spans="1:9" x14ac:dyDescent="0.35">
      <c r="C22" s="83"/>
      <c r="D22" s="25"/>
    </row>
    <row r="23" spans="1:9" x14ac:dyDescent="0.35">
      <c r="C23" s="82"/>
      <c r="D23" s="25"/>
    </row>
    <row r="24" spans="1:9" x14ac:dyDescent="0.35">
      <c r="C24" s="83"/>
      <c r="D24" s="25"/>
    </row>
    <row r="25" spans="1:9" x14ac:dyDescent="0.35">
      <c r="C25" s="82"/>
      <c r="D25" s="25"/>
    </row>
    <row r="26" spans="1:9" x14ac:dyDescent="0.35">
      <c r="C26" s="83"/>
      <c r="D26" s="25"/>
    </row>
    <row r="27" spans="1:9" x14ac:dyDescent="0.35">
      <c r="C27" s="82"/>
      <c r="D27" s="25"/>
    </row>
    <row r="28" spans="1:9" x14ac:dyDescent="0.35">
      <c r="C28" s="82"/>
      <c r="D28" s="25"/>
    </row>
    <row r="29" spans="1:9" x14ac:dyDescent="0.35">
      <c r="C29" s="82"/>
      <c r="D29" s="25"/>
    </row>
    <row r="30" spans="1:9" x14ac:dyDescent="0.35">
      <c r="C30" s="82"/>
      <c r="D30" s="25"/>
    </row>
    <row r="31" spans="1:9" x14ac:dyDescent="0.35">
      <c r="C31" s="82"/>
      <c r="D31" s="25"/>
    </row>
    <row r="32" spans="1:9" x14ac:dyDescent="0.35">
      <c r="C32" s="82"/>
      <c r="D32" s="25"/>
    </row>
    <row r="33" spans="3:4" x14ac:dyDescent="0.35">
      <c r="C33" s="83"/>
      <c r="D33" s="25"/>
    </row>
    <row r="34" spans="3:4" x14ac:dyDescent="0.35">
      <c r="C34" s="82"/>
      <c r="D34" s="25"/>
    </row>
    <row r="35" spans="3:4" x14ac:dyDescent="0.35">
      <c r="C35" s="82"/>
      <c r="D35" s="25"/>
    </row>
    <row r="36" spans="3:4" x14ac:dyDescent="0.35">
      <c r="C36" s="83"/>
      <c r="D36" s="25"/>
    </row>
    <row r="37" spans="3:4" x14ac:dyDescent="0.35">
      <c r="C37" s="83"/>
      <c r="D37" s="25"/>
    </row>
    <row r="38" spans="3:4" x14ac:dyDescent="0.35">
      <c r="C38" s="82"/>
      <c r="D38" s="25"/>
    </row>
    <row r="39" spans="3:4" x14ac:dyDescent="0.35">
      <c r="C39" s="82"/>
      <c r="D39" s="25"/>
    </row>
    <row r="40" spans="3:4" x14ac:dyDescent="0.35">
      <c r="C40" s="82"/>
      <c r="D40" s="25"/>
    </row>
    <row r="41" spans="3:4" x14ac:dyDescent="0.35">
      <c r="C41" s="82"/>
      <c r="D41" s="25"/>
    </row>
    <row r="42" spans="3:4" x14ac:dyDescent="0.35">
      <c r="C42" s="83"/>
      <c r="D42" s="25"/>
    </row>
    <row r="43" spans="3:4" x14ac:dyDescent="0.35">
      <c r="C43" s="82"/>
      <c r="D43" s="25"/>
    </row>
    <row r="44" spans="3:4" x14ac:dyDescent="0.35">
      <c r="C44" s="82"/>
      <c r="D44" s="25"/>
    </row>
    <row r="45" spans="3:4" x14ac:dyDescent="0.35">
      <c r="C45" s="82"/>
      <c r="D45" s="25"/>
    </row>
    <row r="46" spans="3:4" x14ac:dyDescent="0.35">
      <c r="C46" s="82"/>
      <c r="D46" s="25"/>
    </row>
    <row r="47" spans="3:4" x14ac:dyDescent="0.35">
      <c r="C47" s="82"/>
      <c r="D47" s="25"/>
    </row>
    <row r="48" spans="3:4" x14ac:dyDescent="0.35">
      <c r="C48" s="83"/>
      <c r="D48" s="25"/>
    </row>
    <row r="49" spans="3:4" x14ac:dyDescent="0.35">
      <c r="C49" s="82"/>
      <c r="D49" s="25"/>
    </row>
    <row r="50" spans="3:4" x14ac:dyDescent="0.35">
      <c r="C50" s="82"/>
      <c r="D50" s="25"/>
    </row>
    <row r="51" spans="3:4" x14ac:dyDescent="0.35">
      <c r="C51" s="83"/>
      <c r="D51" s="25"/>
    </row>
    <row r="52" spans="3:4" x14ac:dyDescent="0.35">
      <c r="C52" s="82"/>
      <c r="D52" s="25"/>
    </row>
    <row r="53" spans="3:4" x14ac:dyDescent="0.35">
      <c r="C53" s="82"/>
      <c r="D53" s="25"/>
    </row>
    <row r="54" spans="3:4" x14ac:dyDescent="0.35">
      <c r="C54" s="83"/>
      <c r="D54" s="25"/>
    </row>
    <row r="55" spans="3:4" x14ac:dyDescent="0.35">
      <c r="C55" s="82"/>
      <c r="D55" s="25"/>
    </row>
    <row r="56" spans="3:4" x14ac:dyDescent="0.35">
      <c r="C56" s="83"/>
      <c r="D56" s="25"/>
    </row>
    <row r="57" spans="3:4" x14ac:dyDescent="0.35">
      <c r="C57" s="83"/>
      <c r="D57" s="25"/>
    </row>
    <row r="58" spans="3:4" x14ac:dyDescent="0.35">
      <c r="C58" s="83"/>
      <c r="D58" s="25"/>
    </row>
    <row r="59" spans="3:4" x14ac:dyDescent="0.35">
      <c r="C59" s="82"/>
      <c r="D59" s="25"/>
    </row>
    <row r="60" spans="3:4" x14ac:dyDescent="0.35">
      <c r="C60" s="82"/>
      <c r="D60" s="25"/>
    </row>
    <row r="61" spans="3:4" x14ac:dyDescent="0.35">
      <c r="C61" s="83"/>
      <c r="D61" s="25"/>
    </row>
    <row r="62" spans="3:4" x14ac:dyDescent="0.35">
      <c r="C62" s="82"/>
      <c r="D62" s="25"/>
    </row>
    <row r="63" spans="3:4" x14ac:dyDescent="0.35">
      <c r="C63" s="82"/>
      <c r="D63" s="25"/>
    </row>
    <row r="64" spans="3:4" x14ac:dyDescent="0.35">
      <c r="C64" s="82"/>
      <c r="D64" s="25"/>
    </row>
    <row r="65" spans="3:4" x14ac:dyDescent="0.35">
      <c r="C65" s="82"/>
      <c r="D65" s="25"/>
    </row>
    <row r="66" spans="3:4" x14ac:dyDescent="0.35">
      <c r="C66" s="83"/>
      <c r="D66" s="25"/>
    </row>
    <row r="67" spans="3:4" x14ac:dyDescent="0.35">
      <c r="C67" s="83"/>
      <c r="D67" s="25"/>
    </row>
    <row r="68" spans="3:4" x14ac:dyDescent="0.35">
      <c r="C68" s="82"/>
      <c r="D68" s="25"/>
    </row>
    <row r="69" spans="3:4" x14ac:dyDescent="0.35">
      <c r="C69" s="82"/>
      <c r="D69" s="25"/>
    </row>
    <row r="70" spans="3:4" x14ac:dyDescent="0.35">
      <c r="C70" s="82"/>
      <c r="D70" s="25"/>
    </row>
    <row r="71" spans="3:4" x14ac:dyDescent="0.35">
      <c r="C71" s="83"/>
      <c r="D71" s="25"/>
    </row>
    <row r="72" spans="3:4" x14ac:dyDescent="0.35">
      <c r="C72" s="83"/>
      <c r="D72" s="25"/>
    </row>
    <row r="73" spans="3:4" x14ac:dyDescent="0.35">
      <c r="C73" s="83"/>
      <c r="D73" s="25"/>
    </row>
    <row r="74" spans="3:4" x14ac:dyDescent="0.35">
      <c r="C74" s="82"/>
      <c r="D74" s="26"/>
    </row>
    <row r="75" spans="3:4" x14ac:dyDescent="0.35">
      <c r="C75" s="83"/>
      <c r="D75" s="25"/>
    </row>
    <row r="76" spans="3:4" x14ac:dyDescent="0.35">
      <c r="C76" s="82"/>
      <c r="D76" s="25"/>
    </row>
    <row r="77" spans="3:4" x14ac:dyDescent="0.35">
      <c r="C77" s="83"/>
      <c r="D77" s="25"/>
    </row>
    <row r="78" spans="3:4" x14ac:dyDescent="0.35">
      <c r="C78" s="83"/>
      <c r="D78" s="25"/>
    </row>
    <row r="79" spans="3:4" x14ac:dyDescent="0.35">
      <c r="C79" s="82"/>
      <c r="D79" s="26"/>
    </row>
    <row r="80" spans="3:4" x14ac:dyDescent="0.35">
      <c r="C80" s="82"/>
      <c r="D80" s="25"/>
    </row>
    <row r="81" spans="3:4" x14ac:dyDescent="0.35">
      <c r="C81" s="83"/>
      <c r="D81" s="25"/>
    </row>
    <row r="82" spans="3:4" x14ac:dyDescent="0.35">
      <c r="C82" s="83"/>
      <c r="D82" s="25"/>
    </row>
    <row r="83" spans="3:4" x14ac:dyDescent="0.35">
      <c r="C83" s="82"/>
      <c r="D83" s="25"/>
    </row>
    <row r="84" spans="3:4" x14ac:dyDescent="0.35">
      <c r="C84" s="82"/>
      <c r="D84" s="25"/>
    </row>
    <row r="85" spans="3:4" x14ac:dyDescent="0.35">
      <c r="C85" s="82"/>
      <c r="D85" s="25"/>
    </row>
    <row r="86" spans="3:4" x14ac:dyDescent="0.35">
      <c r="C86" s="82"/>
      <c r="D86" s="25"/>
    </row>
    <row r="87" spans="3:4" x14ac:dyDescent="0.35">
      <c r="C87" s="83"/>
      <c r="D87" s="26"/>
    </row>
    <row r="88" spans="3:4" x14ac:dyDescent="0.35">
      <c r="C88" s="83"/>
      <c r="D88" s="25"/>
    </row>
    <row r="89" spans="3:4" x14ac:dyDescent="0.35">
      <c r="C89" s="82"/>
      <c r="D89" s="25"/>
    </row>
    <row r="90" spans="3:4" x14ac:dyDescent="0.35">
      <c r="C90" s="82"/>
      <c r="D90" s="25"/>
    </row>
    <row r="91" spans="3:4" x14ac:dyDescent="0.35">
      <c r="C91" s="82"/>
      <c r="D91" s="25"/>
    </row>
    <row r="92" spans="3:4" x14ac:dyDescent="0.35">
      <c r="C92" s="82"/>
      <c r="D92" s="25"/>
    </row>
    <row r="93" spans="3:4" x14ac:dyDescent="0.35">
      <c r="C93" s="82"/>
      <c r="D93" s="25"/>
    </row>
    <row r="94" spans="3:4" x14ac:dyDescent="0.35">
      <c r="C94" s="82"/>
      <c r="D94" s="25"/>
    </row>
    <row r="95" spans="3:4" x14ac:dyDescent="0.35">
      <c r="C95" s="82"/>
      <c r="D95" s="25"/>
    </row>
    <row r="96" spans="3:4" x14ac:dyDescent="0.35">
      <c r="C96" s="82"/>
      <c r="D96" s="25"/>
    </row>
    <row r="97" spans="3:4" x14ac:dyDescent="0.35">
      <c r="C97" s="82"/>
      <c r="D97" s="25"/>
    </row>
    <row r="98" spans="3:4" x14ac:dyDescent="0.35">
      <c r="C98" s="83"/>
      <c r="D98" s="25"/>
    </row>
    <row r="99" spans="3:4" x14ac:dyDescent="0.35">
      <c r="C99" s="82"/>
      <c r="D99" s="25"/>
    </row>
    <row r="100" spans="3:4" x14ac:dyDescent="0.35">
      <c r="C100" s="83"/>
      <c r="D100" s="25"/>
    </row>
    <row r="101" spans="3:4" x14ac:dyDescent="0.35">
      <c r="C101" s="82"/>
      <c r="D101" s="25"/>
    </row>
    <row r="102" spans="3:4" x14ac:dyDescent="0.35">
      <c r="C102" s="83"/>
      <c r="D102" s="25"/>
    </row>
    <row r="103" spans="3:4" x14ac:dyDescent="0.35">
      <c r="C103" s="83"/>
      <c r="D103" s="25"/>
    </row>
    <row r="104" spans="3:4" x14ac:dyDescent="0.35">
      <c r="C104" s="83"/>
    </row>
    <row r="105" spans="3:4" x14ac:dyDescent="0.35">
      <c r="C105" s="82"/>
    </row>
    <row r="106" spans="3:4" x14ac:dyDescent="0.35">
      <c r="C106" s="82"/>
    </row>
    <row r="107" spans="3:4" x14ac:dyDescent="0.35">
      <c r="C107" s="82"/>
    </row>
    <row r="108" spans="3:4" x14ac:dyDescent="0.35">
      <c r="C108" s="82"/>
    </row>
    <row r="109" spans="3:4" x14ac:dyDescent="0.35">
      <c r="C109" s="83"/>
    </row>
    <row r="110" spans="3:4" x14ac:dyDescent="0.35">
      <c r="C110" s="83"/>
    </row>
    <row r="111" spans="3:4" x14ac:dyDescent="0.35">
      <c r="C111" s="83"/>
    </row>
    <row r="112" spans="3:4" x14ac:dyDescent="0.35">
      <c r="C112" s="83"/>
    </row>
    <row r="113" spans="3:3" x14ac:dyDescent="0.35">
      <c r="C113" s="83"/>
    </row>
    <row r="114" spans="3:3" x14ac:dyDescent="0.35">
      <c r="C114" s="83"/>
    </row>
    <row r="115" spans="3:3" x14ac:dyDescent="0.35">
      <c r="C115" s="82"/>
    </row>
    <row r="116" spans="3:3" x14ac:dyDescent="0.35">
      <c r="C116" s="83"/>
    </row>
    <row r="117" spans="3:3" x14ac:dyDescent="0.35">
      <c r="C117" s="82"/>
    </row>
    <row r="118" spans="3:3" x14ac:dyDescent="0.35">
      <c r="C118" s="82"/>
    </row>
    <row r="119" spans="3:3" x14ac:dyDescent="0.35">
      <c r="C119" s="82"/>
    </row>
    <row r="120" spans="3:3" x14ac:dyDescent="0.35">
      <c r="C120" s="82"/>
    </row>
    <row r="121" spans="3:3" x14ac:dyDescent="0.35">
      <c r="C121" s="83"/>
    </row>
    <row r="122" spans="3:3" x14ac:dyDescent="0.35">
      <c r="C122" s="83"/>
    </row>
    <row r="123" spans="3:3" x14ac:dyDescent="0.35">
      <c r="C123" s="83"/>
    </row>
    <row r="124" spans="3:3" x14ac:dyDescent="0.35">
      <c r="C124" s="83"/>
    </row>
    <row r="125" spans="3:3" x14ac:dyDescent="0.35">
      <c r="C125" s="83"/>
    </row>
    <row r="126" spans="3:3" x14ac:dyDescent="0.35">
      <c r="C126" s="83"/>
    </row>
    <row r="127" spans="3:3" x14ac:dyDescent="0.35">
      <c r="C127" s="82"/>
    </row>
    <row r="128" spans="3:3" x14ac:dyDescent="0.35">
      <c r="C128" s="82"/>
    </row>
    <row r="129" spans="3:3" x14ac:dyDescent="0.35">
      <c r="C129" s="82"/>
    </row>
    <row r="130" spans="3:3" x14ac:dyDescent="0.35">
      <c r="C130" s="82"/>
    </row>
    <row r="131" spans="3:3" x14ac:dyDescent="0.35">
      <c r="C131" s="83"/>
    </row>
    <row r="132" spans="3:3" x14ac:dyDescent="0.35">
      <c r="C132" s="82"/>
    </row>
    <row r="133" spans="3:3" x14ac:dyDescent="0.35">
      <c r="C133" s="82"/>
    </row>
    <row r="134" spans="3:3" x14ac:dyDescent="0.35">
      <c r="C134" s="83"/>
    </row>
    <row r="135" spans="3:3" x14ac:dyDescent="0.35">
      <c r="C135" s="82"/>
    </row>
    <row r="136" spans="3:3" x14ac:dyDescent="0.35">
      <c r="C136" s="82"/>
    </row>
    <row r="137" spans="3:3" x14ac:dyDescent="0.35">
      <c r="C137" s="83"/>
    </row>
    <row r="138" spans="3:3" x14ac:dyDescent="0.35">
      <c r="C138" s="83"/>
    </row>
    <row r="139" spans="3:3" x14ac:dyDescent="0.35">
      <c r="C139" s="82"/>
    </row>
    <row r="140" spans="3:3" x14ac:dyDescent="0.35">
      <c r="C140" s="82"/>
    </row>
    <row r="141" spans="3:3" x14ac:dyDescent="0.35">
      <c r="C141" s="82"/>
    </row>
    <row r="142" spans="3:3" x14ac:dyDescent="0.35">
      <c r="C142" s="82"/>
    </row>
    <row r="143" spans="3:3" x14ac:dyDescent="0.35">
      <c r="C143" s="83"/>
    </row>
    <row r="144" spans="3:3" x14ac:dyDescent="0.35">
      <c r="C144" s="83"/>
    </row>
    <row r="145" spans="3:3" x14ac:dyDescent="0.35">
      <c r="C145" s="83"/>
    </row>
    <row r="146" spans="3:3" x14ac:dyDescent="0.35">
      <c r="C146" s="82"/>
    </row>
    <row r="147" spans="3:3" x14ac:dyDescent="0.35">
      <c r="C147" s="83"/>
    </row>
    <row r="148" spans="3:3" x14ac:dyDescent="0.35">
      <c r="C148" s="82"/>
    </row>
    <row r="149" spans="3:3" x14ac:dyDescent="0.35">
      <c r="C149" s="83"/>
    </row>
    <row r="150" spans="3:3" x14ac:dyDescent="0.35">
      <c r="C150" s="82"/>
    </row>
    <row r="151" spans="3:3" x14ac:dyDescent="0.35">
      <c r="C151" s="82"/>
    </row>
    <row r="152" spans="3:3" x14ac:dyDescent="0.35">
      <c r="C152" s="82"/>
    </row>
    <row r="153" spans="3:3" x14ac:dyDescent="0.35">
      <c r="C153" s="82"/>
    </row>
    <row r="154" spans="3:3" x14ac:dyDescent="0.35">
      <c r="C154" s="82"/>
    </row>
    <row r="155" spans="3:3" x14ac:dyDescent="0.35">
      <c r="C155" s="82"/>
    </row>
    <row r="156" spans="3:3" x14ac:dyDescent="0.35">
      <c r="C156" s="82"/>
    </row>
    <row r="157" spans="3:3" x14ac:dyDescent="0.35">
      <c r="C157" s="82"/>
    </row>
    <row r="158" spans="3:3" x14ac:dyDescent="0.35">
      <c r="C158" s="82"/>
    </row>
    <row r="159" spans="3:3" x14ac:dyDescent="0.35">
      <c r="C159" s="82"/>
    </row>
    <row r="160" spans="3:3" x14ac:dyDescent="0.35">
      <c r="C160" s="82"/>
    </row>
    <row r="161" spans="3:3" x14ac:dyDescent="0.35">
      <c r="C161" s="82"/>
    </row>
    <row r="162" spans="3:3" x14ac:dyDescent="0.35">
      <c r="C162" s="82"/>
    </row>
    <row r="163" spans="3:3" x14ac:dyDescent="0.35">
      <c r="C163" s="82"/>
    </row>
    <row r="164" spans="3:3" x14ac:dyDescent="0.35">
      <c r="C164" s="82"/>
    </row>
    <row r="165" spans="3:3" x14ac:dyDescent="0.35">
      <c r="C165" s="82"/>
    </row>
    <row r="166" spans="3:3" x14ac:dyDescent="0.35">
      <c r="C166" s="82"/>
    </row>
    <row r="167" spans="3:3" x14ac:dyDescent="0.35">
      <c r="C167" s="82"/>
    </row>
    <row r="168" spans="3:3" x14ac:dyDescent="0.35">
      <c r="C168" s="82"/>
    </row>
    <row r="169" spans="3:3" x14ac:dyDescent="0.35">
      <c r="C169" s="82"/>
    </row>
    <row r="170" spans="3:3" x14ac:dyDescent="0.35">
      <c r="C170" s="82"/>
    </row>
    <row r="171" spans="3:3" x14ac:dyDescent="0.35">
      <c r="C171" s="83"/>
    </row>
    <row r="172" spans="3:3" x14ac:dyDescent="0.35">
      <c r="C172" s="82"/>
    </row>
    <row r="173" spans="3:3" x14ac:dyDescent="0.35">
      <c r="C173" s="82"/>
    </row>
    <row r="174" spans="3:3" x14ac:dyDescent="0.35">
      <c r="C174" s="82"/>
    </row>
    <row r="175" spans="3:3" x14ac:dyDescent="0.35">
      <c r="C175" s="82"/>
    </row>
    <row r="176" spans="3:3" x14ac:dyDescent="0.35">
      <c r="C176" s="83"/>
    </row>
    <row r="177" spans="3:3" x14ac:dyDescent="0.35">
      <c r="C177" s="83"/>
    </row>
    <row r="178" spans="3:3" x14ac:dyDescent="0.35">
      <c r="C178" s="82"/>
    </row>
    <row r="179" spans="3:3" x14ac:dyDescent="0.35">
      <c r="C179" s="82"/>
    </row>
    <row r="180" spans="3:3" x14ac:dyDescent="0.35">
      <c r="C180" s="82"/>
    </row>
    <row r="181" spans="3:3" x14ac:dyDescent="0.35">
      <c r="C181" s="82"/>
    </row>
    <row r="182" spans="3:3" x14ac:dyDescent="0.35">
      <c r="C182" s="82"/>
    </row>
    <row r="183" spans="3:3" x14ac:dyDescent="0.35">
      <c r="C183" s="82"/>
    </row>
    <row r="184" spans="3:3" x14ac:dyDescent="0.35">
      <c r="C184" s="82"/>
    </row>
    <row r="185" spans="3:3" x14ac:dyDescent="0.35">
      <c r="C185" s="82"/>
    </row>
    <row r="186" spans="3:3" x14ac:dyDescent="0.35">
      <c r="C186" s="82"/>
    </row>
    <row r="187" spans="3:3" x14ac:dyDescent="0.35">
      <c r="C187" s="82"/>
    </row>
    <row r="188" spans="3:3" x14ac:dyDescent="0.35">
      <c r="C188" s="82"/>
    </row>
    <row r="189" spans="3:3" x14ac:dyDescent="0.35">
      <c r="C189" s="83"/>
    </row>
    <row r="190" spans="3:3" x14ac:dyDescent="0.35">
      <c r="C190" s="83"/>
    </row>
    <row r="191" spans="3:3" x14ac:dyDescent="0.35">
      <c r="C191" s="82"/>
    </row>
    <row r="192" spans="3:3" x14ac:dyDescent="0.35">
      <c r="C192" s="83"/>
    </row>
    <row r="193" spans="3:3" x14ac:dyDescent="0.35">
      <c r="C193" s="83"/>
    </row>
    <row r="194" spans="3:3" x14ac:dyDescent="0.35">
      <c r="C194" s="83"/>
    </row>
    <row r="195" spans="3:3" x14ac:dyDescent="0.35">
      <c r="C195" s="82"/>
    </row>
    <row r="196" spans="3:3" x14ac:dyDescent="0.35">
      <c r="C196" s="83"/>
    </row>
    <row r="197" spans="3:3" x14ac:dyDescent="0.35">
      <c r="C197" s="83"/>
    </row>
    <row r="198" spans="3:3" x14ac:dyDescent="0.35">
      <c r="C198" s="82"/>
    </row>
    <row r="199" spans="3:3" x14ac:dyDescent="0.35">
      <c r="C199" s="82"/>
    </row>
    <row r="200" spans="3:3" x14ac:dyDescent="0.35">
      <c r="C200" s="83"/>
    </row>
    <row r="201" spans="3:3" x14ac:dyDescent="0.35">
      <c r="C201" s="83"/>
    </row>
    <row r="202" spans="3:3" x14ac:dyDescent="0.35">
      <c r="C202" s="83"/>
    </row>
    <row r="203" spans="3:3" x14ac:dyDescent="0.35">
      <c r="C203" s="82"/>
    </row>
    <row r="204" spans="3:3" x14ac:dyDescent="0.35">
      <c r="C204" s="83"/>
    </row>
    <row r="205" spans="3:3" x14ac:dyDescent="0.35">
      <c r="C205" s="83"/>
    </row>
    <row r="206" spans="3:3" x14ac:dyDescent="0.35">
      <c r="C206" s="82"/>
    </row>
    <row r="207" spans="3:3" x14ac:dyDescent="0.35">
      <c r="C207" s="82"/>
    </row>
    <row r="208" spans="3:3" x14ac:dyDescent="0.35">
      <c r="C208" s="82"/>
    </row>
    <row r="209" spans="3:3" x14ac:dyDescent="0.35">
      <c r="C209" s="82"/>
    </row>
    <row r="210" spans="3:3" x14ac:dyDescent="0.35">
      <c r="C210" s="82"/>
    </row>
    <row r="211" spans="3:3" x14ac:dyDescent="0.35">
      <c r="C211" s="83"/>
    </row>
    <row r="212" spans="3:3" x14ac:dyDescent="0.35">
      <c r="C212" s="82"/>
    </row>
    <row r="213" spans="3:3" x14ac:dyDescent="0.35">
      <c r="C213" s="83"/>
    </row>
    <row r="214" spans="3:3" x14ac:dyDescent="0.35">
      <c r="C214" s="82"/>
    </row>
    <row r="215" spans="3:3" x14ac:dyDescent="0.35">
      <c r="C215" s="82"/>
    </row>
    <row r="216" spans="3:3" x14ac:dyDescent="0.35">
      <c r="C216" s="83"/>
    </row>
    <row r="217" spans="3:3" x14ac:dyDescent="0.35">
      <c r="C217" s="82"/>
    </row>
    <row r="218" spans="3:3" x14ac:dyDescent="0.35">
      <c r="C218" s="83"/>
    </row>
    <row r="219" spans="3:3" x14ac:dyDescent="0.35">
      <c r="C219" s="83"/>
    </row>
    <row r="220" spans="3:3" x14ac:dyDescent="0.35">
      <c r="C220" s="83"/>
    </row>
    <row r="221" spans="3:3" x14ac:dyDescent="0.35">
      <c r="C221" s="83"/>
    </row>
    <row r="222" spans="3:3" x14ac:dyDescent="0.35">
      <c r="C222" s="82"/>
    </row>
    <row r="223" spans="3:3" x14ac:dyDescent="0.35">
      <c r="C223" s="82"/>
    </row>
    <row r="224" spans="3:3" x14ac:dyDescent="0.35">
      <c r="C224" s="83"/>
    </row>
    <row r="225" spans="3:3" x14ac:dyDescent="0.35">
      <c r="C225" s="83"/>
    </row>
    <row r="226" spans="3:3" x14ac:dyDescent="0.35">
      <c r="C226" s="83"/>
    </row>
    <row r="227" spans="3:3" x14ac:dyDescent="0.35">
      <c r="C227" s="82"/>
    </row>
    <row r="228" spans="3:3" x14ac:dyDescent="0.35">
      <c r="C228" s="82"/>
    </row>
    <row r="229" spans="3:3" x14ac:dyDescent="0.35">
      <c r="C229" s="82"/>
    </row>
    <row r="230" spans="3:3" x14ac:dyDescent="0.35">
      <c r="C230" s="82"/>
    </row>
    <row r="231" spans="3:3" x14ac:dyDescent="0.35">
      <c r="C231" s="82"/>
    </row>
    <row r="232" spans="3:3" x14ac:dyDescent="0.35">
      <c r="C232" s="83"/>
    </row>
    <row r="233" spans="3:3" x14ac:dyDescent="0.35">
      <c r="C233" s="83"/>
    </row>
    <row r="234" spans="3:3" x14ac:dyDescent="0.35">
      <c r="C234" s="83"/>
    </row>
    <row r="235" spans="3:3" x14ac:dyDescent="0.35">
      <c r="C235" s="82"/>
    </row>
    <row r="236" spans="3:3" x14ac:dyDescent="0.35">
      <c r="C236" s="82"/>
    </row>
    <row r="237" spans="3:3" x14ac:dyDescent="0.35">
      <c r="C237" s="83"/>
    </row>
    <row r="238" spans="3:3" x14ac:dyDescent="0.35">
      <c r="C238" s="82"/>
    </row>
    <row r="239" spans="3:3" x14ac:dyDescent="0.35">
      <c r="C239" s="83"/>
    </row>
    <row r="240" spans="3:3" x14ac:dyDescent="0.35">
      <c r="C240" s="83"/>
    </row>
    <row r="241" spans="3:3" x14ac:dyDescent="0.35">
      <c r="C241" s="82"/>
    </row>
    <row r="242" spans="3:3" x14ac:dyDescent="0.35">
      <c r="C242" s="83"/>
    </row>
    <row r="243" spans="3:3" x14ac:dyDescent="0.35">
      <c r="C243" s="83"/>
    </row>
    <row r="244" spans="3:3" x14ac:dyDescent="0.35">
      <c r="C244" s="82"/>
    </row>
    <row r="245" spans="3:3" x14ac:dyDescent="0.35">
      <c r="C245" s="82"/>
    </row>
    <row r="246" spans="3:3" x14ac:dyDescent="0.35">
      <c r="C246" s="83"/>
    </row>
    <row r="247" spans="3:3" x14ac:dyDescent="0.35">
      <c r="C247" s="82"/>
    </row>
    <row r="248" spans="3:3" x14ac:dyDescent="0.35">
      <c r="C248" s="82"/>
    </row>
    <row r="249" spans="3:3" x14ac:dyDescent="0.35">
      <c r="C249" s="82"/>
    </row>
    <row r="250" spans="3:3" x14ac:dyDescent="0.35">
      <c r="C250" s="83"/>
    </row>
    <row r="251" spans="3:3" x14ac:dyDescent="0.35">
      <c r="C251" s="83"/>
    </row>
    <row r="252" spans="3:3" x14ac:dyDescent="0.35">
      <c r="C252" s="83"/>
    </row>
    <row r="253" spans="3:3" x14ac:dyDescent="0.35">
      <c r="C253" s="82"/>
    </row>
    <row r="254" spans="3:3" x14ac:dyDescent="0.35">
      <c r="C254" s="82"/>
    </row>
    <row r="255" spans="3:3" x14ac:dyDescent="0.35">
      <c r="C255" s="83"/>
    </row>
    <row r="256" spans="3:3" x14ac:dyDescent="0.35">
      <c r="C256" s="82"/>
    </row>
    <row r="257" spans="3:3" x14ac:dyDescent="0.35">
      <c r="C257" s="83"/>
    </row>
    <row r="258" spans="3:3" x14ac:dyDescent="0.35">
      <c r="C258" s="83"/>
    </row>
    <row r="259" spans="3:3" x14ac:dyDescent="0.35">
      <c r="C259" s="58"/>
    </row>
  </sheetData>
  <sheetProtection sheet="1" objects="1" scenarios="1"/>
  <sortState ref="C2:C241">
    <sortCondition ref="C1"/>
  </sortState>
  <mergeCells count="2">
    <mergeCell ref="I5:I12"/>
    <mergeCell ref="I14:I1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Accueil</vt:lpstr>
      <vt:lpstr>Entrées</vt:lpstr>
      <vt:lpstr>Sorties</vt:lpstr>
      <vt:lpstr>Stock</vt:lpstr>
      <vt:lpstr>Récap</vt:lpstr>
      <vt:lpstr>Date_E</vt:lpstr>
      <vt:lpstr>Date_S</vt:lpstr>
      <vt:lpstr>Page_E</vt:lpstr>
      <vt:lpstr>Page_S</vt:lpstr>
      <vt:lpstr>Qté_R</vt:lpstr>
      <vt:lpstr>Qté_S</vt:lpstr>
      <vt:lpstr>Qté_Sain</vt:lpstr>
      <vt:lpstr>Réf_E</vt:lpstr>
      <vt:lpstr>Réf_S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henri.leluron@orange.fr</dc:creator>
  <cp:lastModifiedBy>AFEH</cp:lastModifiedBy>
  <cp:lastPrinted>2014-01-25T22:05:12Z</cp:lastPrinted>
  <dcterms:created xsi:type="dcterms:W3CDTF">2014-01-16T18:51:51Z</dcterms:created>
  <dcterms:modified xsi:type="dcterms:W3CDTF">2014-01-29T18:30:20Z</dcterms:modified>
</cp:coreProperties>
</file>