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120" windowWidth="19420" windowHeight="9620"/>
  </bookViews>
  <sheets>
    <sheet name="Accueil" sheetId="6" r:id="rId1"/>
    <sheet name="Mvts" sheetId="5" r:id="rId2"/>
    <sheet name="Base" sheetId="4" r:id="rId3"/>
    <sheet name="Stock evolution" sheetId="7" r:id="rId4"/>
  </sheets>
  <definedNames>
    <definedName name="Catégorie">OFFSET(Base!$Z$2,,,COUNTA(Base!$Z:$Z)-1)</definedName>
    <definedName name="_xlnm.Print_Area" localSheetId="1">Mvts!$A$2:$G$8</definedName>
  </definedNames>
  <calcPr calcId="145621"/>
</workbook>
</file>

<file path=xl/calcChain.xml><?xml version="1.0" encoding="utf-8"?>
<calcChain xmlns="http://schemas.openxmlformats.org/spreadsheetml/2006/main">
  <c r="A4" i="7" l="1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3" i="7"/>
  <c r="F8" i="5"/>
  <c r="G8" i="5" s="1"/>
  <c r="F7" i="5"/>
  <c r="G7" i="5" s="1"/>
  <c r="F6" i="5"/>
  <c r="G6" i="5" s="1"/>
  <c r="F5" i="5"/>
  <c r="G5" i="5" s="1"/>
  <c r="F4" i="5"/>
  <c r="G4" i="5" s="1"/>
  <c r="F3" i="5"/>
  <c r="G3" i="5" s="1"/>
  <c r="H77" i="4"/>
  <c r="H158" i="4"/>
  <c r="H159" i="4"/>
  <c r="H160" i="4"/>
  <c r="H161" i="4"/>
  <c r="H78" i="4"/>
  <c r="H79" i="4"/>
  <c r="H80" i="4"/>
  <c r="H81" i="4"/>
  <c r="H162" i="4"/>
  <c r="H82" i="4"/>
  <c r="H83" i="4"/>
  <c r="H163" i="4"/>
  <c r="H164" i="4"/>
  <c r="H165" i="4"/>
  <c r="H84" i="4"/>
  <c r="H85" i="4"/>
  <c r="H166" i="4"/>
  <c r="H86" i="4"/>
  <c r="H167" i="4"/>
  <c r="H168" i="4"/>
  <c r="H87" i="4"/>
  <c r="H17" i="4"/>
  <c r="H19" i="4"/>
  <c r="H2" i="4"/>
  <c r="H3" i="4"/>
  <c r="H4" i="4"/>
  <c r="H5" i="4"/>
  <c r="H18" i="4"/>
  <c r="H30" i="4"/>
  <c r="H20" i="4"/>
  <c r="H21" i="4"/>
  <c r="H22" i="4"/>
  <c r="H23" i="4"/>
  <c r="H24" i="4"/>
  <c r="H25" i="4"/>
  <c r="H26" i="4"/>
  <c r="H27" i="4"/>
  <c r="H9" i="4"/>
  <c r="H28" i="4"/>
  <c r="H29" i="4"/>
  <c r="H14" i="4"/>
  <c r="H13" i="4"/>
  <c r="H15" i="4"/>
  <c r="H31" i="4"/>
  <c r="H32" i="4"/>
  <c r="H122" i="4"/>
  <c r="H33" i="4"/>
  <c r="H34" i="4"/>
  <c r="H35" i="4"/>
  <c r="H36" i="4"/>
  <c r="H37" i="4"/>
  <c r="H38" i="4"/>
  <c r="H6" i="4"/>
  <c r="H39" i="4"/>
  <c r="H40" i="4"/>
  <c r="H41" i="4"/>
  <c r="H42" i="4"/>
  <c r="H43" i="4"/>
  <c r="H44" i="4"/>
  <c r="H45" i="4"/>
  <c r="H46" i="4"/>
  <c r="H16" i="4"/>
  <c r="H47" i="4"/>
  <c r="H48" i="4"/>
  <c r="H134" i="4"/>
  <c r="H49" i="4"/>
  <c r="H50" i="4"/>
  <c r="H51" i="4"/>
  <c r="H52" i="4"/>
  <c r="H53" i="4"/>
  <c r="H54" i="4"/>
  <c r="H55" i="4"/>
  <c r="H56" i="4"/>
  <c r="H58" i="4"/>
  <c r="H59" i="4"/>
  <c r="H60" i="4"/>
  <c r="H61" i="4"/>
  <c r="H62" i="4"/>
  <c r="H63" i="4"/>
  <c r="H7" i="4"/>
  <c r="H64" i="4"/>
  <c r="H65" i="4"/>
  <c r="H66" i="4"/>
  <c r="H67" i="4"/>
  <c r="H68" i="4"/>
  <c r="H69" i="4"/>
  <c r="H70" i="4"/>
  <c r="H57" i="4"/>
  <c r="H71" i="4"/>
  <c r="H72" i="4"/>
  <c r="H10" i="4"/>
  <c r="H11" i="4"/>
  <c r="H12" i="4"/>
  <c r="H73" i="4"/>
  <c r="H8" i="4"/>
  <c r="H74" i="4"/>
  <c r="H75" i="4"/>
  <c r="H76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3" i="4"/>
  <c r="H124" i="4"/>
  <c r="H125" i="4"/>
  <c r="H126" i="4"/>
  <c r="H127" i="4"/>
  <c r="H128" i="4"/>
  <c r="H129" i="4"/>
  <c r="H130" i="4"/>
  <c r="H131" i="4"/>
  <c r="H132" i="4"/>
  <c r="H133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G77" i="4"/>
  <c r="D77" i="4" s="1"/>
  <c r="G158" i="4"/>
  <c r="G159" i="4"/>
  <c r="D159" i="4" s="1"/>
  <c r="G160" i="4"/>
  <c r="G161" i="4"/>
  <c r="D161" i="4" s="1"/>
  <c r="G78" i="4"/>
  <c r="G79" i="4"/>
  <c r="D79" i="4" s="1"/>
  <c r="G80" i="4"/>
  <c r="G81" i="4"/>
  <c r="D81" i="4" s="1"/>
  <c r="G162" i="4"/>
  <c r="G82" i="4"/>
  <c r="G83" i="4"/>
  <c r="G163" i="4"/>
  <c r="D163" i="4" s="1"/>
  <c r="G164" i="4"/>
  <c r="G165" i="4"/>
  <c r="D165" i="4" s="1"/>
  <c r="G84" i="4"/>
  <c r="G85" i="4"/>
  <c r="D85" i="4" s="1"/>
  <c r="G166" i="4"/>
  <c r="G86" i="4"/>
  <c r="G167" i="4"/>
  <c r="G168" i="4"/>
  <c r="D168" i="4" s="1"/>
  <c r="G87" i="4"/>
  <c r="G17" i="4"/>
  <c r="D17" i="4" s="1"/>
  <c r="G19" i="4"/>
  <c r="G2" i="4"/>
  <c r="G3" i="4"/>
  <c r="G4" i="4"/>
  <c r="G5" i="4"/>
  <c r="G18" i="4"/>
  <c r="D18" i="4" s="1"/>
  <c r="G30" i="4"/>
  <c r="G20" i="4"/>
  <c r="G21" i="4"/>
  <c r="G22" i="4"/>
  <c r="D22" i="4" s="1"/>
  <c r="G23" i="4"/>
  <c r="G24" i="4"/>
  <c r="D24" i="4" s="1"/>
  <c r="G25" i="4"/>
  <c r="G26" i="4"/>
  <c r="D26" i="4" s="1"/>
  <c r="G27" i="4"/>
  <c r="G9" i="4"/>
  <c r="D9" i="4" s="1"/>
  <c r="G28" i="4"/>
  <c r="G29" i="4"/>
  <c r="D29" i="4" s="1"/>
  <c r="G14" i="4"/>
  <c r="G13" i="4"/>
  <c r="G15" i="4"/>
  <c r="G31" i="4"/>
  <c r="D31" i="4" s="1"/>
  <c r="G32" i="4"/>
  <c r="G122" i="4"/>
  <c r="D122" i="4" s="1"/>
  <c r="G33" i="4"/>
  <c r="G34" i="4"/>
  <c r="D34" i="4" s="1"/>
  <c r="G35" i="4"/>
  <c r="G36" i="4"/>
  <c r="D36" i="4" s="1"/>
  <c r="G37" i="4"/>
  <c r="G38" i="4"/>
  <c r="D38" i="4" s="1"/>
  <c r="G6" i="4"/>
  <c r="G39" i="4"/>
  <c r="D39" i="4" s="1"/>
  <c r="G40" i="4"/>
  <c r="G41" i="4"/>
  <c r="D41" i="4" s="1"/>
  <c r="G42" i="4"/>
  <c r="G43" i="4"/>
  <c r="D43" i="4" s="1"/>
  <c r="G44" i="4"/>
  <c r="G45" i="4"/>
  <c r="D45" i="4" s="1"/>
  <c r="G46" i="4"/>
  <c r="G16" i="4"/>
  <c r="G47" i="4"/>
  <c r="G48" i="4"/>
  <c r="D48" i="4" s="1"/>
  <c r="G134" i="4"/>
  <c r="G49" i="4"/>
  <c r="D49" i="4" s="1"/>
  <c r="G50" i="4"/>
  <c r="G51" i="4"/>
  <c r="G52" i="4"/>
  <c r="G53" i="4"/>
  <c r="G54" i="4"/>
  <c r="G55" i="4"/>
  <c r="D55" i="4" s="1"/>
  <c r="G56" i="4"/>
  <c r="G58" i="4"/>
  <c r="D58" i="4" s="1"/>
  <c r="G59" i="4"/>
  <c r="G60" i="4"/>
  <c r="D60" i="4" s="1"/>
  <c r="G61" i="4"/>
  <c r="G62" i="4"/>
  <c r="D62" i="4" s="1"/>
  <c r="G63" i="4"/>
  <c r="G7" i="4"/>
  <c r="D7" i="4" s="1"/>
  <c r="G64" i="4"/>
  <c r="G65" i="4"/>
  <c r="D65" i="4" s="1"/>
  <c r="G66" i="4"/>
  <c r="G67" i="4"/>
  <c r="D67" i="4" s="1"/>
  <c r="G68" i="4"/>
  <c r="G69" i="4"/>
  <c r="D69" i="4" s="1"/>
  <c r="G70" i="4"/>
  <c r="G57" i="4"/>
  <c r="G71" i="4"/>
  <c r="G72" i="4"/>
  <c r="D72" i="4" s="1"/>
  <c r="G10" i="4"/>
  <c r="G11" i="4"/>
  <c r="D11" i="4" s="1"/>
  <c r="G12" i="4"/>
  <c r="G73" i="4"/>
  <c r="G8" i="4"/>
  <c r="G74" i="4"/>
  <c r="D74" i="4" s="1"/>
  <c r="G75" i="4"/>
  <c r="G76" i="4"/>
  <c r="D76" i="4" s="1"/>
  <c r="G88" i="4"/>
  <c r="G89" i="4"/>
  <c r="D89" i="4" s="1"/>
  <c r="G90" i="4"/>
  <c r="G91" i="4"/>
  <c r="D91" i="4" s="1"/>
  <c r="G92" i="4"/>
  <c r="G93" i="4"/>
  <c r="D93" i="4" s="1"/>
  <c r="G94" i="4"/>
  <c r="G95" i="4"/>
  <c r="D95" i="4" s="1"/>
  <c r="G96" i="4"/>
  <c r="G97" i="4"/>
  <c r="D97" i="4" s="1"/>
  <c r="G98" i="4"/>
  <c r="G99" i="4"/>
  <c r="D99" i="4" s="1"/>
  <c r="G100" i="4"/>
  <c r="G101" i="4"/>
  <c r="D101" i="4" s="1"/>
  <c r="G102" i="4"/>
  <c r="G103" i="4"/>
  <c r="D103" i="4" s="1"/>
  <c r="G104" i="4"/>
  <c r="G105" i="4"/>
  <c r="D105" i="4" s="1"/>
  <c r="G106" i="4"/>
  <c r="G107" i="4"/>
  <c r="D107" i="4" s="1"/>
  <c r="G108" i="4"/>
  <c r="G109" i="4"/>
  <c r="D109" i="4" s="1"/>
  <c r="G110" i="4"/>
  <c r="G111" i="4"/>
  <c r="D111" i="4" s="1"/>
  <c r="G112" i="4"/>
  <c r="G113" i="4"/>
  <c r="D113" i="4" s="1"/>
  <c r="G114" i="4"/>
  <c r="G115" i="4"/>
  <c r="D115" i="4" s="1"/>
  <c r="G116" i="4"/>
  <c r="G117" i="4"/>
  <c r="D117" i="4" s="1"/>
  <c r="G118" i="4"/>
  <c r="G119" i="4"/>
  <c r="D119" i="4" s="1"/>
  <c r="G120" i="4"/>
  <c r="G121" i="4"/>
  <c r="D121" i="4" s="1"/>
  <c r="G123" i="4"/>
  <c r="G124" i="4"/>
  <c r="D124" i="4" s="1"/>
  <c r="G125" i="4"/>
  <c r="G126" i="4"/>
  <c r="D126" i="4" s="1"/>
  <c r="G127" i="4"/>
  <c r="G128" i="4"/>
  <c r="D128" i="4" s="1"/>
  <c r="G129" i="4"/>
  <c r="G130" i="4"/>
  <c r="D130" i="4" s="1"/>
  <c r="G131" i="4"/>
  <c r="G132" i="4"/>
  <c r="D132" i="4" s="1"/>
  <c r="G133" i="4"/>
  <c r="G135" i="4"/>
  <c r="D135" i="4" s="1"/>
  <c r="G136" i="4"/>
  <c r="G137" i="4"/>
  <c r="D137" i="4" s="1"/>
  <c r="G138" i="4"/>
  <c r="G139" i="4"/>
  <c r="D139" i="4" s="1"/>
  <c r="G140" i="4"/>
  <c r="G141" i="4"/>
  <c r="D141" i="4" s="1"/>
  <c r="G142" i="4"/>
  <c r="G143" i="4"/>
  <c r="D143" i="4" s="1"/>
  <c r="G144" i="4"/>
  <c r="G145" i="4"/>
  <c r="D145" i="4" s="1"/>
  <c r="G146" i="4"/>
  <c r="G147" i="4"/>
  <c r="D147" i="4" s="1"/>
  <c r="G148" i="4"/>
  <c r="G149" i="4"/>
  <c r="D149" i="4" s="1"/>
  <c r="G150" i="4"/>
  <c r="G151" i="4"/>
  <c r="D151" i="4" s="1"/>
  <c r="G152" i="4"/>
  <c r="G153" i="4"/>
  <c r="D153" i="4" s="1"/>
  <c r="G154" i="4"/>
  <c r="G155" i="4"/>
  <c r="D155" i="4" s="1"/>
  <c r="G156" i="4"/>
  <c r="G157" i="4"/>
  <c r="D157" i="4" s="1"/>
  <c r="D156" i="4" l="1"/>
  <c r="D154" i="4"/>
  <c r="D152" i="4"/>
  <c r="D150" i="4"/>
  <c r="D148" i="4"/>
  <c r="D146" i="4"/>
  <c r="D144" i="4"/>
  <c r="D142" i="4"/>
  <c r="D140" i="4"/>
  <c r="D138" i="4"/>
  <c r="D136" i="4"/>
  <c r="D133" i="4"/>
  <c r="D131" i="4"/>
  <c r="D129" i="4"/>
  <c r="D127" i="4"/>
  <c r="D125" i="4"/>
  <c r="D123" i="4"/>
  <c r="D120" i="4"/>
  <c r="D118" i="4"/>
  <c r="D116" i="4"/>
  <c r="D114" i="4"/>
  <c r="D112" i="4"/>
  <c r="D110" i="4"/>
  <c r="D108" i="4"/>
  <c r="D106" i="4"/>
  <c r="D104" i="4"/>
  <c r="D102" i="4"/>
  <c r="D100" i="4"/>
  <c r="D98" i="4"/>
  <c r="D96" i="4"/>
  <c r="D94" i="4"/>
  <c r="D92" i="4"/>
  <c r="D90" i="4"/>
  <c r="D88" i="4"/>
  <c r="D75" i="4"/>
  <c r="D8" i="4"/>
  <c r="D12" i="4"/>
  <c r="D10" i="4"/>
  <c r="D71" i="4"/>
  <c r="D70" i="4"/>
  <c r="D68" i="4"/>
  <c r="D66" i="4"/>
  <c r="D64" i="4"/>
  <c r="D63" i="4"/>
  <c r="D61" i="4"/>
  <c r="D59" i="4"/>
  <c r="D56" i="4"/>
  <c r="D54" i="4"/>
  <c r="D52" i="4"/>
  <c r="D50" i="4"/>
  <c r="D134" i="4"/>
  <c r="D47" i="4"/>
  <c r="D46" i="4"/>
  <c r="D44" i="4"/>
  <c r="D42" i="4"/>
  <c r="D40" i="4"/>
  <c r="D6" i="4"/>
  <c r="D37" i="4"/>
  <c r="D35" i="4"/>
  <c r="D33" i="4"/>
  <c r="D32" i="4"/>
  <c r="D15" i="4"/>
  <c r="D14" i="4"/>
  <c r="D28" i="4"/>
  <c r="D27" i="4"/>
  <c r="D25" i="4"/>
  <c r="D23" i="4"/>
  <c r="D21" i="4"/>
  <c r="D30" i="4"/>
  <c r="D5" i="4"/>
  <c r="D3" i="4"/>
  <c r="D19" i="4"/>
  <c r="D87" i="4"/>
  <c r="D167" i="4"/>
  <c r="D166" i="4"/>
  <c r="D84" i="4"/>
  <c r="D164" i="4"/>
  <c r="D83" i="4"/>
  <c r="D162" i="4"/>
  <c r="D80" i="4"/>
  <c r="D160" i="4"/>
  <c r="D158" i="4"/>
  <c r="D4" i="4"/>
  <c r="D57" i="4"/>
  <c r="D16" i="4"/>
  <c r="D20" i="4"/>
  <c r="D73" i="4"/>
  <c r="D53" i="4"/>
  <c r="D51" i="4"/>
  <c r="D13" i="4"/>
  <c r="D2" i="4"/>
  <c r="D86" i="4"/>
  <c r="D78" i="4"/>
  <c r="D82" i="4"/>
  <c r="F17" i="4" l="1"/>
  <c r="F19" i="4"/>
  <c r="F4" i="4"/>
  <c r="F5" i="4"/>
  <c r="F18" i="4"/>
  <c r="F30" i="4"/>
  <c r="F20" i="4"/>
  <c r="F21" i="4"/>
  <c r="F22" i="4"/>
  <c r="F23" i="4"/>
  <c r="F24" i="4"/>
  <c r="F25" i="4"/>
  <c r="F26" i="4"/>
  <c r="F27" i="4"/>
  <c r="F9" i="4"/>
  <c r="F28" i="4"/>
  <c r="F29" i="4"/>
  <c r="F14" i="4"/>
  <c r="F13" i="4"/>
  <c r="F15" i="4"/>
  <c r="F31" i="4"/>
  <c r="F32" i="4"/>
  <c r="F122" i="4"/>
  <c r="F33" i="4"/>
  <c r="F34" i="4"/>
  <c r="F35" i="4"/>
  <c r="F36" i="4"/>
  <c r="F37" i="4"/>
  <c r="F38" i="4"/>
  <c r="F6" i="4"/>
  <c r="F39" i="4"/>
  <c r="F40" i="4"/>
  <c r="F41" i="4"/>
  <c r="F42" i="4"/>
  <c r="F43" i="4"/>
  <c r="F44" i="4"/>
  <c r="F45" i="4"/>
  <c r="F46" i="4"/>
  <c r="F16" i="4"/>
  <c r="F47" i="4"/>
  <c r="F48" i="4"/>
  <c r="F50" i="4"/>
  <c r="F134" i="4"/>
  <c r="F49" i="4"/>
  <c r="F51" i="4"/>
  <c r="F52" i="4"/>
  <c r="F53" i="4"/>
  <c r="F54" i="4"/>
  <c r="F55" i="4"/>
  <c r="F56" i="4"/>
  <c r="F59" i="4"/>
  <c r="F61" i="4"/>
  <c r="F60" i="4"/>
  <c r="F63" i="4"/>
  <c r="F62" i="4"/>
  <c r="F7" i="4"/>
  <c r="F64" i="4"/>
  <c r="F65" i="4"/>
  <c r="F66" i="4"/>
  <c r="F68" i="4"/>
  <c r="F69" i="4"/>
  <c r="F70" i="4"/>
  <c r="F67" i="4"/>
  <c r="F57" i="4"/>
  <c r="F71" i="4"/>
  <c r="F72" i="4"/>
  <c r="F10" i="4"/>
  <c r="F11" i="4"/>
  <c r="F12" i="4"/>
  <c r="F73" i="4"/>
  <c r="F8" i="4"/>
  <c r="F74" i="4"/>
  <c r="F75" i="4"/>
  <c r="F76" i="4"/>
  <c r="F58" i="4"/>
  <c r="F158" i="4"/>
  <c r="F159" i="4"/>
  <c r="F160" i="4"/>
  <c r="F161" i="4"/>
  <c r="F79" i="4"/>
  <c r="F80" i="4"/>
  <c r="F78" i="4"/>
  <c r="F81" i="4"/>
  <c r="F162" i="4"/>
  <c r="F82" i="4"/>
  <c r="F83" i="4"/>
  <c r="F163" i="4"/>
  <c r="F164" i="4"/>
  <c r="F165" i="4"/>
  <c r="F84" i="4"/>
  <c r="F85" i="4"/>
  <c r="F166" i="4"/>
  <c r="F86" i="4"/>
  <c r="F167" i="4"/>
  <c r="F168" i="4"/>
  <c r="F87" i="4"/>
  <c r="F89" i="4"/>
  <c r="F88" i="4"/>
  <c r="F94" i="4"/>
  <c r="F95" i="4"/>
  <c r="F96" i="4"/>
  <c r="F97" i="4"/>
  <c r="F98" i="4"/>
  <c r="F100" i="4"/>
  <c r="F103" i="4"/>
  <c r="F104" i="4"/>
  <c r="F105" i="4"/>
  <c r="F106" i="4"/>
  <c r="F101" i="4"/>
  <c r="F107" i="4"/>
  <c r="F109" i="4"/>
  <c r="F110" i="4"/>
  <c r="F111" i="4"/>
  <c r="F108" i="4"/>
  <c r="F116" i="4"/>
  <c r="F117" i="4"/>
  <c r="F118" i="4"/>
  <c r="F119" i="4"/>
  <c r="F120" i="4"/>
  <c r="F121" i="4"/>
  <c r="F123" i="4"/>
  <c r="F124" i="4"/>
  <c r="F125" i="4"/>
  <c r="F126" i="4"/>
  <c r="F127" i="4"/>
  <c r="F128" i="4"/>
  <c r="F130" i="4"/>
  <c r="F131" i="4"/>
  <c r="F133" i="4"/>
  <c r="F136" i="4"/>
  <c r="F137" i="4"/>
  <c r="F138" i="4"/>
  <c r="F139" i="4"/>
  <c r="F140" i="4"/>
  <c r="F141" i="4"/>
  <c r="F144" i="4"/>
  <c r="F145" i="4"/>
  <c r="F147" i="4"/>
  <c r="F149" i="4"/>
  <c r="F150" i="4"/>
  <c r="F151" i="4"/>
  <c r="F148" i="4"/>
  <c r="F152" i="4"/>
  <c r="F153" i="4"/>
  <c r="F156" i="4"/>
  <c r="F157" i="4"/>
  <c r="F154" i="4"/>
  <c r="F91" i="4"/>
  <c r="F92" i="4"/>
  <c r="F129" i="4"/>
  <c r="F102" i="4"/>
  <c r="F93" i="4"/>
  <c r="F143" i="4"/>
  <c r="F90" i="4"/>
  <c r="F99" i="4"/>
  <c r="F112" i="4"/>
  <c r="F113" i="4"/>
  <c r="F132" i="4"/>
  <c r="F114" i="4"/>
  <c r="F155" i="4"/>
  <c r="F115" i="4"/>
  <c r="F146" i="4"/>
  <c r="F135" i="4"/>
  <c r="F142" i="4"/>
  <c r="F2" i="4"/>
  <c r="F3" i="4" l="1"/>
  <c r="F2" i="5"/>
  <c r="G2" i="5" s="1"/>
  <c r="F77" i="4"/>
</calcChain>
</file>

<file path=xl/sharedStrings.xml><?xml version="1.0" encoding="utf-8"?>
<sst xmlns="http://schemas.openxmlformats.org/spreadsheetml/2006/main" count="446" uniqueCount="198">
  <si>
    <t>Désignation Produits</t>
  </si>
  <si>
    <t xml:space="preserve"> StockIni</t>
  </si>
  <si>
    <t>entrées</t>
  </si>
  <si>
    <t>sorties</t>
  </si>
  <si>
    <t>stock</t>
  </si>
  <si>
    <t>Ananas ½</t>
  </si>
  <si>
    <t>Cassoulet 1/2</t>
  </si>
  <si>
    <t>Cassoulet 4/4</t>
  </si>
  <si>
    <t>Céréales</t>
  </si>
  <si>
    <t>Chili con carné 4/4</t>
  </si>
  <si>
    <t>Chocolat poudre</t>
  </si>
  <si>
    <t>Choucroute ½</t>
  </si>
  <si>
    <t>Choucroute 4/4</t>
  </si>
  <si>
    <t>Compote</t>
  </si>
  <si>
    <t>Cornichons</t>
  </si>
  <si>
    <t>Galettes</t>
  </si>
  <si>
    <t>Haricots blancs 4/4</t>
  </si>
  <si>
    <t>Haricots verts ½</t>
  </si>
  <si>
    <t>Haricots verts 4/4</t>
  </si>
  <si>
    <t>Huile</t>
  </si>
  <si>
    <t>Ketchup</t>
  </si>
  <si>
    <t>Légumes couscous 4/4</t>
  </si>
  <si>
    <t>Lentilles ½</t>
  </si>
  <si>
    <t>Lentilles 4/4</t>
  </si>
  <si>
    <t>Macedoine ½</t>
  </si>
  <si>
    <t>Macédoine 4/4</t>
  </si>
  <si>
    <t>Maïs ½</t>
  </si>
  <si>
    <t>Mayonnaise</t>
  </si>
  <si>
    <t>Moutarde</t>
  </si>
  <si>
    <t>nutella</t>
  </si>
  <si>
    <t>Pâtes</t>
  </si>
  <si>
    <t>pain grillé</t>
  </si>
  <si>
    <t>Pâté</t>
  </si>
  <si>
    <t>Potage brique</t>
  </si>
  <si>
    <t>Purée</t>
  </si>
  <si>
    <t>Ratatouille 4/4</t>
  </si>
  <si>
    <t>Ratatouille ½</t>
  </si>
  <si>
    <t>Raviolis 4/4</t>
  </si>
  <si>
    <t>Riz</t>
  </si>
  <si>
    <t>Sardines</t>
  </si>
  <si>
    <t>Sauce bolognaise</t>
  </si>
  <si>
    <t>Sauce tomate</t>
  </si>
  <si>
    <t>Saucisses lentilles 4/4</t>
  </si>
  <si>
    <t>Sucres morceaux</t>
  </si>
  <si>
    <t>Sucres poudre</t>
  </si>
  <si>
    <t>Tablettes chocolat lait</t>
  </si>
  <si>
    <t>Tablettes chocolat noir</t>
  </si>
  <si>
    <t>Tablettes chocolat noisettes</t>
  </si>
  <si>
    <t>Thé</t>
  </si>
  <si>
    <t>Thon</t>
  </si>
  <si>
    <t>Tomates pelées ½</t>
  </si>
  <si>
    <t>Tomates pelées 4/4</t>
  </si>
  <si>
    <t>Assouplissant</t>
  </si>
  <si>
    <t>Brosse à dents</t>
  </si>
  <si>
    <t>Cotons tiges</t>
  </si>
  <si>
    <t>Déodorant</t>
  </si>
  <si>
    <t>Gel douche</t>
  </si>
  <si>
    <t>Mousse à raser</t>
  </si>
  <si>
    <t>Rasoir</t>
  </si>
  <si>
    <t>Savonnettes</t>
  </si>
  <si>
    <t>Shampoing</t>
  </si>
  <si>
    <t>Batonnets de poisson</t>
  </si>
  <si>
    <t>Baguettes</t>
  </si>
  <si>
    <t>Brocolis</t>
  </si>
  <si>
    <t>Camenbert</t>
  </si>
  <si>
    <t>Carottes rapées</t>
  </si>
  <si>
    <t>Céleri rémoulade</t>
  </si>
  <si>
    <t>Cheese Burger</t>
  </si>
  <si>
    <t>Chou fleur</t>
  </si>
  <si>
    <t>Cordon bleu x10</t>
  </si>
  <si>
    <t>Cordon bleu x4</t>
  </si>
  <si>
    <t>Coulommier</t>
  </si>
  <si>
    <t>Courgettes surgelées</t>
  </si>
  <si>
    <t>Crêpes surgelées</t>
  </si>
  <si>
    <t>Croquettes de poisson x10</t>
  </si>
  <si>
    <t>Croquettes de poisson x4</t>
  </si>
  <si>
    <t>flan x 12</t>
  </si>
  <si>
    <t>Frites</t>
  </si>
  <si>
    <t>Fromage à tartiner</t>
  </si>
  <si>
    <t>Fromage blanc</t>
  </si>
  <si>
    <t>Fromage de chêvre</t>
  </si>
  <si>
    <t>Fromage double créme</t>
  </si>
  <si>
    <t>Gruyére (morceaux)</t>
  </si>
  <si>
    <t>Gruyére rapé</t>
  </si>
  <si>
    <t>Haricots verts surgelés</t>
  </si>
  <si>
    <t>Jambon blanc x 2 tranches</t>
  </si>
  <si>
    <t>Jambon blanc x 6 tranches</t>
  </si>
  <si>
    <t>Jambon cru</t>
  </si>
  <si>
    <t>Lardons</t>
  </si>
  <si>
    <t>Macédoine légumes</t>
  </si>
  <si>
    <t>œufs</t>
  </si>
  <si>
    <t>Pâte brisée</t>
  </si>
  <si>
    <t>Petits suisses</t>
  </si>
  <si>
    <t>Pizza surgelée</t>
  </si>
  <si>
    <t>Poisson en filet</t>
  </si>
  <si>
    <t>Poisson en pavé</t>
  </si>
  <si>
    <t>Pommes rissolées</t>
  </si>
  <si>
    <t>Salade mélangée</t>
  </si>
  <si>
    <t>Salami</t>
  </si>
  <si>
    <t>Saucisses chipos</t>
  </si>
  <si>
    <t>Saucisses sèches</t>
  </si>
  <si>
    <t>Steak hachés</t>
  </si>
  <si>
    <t>Yaourts fruits x12</t>
  </si>
  <si>
    <t>Carottes 1/2</t>
  </si>
  <si>
    <t>Saucisses de strasbourgx10</t>
  </si>
  <si>
    <t>Saucisses de strasbourgx20</t>
  </si>
  <si>
    <t>colin alaska</t>
  </si>
  <si>
    <t>crème fraîche</t>
  </si>
  <si>
    <t>Sel</t>
  </si>
  <si>
    <t>Poivre</t>
  </si>
  <si>
    <t>TOTAL</t>
  </si>
  <si>
    <t>Tartes au poireaux</t>
  </si>
  <si>
    <t>dates:</t>
  </si>
  <si>
    <t>Beurre 125g</t>
  </si>
  <si>
    <t>Beurre 250g</t>
  </si>
  <si>
    <t>colin alaska 1 kg</t>
  </si>
  <si>
    <t>lait</t>
  </si>
  <si>
    <t>saucisses chipos x 10</t>
  </si>
  <si>
    <t>Saint Paulin</t>
  </si>
  <si>
    <t>blanc de poulet</t>
  </si>
  <si>
    <t>Concombre</t>
  </si>
  <si>
    <t>Batonnets saveur crabe</t>
  </si>
  <si>
    <t>thon grosse boite</t>
  </si>
  <si>
    <t xml:space="preserve">sauce surfine </t>
  </si>
  <si>
    <t>Sacs isothermes</t>
  </si>
  <si>
    <t>Chou de bruxelles</t>
  </si>
  <si>
    <t>Epinards Hachés</t>
  </si>
  <si>
    <t>Saucisson à l'ail</t>
  </si>
  <si>
    <t>escalopes normandes</t>
  </si>
  <si>
    <t>Ricoré</t>
  </si>
  <si>
    <t>emmental</t>
  </si>
  <si>
    <t>nuggets</t>
  </si>
  <si>
    <t>raviolis 1/2</t>
  </si>
  <si>
    <t>sauce hollandaise</t>
  </si>
  <si>
    <t>farine</t>
  </si>
  <si>
    <t>Panés Pic Express</t>
  </si>
  <si>
    <t>Type</t>
  </si>
  <si>
    <t>Produits</t>
  </si>
  <si>
    <t>Stock initial</t>
  </si>
  <si>
    <t>Nouveau stock</t>
  </si>
  <si>
    <t>Date</t>
  </si>
  <si>
    <t>Type Produits</t>
  </si>
  <si>
    <t>P.U.</t>
  </si>
  <si>
    <t>Yaourts nature x16</t>
  </si>
  <si>
    <t>Préparation Flan</t>
  </si>
  <si>
    <t>Café Soluble</t>
  </si>
  <si>
    <t>Chocolat</t>
  </si>
  <si>
    <t>Miel</t>
  </si>
  <si>
    <t>Cœur de palmiers</t>
  </si>
  <si>
    <t>Champignons 4/4</t>
  </si>
  <si>
    <t>Gratin dauphinois 4/4</t>
  </si>
  <si>
    <t>Petits pois 4/4</t>
  </si>
  <si>
    <t>Petits pois carottes 1/2</t>
  </si>
  <si>
    <t>Petits pois carottes 4/4</t>
  </si>
  <si>
    <t>Tartiflette 4/4</t>
  </si>
  <si>
    <t>Caramel</t>
  </si>
  <si>
    <t>Eponge Végétale</t>
  </si>
  <si>
    <t>Eponge Tampon</t>
  </si>
  <si>
    <t>Eponge Métallique</t>
  </si>
  <si>
    <t>Essuie tout</t>
  </si>
  <si>
    <t>Lessive Liquide</t>
  </si>
  <si>
    <t>Liquide Vaisselle</t>
  </si>
  <si>
    <t>Nettoyant Ménager</t>
  </si>
  <si>
    <t>Papier WC</t>
  </si>
  <si>
    <t>Sacs Poubelle</t>
  </si>
  <si>
    <t>Tampon à Récurer</t>
  </si>
  <si>
    <t>Dentifrice</t>
  </si>
  <si>
    <t>Mouchoirs Boîtes</t>
  </si>
  <si>
    <t>Mouchoirs Paquets</t>
  </si>
  <si>
    <t>DESIGNATION PRODUITS</t>
  </si>
  <si>
    <t>Entrées</t>
  </si>
  <si>
    <t>Sorties</t>
  </si>
  <si>
    <t>Catégorie</t>
  </si>
  <si>
    <t>BISCUITS</t>
  </si>
  <si>
    <t>CAFE-THE-TISANES</t>
  </si>
  <si>
    <t>CHOCOLAT</t>
  </si>
  <si>
    <t>CONFITURES</t>
  </si>
  <si>
    <t>CONSERVES</t>
  </si>
  <si>
    <t>PROD. ENTRETIEN</t>
  </si>
  <si>
    <t>PROD. HYGIENE</t>
  </si>
  <si>
    <t>PROD. SURGELES</t>
  </si>
  <si>
    <t xml:space="preserve">PROD. FRAIS </t>
  </si>
  <si>
    <t>DIVERS</t>
  </si>
  <si>
    <t>Choco BN</t>
  </si>
  <si>
    <t xml:space="preserve">Asperge </t>
  </si>
  <si>
    <t>Artichauts</t>
  </si>
  <si>
    <t>Champignons ½</t>
  </si>
  <si>
    <t>CONFITURE</t>
  </si>
  <si>
    <t>Fruits rouge</t>
  </si>
  <si>
    <t>Autres</t>
  </si>
  <si>
    <t>Fruits au Sirop 4/4</t>
  </si>
  <si>
    <t>Haricots blancs ½</t>
  </si>
  <si>
    <t>Petits pois ½</t>
  </si>
  <si>
    <t>Potage sachet</t>
  </si>
  <si>
    <t>PROD. FRAIS</t>
  </si>
  <si>
    <t>Infusions</t>
  </si>
  <si>
    <t>Café Moulu</t>
  </si>
  <si>
    <t>25/07/2016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</si>
</sst>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;@"/>
    <numFmt numFmtId="165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theme="0" tint="-0.14999847407452621"/>
      </patternFill>
    </fill>
    <fill>
      <patternFill patternType="solid">
        <fgColor rgb="FF00B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1"/>
      </top>
      <bottom/>
      <diagonal/>
    </border>
    <border>
      <left style="medium">
        <color indexed="64"/>
      </left>
      <right/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medium">
        <color indexed="64"/>
      </top>
      <bottom/>
      <diagonal/>
    </border>
    <border>
      <left/>
      <right style="thin">
        <color theme="1"/>
      </right>
      <top style="medium">
        <color indexed="64"/>
      </top>
      <bottom style="medium">
        <color indexed="64"/>
      </bottom>
      <diagonal/>
    </border>
    <border>
      <left/>
      <right style="thin">
        <color theme="1"/>
      </right>
      <top style="medium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14" fontId="0" fillId="0" borderId="0" xfId="0" applyNumberFormat="1"/>
    <xf numFmtId="14" fontId="0" fillId="0" borderId="0" xfId="0" applyNumberFormat="1" applyBorder="1"/>
    <xf numFmtId="0" fontId="0" fillId="0" borderId="0" xfId="0" applyFont="1" applyBorder="1"/>
    <xf numFmtId="0" fontId="0" fillId="2" borderId="0" xfId="0" applyFont="1" applyFill="1" applyBorder="1"/>
    <xf numFmtId="0" fontId="0" fillId="0" borderId="0" xfId="0" applyFont="1" applyFill="1" applyBorder="1"/>
    <xf numFmtId="0" fontId="0" fillId="6" borderId="0" xfId="0" applyFont="1" applyFill="1" applyBorder="1"/>
    <xf numFmtId="165" fontId="0" fillId="0" borderId="0" xfId="0" applyNumberFormat="1"/>
    <xf numFmtId="2" fontId="0" fillId="0" borderId="0" xfId="0" applyNumberFormat="1"/>
    <xf numFmtId="0" fontId="0" fillId="2" borderId="2" xfId="0" applyFont="1" applyFill="1" applyBorder="1"/>
    <xf numFmtId="1" fontId="0" fillId="0" borderId="0" xfId="0" applyNumberFormat="1" applyAlignment="1">
      <alignment horizontal="center"/>
    </xf>
    <xf numFmtId="1" fontId="0" fillId="0" borderId="0" xfId="0" applyNumberFormat="1" applyBorder="1" applyAlignment="1">
      <alignment horizontal="center"/>
    </xf>
    <xf numFmtId="0" fontId="0" fillId="0" borderId="0" xfId="0" applyProtection="1">
      <protection locked="0"/>
    </xf>
    <xf numFmtId="0" fontId="0" fillId="5" borderId="0" xfId="0" applyFont="1" applyFill="1" applyBorder="1" applyAlignment="1" applyProtection="1">
      <alignment horizontal="center"/>
      <protection locked="0"/>
    </xf>
    <xf numFmtId="0" fontId="0" fillId="5" borderId="0" xfId="0" applyFill="1" applyBorder="1" applyAlignment="1" applyProtection="1">
      <alignment horizontal="center"/>
      <protection locked="0"/>
    </xf>
    <xf numFmtId="0" fontId="0" fillId="2" borderId="3" xfId="0" applyFont="1" applyFill="1" applyBorder="1"/>
    <xf numFmtId="165" fontId="0" fillId="0" borderId="0" xfId="0" applyNumberFormat="1" applyBorder="1"/>
    <xf numFmtId="164" fontId="2" fillId="2" borderId="4" xfId="0" applyNumberFormat="1" applyFont="1" applyFill="1" applyBorder="1" applyAlignment="1">
      <alignment horizontal="center"/>
    </xf>
    <xf numFmtId="164" fontId="0" fillId="2" borderId="4" xfId="0" applyNumberFormat="1" applyFont="1" applyFill="1" applyBorder="1" applyAlignment="1">
      <alignment horizontal="center"/>
    </xf>
    <xf numFmtId="164" fontId="0" fillId="3" borderId="4" xfId="0" applyNumberFormat="1" applyFont="1" applyFill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3" borderId="5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right"/>
    </xf>
    <xf numFmtId="0" fontId="1" fillId="0" borderId="1" xfId="0" applyFont="1" applyBorder="1"/>
    <xf numFmtId="164" fontId="2" fillId="2" borderId="6" xfId="0" applyNumberFormat="1" applyFont="1" applyFill="1" applyBorder="1" applyAlignment="1">
      <alignment horizontal="center"/>
    </xf>
    <xf numFmtId="0" fontId="3" fillId="7" borderId="7" xfId="0" applyFont="1" applyFill="1" applyBorder="1" applyAlignment="1">
      <alignment horizontal="center"/>
    </xf>
    <xf numFmtId="0" fontId="0" fillId="8" borderId="0" xfId="0" applyFont="1" applyFill="1" applyBorder="1" applyAlignment="1" applyProtection="1">
      <alignment horizontal="center"/>
      <protection locked="0"/>
    </xf>
    <xf numFmtId="0" fontId="0" fillId="8" borderId="0" xfId="0" applyFill="1" applyBorder="1" applyAlignment="1" applyProtection="1">
      <alignment horizontal="center"/>
      <protection locked="0"/>
    </xf>
    <xf numFmtId="0" fontId="0" fillId="9" borderId="0" xfId="0" applyFont="1" applyFill="1" applyBorder="1" applyAlignment="1" applyProtection="1">
      <alignment horizontal="center"/>
      <protection locked="0"/>
    </xf>
    <xf numFmtId="0" fontId="0" fillId="9" borderId="0" xfId="0" applyFill="1" applyBorder="1" applyAlignment="1" applyProtection="1">
      <alignment horizontal="center"/>
      <protection locked="0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numFmt numFmtId="165" formatCode="#,##0.00\ &quot;€&quot;"/>
    </dxf>
    <dxf>
      <numFmt numFmtId="2" formatCode="0.0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protection locked="0" hidden="0"/>
    </dxf>
    <dxf>
      <numFmt numFmtId="165" formatCode="#,##0.00\ &quot;€&quot;"/>
    </dxf>
    <dxf>
      <numFmt numFmtId="165" formatCode="#,##0.00\ &quot;€&quot;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medium">
          <color indexed="64"/>
        </left>
        <right/>
        <top style="thin">
          <color theme="1"/>
        </top>
        <bottom style="thin">
          <color theme="1"/>
        </bottom>
      </border>
    </dxf>
    <dxf>
      <numFmt numFmtId="19" formatCode="dd/mm/yyyy"/>
    </dxf>
  </dxfs>
  <tableStyles count="0" defaultTableStyle="TableStyleMedium8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730250</xdr:colOff>
      <xdr:row>5</xdr:row>
      <xdr:rowOff>44450</xdr:rowOff>
    </xdr:from>
    <xdr:to>
      <xdr:col>5</xdr:col>
      <xdr:colOff>596900</xdr:colOff>
      <xdr:row>10</xdr:row>
      <xdr:rowOff>38100</xdr:rowOff>
    </xdr:to>
    <xdr:sp macro="[0]!formulaire" textlink="">
      <xdr:nvSpPr>
        <xdr:cNvPr id="2" name="Rectangle à coins arrondis 1"/>
        <xdr:cNvSpPr/>
      </xdr:nvSpPr>
      <xdr:spPr>
        <a:xfrm>
          <a:off x="3016250" y="965200"/>
          <a:ext cx="1390650" cy="9144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APPEL FORMULAIRE</a:t>
          </a:r>
        </a:p>
        <a:p>
          <a:pPr algn="ctr"/>
          <a:r>
            <a:rPr lang="fr-FR" sz="1100"/>
            <a:t>GESTION Entrées/Sorties</a:t>
          </a:r>
        </a:p>
      </xdr:txBody>
    </xdr:sp>
    <xdr:clientData/>
  </xdr:twoCellAnchor>
  <xdr:twoCellAnchor>
    <xdr:from>
      <xdr:col>7</xdr:col>
      <xdr:colOff>361950</xdr:colOff>
      <xdr:row>10</xdr:row>
      <xdr:rowOff>12700</xdr:rowOff>
    </xdr:from>
    <xdr:to>
      <xdr:col>9</xdr:col>
      <xdr:colOff>514350</xdr:colOff>
      <xdr:row>15</xdr:row>
      <xdr:rowOff>6350</xdr:rowOff>
    </xdr:to>
    <xdr:sp macro="[0]!Gest" textlink="">
      <xdr:nvSpPr>
        <xdr:cNvPr id="3" name="Rectangle à coins arrondis 2"/>
        <xdr:cNvSpPr/>
      </xdr:nvSpPr>
      <xdr:spPr>
        <a:xfrm>
          <a:off x="5695950" y="1854200"/>
          <a:ext cx="1676400" cy="9144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APPEL</a:t>
          </a:r>
          <a:r>
            <a:rPr lang="fr-FR" sz="1100" baseline="0"/>
            <a:t> FORMULAIRE</a:t>
          </a:r>
        </a:p>
        <a:p>
          <a:pPr algn="ctr"/>
          <a:r>
            <a:rPr lang="fr-FR" sz="1100" baseline="0"/>
            <a:t>GESTION BASE</a:t>
          </a:r>
          <a:endParaRPr lang="fr-FR" sz="1100"/>
        </a:p>
      </xdr:txBody>
    </xdr:sp>
    <xdr:clientData/>
  </xdr:twoCellAnchor>
  <xdr:twoCellAnchor>
    <xdr:from>
      <xdr:col>11</xdr:col>
      <xdr:colOff>190500</xdr:colOff>
      <xdr:row>14</xdr:row>
      <xdr:rowOff>57150</xdr:rowOff>
    </xdr:from>
    <xdr:to>
      <xdr:col>13</xdr:col>
      <xdr:colOff>165100</xdr:colOff>
      <xdr:row>18</xdr:row>
      <xdr:rowOff>171450</xdr:rowOff>
    </xdr:to>
    <xdr:sp macro="[0]!Inventaire" textlink="">
      <xdr:nvSpPr>
        <xdr:cNvPr id="4" name="Rectangle à coins arrondis 3"/>
        <xdr:cNvSpPr/>
      </xdr:nvSpPr>
      <xdr:spPr>
        <a:xfrm>
          <a:off x="8572500" y="2635250"/>
          <a:ext cx="1498600" cy="8509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REINITIALISATION</a:t>
          </a:r>
          <a:r>
            <a:rPr lang="fr-FR" sz="1100" baseline="0"/>
            <a:t> APRES</a:t>
          </a:r>
        </a:p>
        <a:p>
          <a:pPr algn="ctr"/>
          <a:r>
            <a:rPr lang="fr-FR" sz="1100" baseline="0"/>
            <a:t>I</a:t>
          </a:r>
          <a:r>
            <a:rPr lang="fr-FR" sz="1100"/>
            <a:t>NVENTAIRE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G8" totalsRowShown="0">
  <autoFilter ref="A1:G8"/>
  <tableColumns count="7">
    <tableColumn id="1" name="Date" dataDxfId="11"/>
    <tableColumn id="2" name="Type"/>
    <tableColumn id="3" name="Produits" dataDxfId="10"/>
    <tableColumn id="4" name="entrées" dataDxfId="9"/>
    <tableColumn id="5" name="sorties" dataDxfId="8"/>
    <tableColumn id="6" name="P.U." dataDxfId="7">
      <calculatedColumnFormula>VLOOKUP(Tableau1[[#This Row],[Produits]],Tableau2[[#All],[Désignation Produits]:[P.U.]],4,FALSE)</calculatedColumnFormula>
    </tableColumn>
    <tableColumn id="7" name="TOTAL" dataDxfId="6">
      <calculatedColumnFormula>Tableau1[[#This Row],[sorties]]*Tableau1[[#This Row],[P.U.]]</calculatedColumnFormula>
    </tableColumn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H168" totalsRowShown="0">
  <autoFilter ref="A1:H168"/>
  <sortState ref="A2:H168">
    <sortCondition ref="A2:A168"/>
    <sortCondition ref="B2:B168"/>
  </sortState>
  <tableColumns count="8">
    <tableColumn id="1" name="Type Produits"/>
    <tableColumn id="2" name="Désignation Produits"/>
    <tableColumn id="3" name="Stock initial" dataDxfId="5"/>
    <tableColumn id="4" name="Nouveau stock" dataDxfId="4">
      <calculatedColumnFormula>C2+G2-H2</calculatedColumnFormula>
    </tableColumn>
    <tableColumn id="5" name="P.U." dataDxfId="3"/>
    <tableColumn id="6" name="TOTAL" dataDxfId="2">
      <calculatedColumnFormula>Tableau2[[#This Row],[Nouveau stock]]*Tableau2[[#This Row],[P.U.]]</calculatedColumnFormula>
    </tableColumn>
    <tableColumn id="11" name="Entrées" dataDxfId="1">
      <calculatedColumnFormula>SUMPRODUCT((Tableau1[Produits]=B2)*(Tableau1[entrées]))</calculatedColumnFormula>
    </tableColumn>
    <tableColumn id="12" name="Sorties" dataDxfId="0">
      <calculatedColumnFormula>SUMPRODUCT((Tableau1[Produits]=B2)*(Tableau1[sorties]))</calculatedColumnFormula>
    </tableColumn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tabSelected="1" workbookViewId="0"/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8"/>
  <sheetViews>
    <sheetView showRuler="0" zoomScaleNormal="100" workbookViewId="0">
      <selection activeCell="C16" sqref="C16"/>
    </sheetView>
  </sheetViews>
  <sheetFormatPr baseColWidth="10" defaultRowHeight="14.5" x14ac:dyDescent="0.35"/>
  <cols>
    <col min="2" max="2" width="16.1796875" customWidth="1"/>
    <col min="3" max="3" width="30.54296875" customWidth="1"/>
    <col min="4" max="4" width="10.90625" style="1"/>
    <col min="5" max="5" width="10.90625" style="12"/>
    <col min="6" max="7" width="10.90625" style="9"/>
  </cols>
  <sheetData>
    <row r="1" spans="1:7" x14ac:dyDescent="0.35">
      <c r="A1" t="s">
        <v>140</v>
      </c>
      <c r="B1" t="s">
        <v>136</v>
      </c>
      <c r="C1" t="s">
        <v>137</v>
      </c>
      <c r="D1" s="1" t="s">
        <v>2</v>
      </c>
      <c r="E1" s="12" t="s">
        <v>3</v>
      </c>
      <c r="F1" s="9" t="s">
        <v>142</v>
      </c>
      <c r="G1" s="9" t="s">
        <v>110</v>
      </c>
    </row>
    <row r="2" spans="1:7" ht="0.25" customHeight="1" x14ac:dyDescent="0.35">
      <c r="A2" s="3">
        <v>42370</v>
      </c>
      <c r="B2" t="s">
        <v>173</v>
      </c>
      <c r="C2" s="11" t="s">
        <v>183</v>
      </c>
      <c r="D2" s="12">
        <v>0</v>
      </c>
      <c r="E2" s="12">
        <v>0</v>
      </c>
      <c r="F2" s="9">
        <f>VLOOKUP(Tableau1[[#This Row],[Produits]],Tableau2[[#All],[Désignation Produits]:[P.U.]],4,FALSE)</f>
        <v>0.85</v>
      </c>
      <c r="G2" s="9">
        <f>Tableau1[[#This Row],[sorties]]*Tableau1[[#This Row],[P.U.]]</f>
        <v>0</v>
      </c>
    </row>
    <row r="3" spans="1:7" x14ac:dyDescent="0.35">
      <c r="A3" s="4" t="s">
        <v>197</v>
      </c>
      <c r="B3" s="2" t="s">
        <v>173</v>
      </c>
      <c r="C3" s="17" t="s">
        <v>183</v>
      </c>
      <c r="D3" s="13">
        <v>10</v>
      </c>
      <c r="E3" s="13"/>
      <c r="F3" s="18">
        <f>VLOOKUP(Tableau1[[#This Row],[Produits]],Tableau2[[#All],[Désignation Produits]:[P.U.]],4,FALSE)</f>
        <v>0.85</v>
      </c>
      <c r="G3" s="18">
        <f>Tableau1[[#This Row],[sorties]]*Tableau1[[#This Row],[P.U.]]</f>
        <v>0</v>
      </c>
    </row>
    <row r="4" spans="1:7" x14ac:dyDescent="0.35">
      <c r="A4" s="4" t="s">
        <v>197</v>
      </c>
      <c r="B4" s="2" t="s">
        <v>175</v>
      </c>
      <c r="C4" s="17" t="s">
        <v>45</v>
      </c>
      <c r="D4" s="13">
        <v>10</v>
      </c>
      <c r="E4" s="13"/>
      <c r="F4" s="18">
        <f>VLOOKUP(Tableau1[[#This Row],[Produits]],Tableau2[[#All],[Désignation Produits]:[P.U.]],4,FALSE)</f>
        <v>0.44</v>
      </c>
      <c r="G4" s="18">
        <f>Tableau1[[#This Row],[sorties]]*Tableau1[[#This Row],[P.U.]]</f>
        <v>0</v>
      </c>
    </row>
    <row r="5" spans="1:7" x14ac:dyDescent="0.35">
      <c r="A5" s="4" t="s">
        <v>197</v>
      </c>
      <c r="B5" s="2" t="s">
        <v>178</v>
      </c>
      <c r="C5" s="17" t="s">
        <v>158</v>
      </c>
      <c r="D5" s="13">
        <v>10</v>
      </c>
      <c r="E5" s="13"/>
      <c r="F5" s="18">
        <f>VLOOKUP(Tableau1[[#This Row],[Produits]],Tableau2[[#All],[Désignation Produits]:[P.U.]],4,FALSE)</f>
        <v>0.52</v>
      </c>
      <c r="G5" s="18">
        <f>Tableau1[[#This Row],[sorties]]*Tableau1[[#This Row],[P.U.]]</f>
        <v>0</v>
      </c>
    </row>
    <row r="6" spans="1:7" x14ac:dyDescent="0.35">
      <c r="A6" s="4" t="s">
        <v>197</v>
      </c>
      <c r="B6" s="2" t="s">
        <v>173</v>
      </c>
      <c r="C6" s="17" t="s">
        <v>183</v>
      </c>
      <c r="D6" s="13"/>
      <c r="E6" s="13">
        <v>5</v>
      </c>
      <c r="F6" s="18">
        <f>VLOOKUP(Tableau1[[#This Row],[Produits]],Tableau2[[#All],[Désignation Produits]:[P.U.]],4,FALSE)</f>
        <v>0.85</v>
      </c>
      <c r="G6" s="18">
        <f>Tableau1[[#This Row],[sorties]]*Tableau1[[#This Row],[P.U.]]</f>
        <v>4.25</v>
      </c>
    </row>
    <row r="7" spans="1:7" x14ac:dyDescent="0.35">
      <c r="A7" s="4" t="s">
        <v>197</v>
      </c>
      <c r="B7" s="2" t="s">
        <v>174</v>
      </c>
      <c r="C7" s="17" t="s">
        <v>196</v>
      </c>
      <c r="D7" s="13"/>
      <c r="E7" s="13">
        <v>10</v>
      </c>
      <c r="F7" s="18">
        <f>VLOOKUP(Tableau1[[#This Row],[Produits]],Tableau2[[#All],[Désignation Produits]:[P.U.]],4,FALSE)</f>
        <v>0.73</v>
      </c>
      <c r="G7" s="18">
        <f>Tableau1[[#This Row],[sorties]]*Tableau1[[#This Row],[P.U.]]</f>
        <v>7.3</v>
      </c>
    </row>
    <row r="8" spans="1:7" x14ac:dyDescent="0.35">
      <c r="A8" s="4" t="s">
        <v>197</v>
      </c>
      <c r="B8" s="2" t="s">
        <v>175</v>
      </c>
      <c r="C8" s="17" t="s">
        <v>45</v>
      </c>
      <c r="D8" s="13"/>
      <c r="E8" s="13">
        <v>2</v>
      </c>
      <c r="F8" s="18">
        <f>VLOOKUP(Tableau1[[#This Row],[Produits]],Tableau2[[#All],[Désignation Produits]:[P.U.]],4,FALSE)</f>
        <v>0.44</v>
      </c>
      <c r="G8" s="18">
        <f>Tableau1[[#This Row],[sorties]]*Tableau1[[#This Row],[P.U.]]</f>
        <v>0.88</v>
      </c>
    </row>
  </sheetData>
  <pageMargins left="0.7" right="0.7" top="0.75" bottom="0.75" header="0.3" footer="0.3"/>
  <pageSetup paperSize="9" orientation="landscape" horizontalDpi="0" verticalDpi="0" r:id="rId1"/>
  <headerFooter>
    <oddHeader>&amp;CSauvegarde du [Date]</oddHeader>
    <oddFooter>&amp;R&amp;P/&amp;N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169"/>
  <sheetViews>
    <sheetView workbookViewId="0">
      <pane ySplit="1" topLeftCell="A2" activePane="bottomLeft" state="frozen"/>
      <selection pane="bottomLeft" activeCell="D2" sqref="D2:D168"/>
    </sheetView>
  </sheetViews>
  <sheetFormatPr baseColWidth="10" defaultRowHeight="14.5" x14ac:dyDescent="0.35"/>
  <cols>
    <col min="1" max="1" width="18.54296875" customWidth="1"/>
    <col min="2" max="2" width="28.54296875" customWidth="1"/>
    <col min="3" max="3" width="12.453125" style="14" customWidth="1"/>
    <col min="4" max="4" width="16.7265625" style="1" customWidth="1"/>
    <col min="5" max="5" width="6.36328125" style="10" customWidth="1"/>
    <col min="6" max="6" width="10.90625" style="9"/>
    <col min="26" max="26" width="17" customWidth="1"/>
  </cols>
  <sheetData>
    <row r="1" spans="1:26" x14ac:dyDescent="0.35">
      <c r="A1" t="s">
        <v>141</v>
      </c>
      <c r="B1" t="s">
        <v>0</v>
      </c>
      <c r="C1" s="14" t="s">
        <v>138</v>
      </c>
      <c r="D1" s="1" t="s">
        <v>139</v>
      </c>
      <c r="E1" s="10" t="s">
        <v>142</v>
      </c>
      <c r="F1" s="9" t="s">
        <v>110</v>
      </c>
      <c r="G1" s="14" t="s">
        <v>170</v>
      </c>
      <c r="H1" s="14" t="s">
        <v>171</v>
      </c>
      <c r="Z1" t="s">
        <v>172</v>
      </c>
    </row>
    <row r="2" spans="1:26" x14ac:dyDescent="0.35">
      <c r="A2" t="s">
        <v>173</v>
      </c>
      <c r="B2" s="5" t="s">
        <v>183</v>
      </c>
      <c r="C2" s="15">
        <v>9</v>
      </c>
      <c r="D2" s="1">
        <f t="shared" ref="D2:D33" si="0">C2+G2-H2</f>
        <v>14</v>
      </c>
      <c r="E2" s="10">
        <v>0.85</v>
      </c>
      <c r="F2" s="9">
        <f>Tableau2[[#This Row],[Nouveau stock]]*Tableau2[[#This Row],[P.U.]]</f>
        <v>11.9</v>
      </c>
      <c r="G2" s="31">
        <f>SUMPRODUCT((Tableau1[Produits]=B2)*(Tableau1[entrées]))</f>
        <v>10</v>
      </c>
      <c r="H2" s="33">
        <f>SUMPRODUCT((Tableau1[Produits]=B2)*(Tableau1[sorties]))</f>
        <v>5</v>
      </c>
      <c r="Z2" t="s">
        <v>173</v>
      </c>
    </row>
    <row r="3" spans="1:26" x14ac:dyDescent="0.35">
      <c r="A3" t="s">
        <v>173</v>
      </c>
      <c r="B3" s="6" t="s">
        <v>146</v>
      </c>
      <c r="C3" s="15">
        <v>48</v>
      </c>
      <c r="D3" s="1">
        <f t="shared" si="0"/>
        <v>48</v>
      </c>
      <c r="E3" s="10">
        <v>0.66</v>
      </c>
      <c r="F3" s="9">
        <f>Tableau2[[#This Row],[Nouveau stock]]*Tableau2[[#This Row],[P.U.]]</f>
        <v>31.68</v>
      </c>
      <c r="G3" s="31">
        <f>SUMPRODUCT((Tableau1[Produits]=B3)*(Tableau1[entrées]))</f>
        <v>0</v>
      </c>
      <c r="H3" s="33">
        <f>SUMPRODUCT((Tableau1[Produits]=B3)*(Tableau1[sorties]))</f>
        <v>0</v>
      </c>
      <c r="Z3" t="s">
        <v>174</v>
      </c>
    </row>
    <row r="4" spans="1:26" x14ac:dyDescent="0.35">
      <c r="A4" t="s">
        <v>174</v>
      </c>
      <c r="B4" s="5" t="s">
        <v>196</v>
      </c>
      <c r="C4" s="15">
        <v>67</v>
      </c>
      <c r="D4" s="1">
        <f t="shared" si="0"/>
        <v>57</v>
      </c>
      <c r="E4" s="10">
        <v>0.73</v>
      </c>
      <c r="F4" s="9">
        <f>Tableau2[[#This Row],[Nouveau stock]]*Tableau2[[#This Row],[P.U.]]</f>
        <v>41.61</v>
      </c>
      <c r="G4" s="31">
        <f>SUMPRODUCT((Tableau1[Produits]=B4)*(Tableau1[entrées]))</f>
        <v>0</v>
      </c>
      <c r="H4" s="33">
        <f>SUMPRODUCT((Tableau1[Produits]=B4)*(Tableau1[sorties]))</f>
        <v>10</v>
      </c>
      <c r="Z4" t="s">
        <v>175</v>
      </c>
    </row>
    <row r="5" spans="1:26" x14ac:dyDescent="0.35">
      <c r="A5" t="s">
        <v>174</v>
      </c>
      <c r="B5" s="6" t="s">
        <v>145</v>
      </c>
      <c r="C5" s="15">
        <v>10</v>
      </c>
      <c r="D5" s="1">
        <f t="shared" si="0"/>
        <v>10</v>
      </c>
      <c r="E5" s="10">
        <v>2.21</v>
      </c>
      <c r="F5" s="9">
        <f>Tableau2[[#This Row],[Nouveau stock]]*Tableau2[[#This Row],[P.U.]]</f>
        <v>22.1</v>
      </c>
      <c r="G5" s="31">
        <f>SUMPRODUCT((Tableau1[Produits]=B5)*(Tableau1[entrées]))</f>
        <v>0</v>
      </c>
      <c r="H5" s="33">
        <f>SUMPRODUCT((Tableau1[Produits]=B5)*(Tableau1[sorties]))</f>
        <v>0</v>
      </c>
      <c r="Z5" t="s">
        <v>176</v>
      </c>
    </row>
    <row r="6" spans="1:26" x14ac:dyDescent="0.35">
      <c r="A6" t="s">
        <v>174</v>
      </c>
      <c r="B6" s="6" t="s">
        <v>195</v>
      </c>
      <c r="C6" s="15">
        <v>6</v>
      </c>
      <c r="D6" s="1">
        <f t="shared" si="0"/>
        <v>6</v>
      </c>
      <c r="E6" s="10">
        <v>0.9</v>
      </c>
      <c r="F6" s="9">
        <f>Tableau2[[#This Row],[Nouveau stock]]*Tableau2[[#This Row],[P.U.]]</f>
        <v>5.4</v>
      </c>
      <c r="G6" s="31">
        <f>SUMPRODUCT((Tableau1[Produits]=B6)*(Tableau1[entrées]))</f>
        <v>0</v>
      </c>
      <c r="H6" s="33">
        <f>SUMPRODUCT((Tableau1[Produits]=B6)*(Tableau1[sorties]))</f>
        <v>0</v>
      </c>
      <c r="Z6" t="s">
        <v>177</v>
      </c>
    </row>
    <row r="7" spans="1:26" x14ac:dyDescent="0.35">
      <c r="A7" t="s">
        <v>174</v>
      </c>
      <c r="B7" s="5" t="s">
        <v>129</v>
      </c>
      <c r="C7" s="15">
        <v>11</v>
      </c>
      <c r="D7" s="1">
        <f t="shared" si="0"/>
        <v>11</v>
      </c>
      <c r="E7" s="10">
        <v>1.97</v>
      </c>
      <c r="F7" s="9">
        <f>Tableau2[[#This Row],[Nouveau stock]]*Tableau2[[#This Row],[P.U.]]</f>
        <v>21.669999999999998</v>
      </c>
      <c r="G7" s="31">
        <f>SUMPRODUCT((Tableau1[Produits]=B7)*(Tableau1[entrées]))</f>
        <v>0</v>
      </c>
      <c r="H7" s="33">
        <f>SUMPRODUCT((Tableau1[Produits]=B7)*(Tableau1[sorties]))</f>
        <v>0</v>
      </c>
      <c r="Z7" t="s">
        <v>178</v>
      </c>
    </row>
    <row r="8" spans="1:26" x14ac:dyDescent="0.35">
      <c r="A8" t="s">
        <v>174</v>
      </c>
      <c r="B8" s="8" t="s">
        <v>48</v>
      </c>
      <c r="C8" s="15">
        <v>4</v>
      </c>
      <c r="D8" s="1">
        <f t="shared" si="0"/>
        <v>4</v>
      </c>
      <c r="E8" s="10">
        <v>0.82</v>
      </c>
      <c r="F8" s="9">
        <f>Tableau2[[#This Row],[Nouveau stock]]*Tableau2[[#This Row],[P.U.]]</f>
        <v>3.28</v>
      </c>
      <c r="G8" s="31">
        <f>SUMPRODUCT((Tableau1[Produits]=B8)*(Tableau1[entrées]))</f>
        <v>0</v>
      </c>
      <c r="H8" s="33">
        <f>SUMPRODUCT((Tableau1[Produits]=B8)*(Tableau1[sorties]))</f>
        <v>0</v>
      </c>
      <c r="Z8" t="s">
        <v>179</v>
      </c>
    </row>
    <row r="9" spans="1:26" x14ac:dyDescent="0.35">
      <c r="A9" t="s">
        <v>175</v>
      </c>
      <c r="B9" s="5" t="s">
        <v>10</v>
      </c>
      <c r="C9" s="15">
        <v>0</v>
      </c>
      <c r="D9" s="1">
        <f t="shared" si="0"/>
        <v>0</v>
      </c>
      <c r="E9" s="10">
        <v>0</v>
      </c>
      <c r="F9" s="9">
        <f>Tableau2[[#This Row],[Nouveau stock]]*Tableau2[[#This Row],[P.U.]]</f>
        <v>0</v>
      </c>
      <c r="G9" s="31">
        <f>SUMPRODUCT((Tableau1[Produits]=B9)*(Tableau1[entrées]))</f>
        <v>0</v>
      </c>
      <c r="H9" s="33">
        <f>SUMPRODUCT((Tableau1[Produits]=B9)*(Tableau1[sorties]))</f>
        <v>0</v>
      </c>
      <c r="Z9" t="s">
        <v>180</v>
      </c>
    </row>
    <row r="10" spans="1:26" x14ac:dyDescent="0.35">
      <c r="A10" t="s">
        <v>175</v>
      </c>
      <c r="B10" s="8" t="s">
        <v>45</v>
      </c>
      <c r="C10" s="15">
        <v>8</v>
      </c>
      <c r="D10" s="1">
        <f t="shared" si="0"/>
        <v>16</v>
      </c>
      <c r="E10" s="10">
        <v>0.44</v>
      </c>
      <c r="F10" s="9">
        <f>Tableau2[[#This Row],[Nouveau stock]]*Tableau2[[#This Row],[P.U.]]</f>
        <v>7.04</v>
      </c>
      <c r="G10" s="31">
        <f>SUMPRODUCT((Tableau1[Produits]=B10)*(Tableau1[entrées]))</f>
        <v>10</v>
      </c>
      <c r="H10" s="33">
        <f>SUMPRODUCT((Tableau1[Produits]=B10)*(Tableau1[sorties]))</f>
        <v>2</v>
      </c>
      <c r="Z10" t="s">
        <v>181</v>
      </c>
    </row>
    <row r="11" spans="1:26" x14ac:dyDescent="0.35">
      <c r="A11" t="s">
        <v>175</v>
      </c>
      <c r="B11" s="5" t="s">
        <v>46</v>
      </c>
      <c r="C11" s="15">
        <v>29</v>
      </c>
      <c r="D11" s="1">
        <f t="shared" si="0"/>
        <v>29</v>
      </c>
      <c r="E11" s="10">
        <v>0.37</v>
      </c>
      <c r="F11" s="9">
        <f>Tableau2[[#This Row],[Nouveau stock]]*Tableau2[[#This Row],[P.U.]]</f>
        <v>10.73</v>
      </c>
      <c r="G11" s="31">
        <f>SUMPRODUCT((Tableau1[Produits]=B11)*(Tableau1[entrées]))</f>
        <v>0</v>
      </c>
      <c r="H11" s="33">
        <f>SUMPRODUCT((Tableau1[Produits]=B11)*(Tableau1[sorties]))</f>
        <v>0</v>
      </c>
      <c r="Z11" t="s">
        <v>182</v>
      </c>
    </row>
    <row r="12" spans="1:26" x14ac:dyDescent="0.35">
      <c r="A12" t="s">
        <v>175</v>
      </c>
      <c r="B12" s="8" t="s">
        <v>47</v>
      </c>
      <c r="C12" s="15">
        <v>0</v>
      </c>
      <c r="D12" s="1">
        <f t="shared" si="0"/>
        <v>0</v>
      </c>
      <c r="E12" s="10">
        <v>0</v>
      </c>
      <c r="F12" s="9">
        <f>Tableau2[[#This Row],[Nouveau stock]]*Tableau2[[#This Row],[P.U.]]</f>
        <v>0</v>
      </c>
      <c r="G12" s="31">
        <f>SUMPRODUCT((Tableau1[Produits]=B12)*(Tableau1[entrées]))</f>
        <v>0</v>
      </c>
      <c r="H12" s="33">
        <f>SUMPRODUCT((Tableau1[Produits]=B12)*(Tableau1[sorties]))</f>
        <v>0</v>
      </c>
    </row>
    <row r="13" spans="1:26" x14ac:dyDescent="0.35">
      <c r="A13" t="s">
        <v>187</v>
      </c>
      <c r="B13" s="5" t="s">
        <v>189</v>
      </c>
      <c r="C13" s="15">
        <v>2</v>
      </c>
      <c r="D13" s="1">
        <f t="shared" si="0"/>
        <v>2</v>
      </c>
      <c r="E13" s="10">
        <v>0.64</v>
      </c>
      <c r="F13" s="9">
        <f>Tableau2[[#This Row],[Nouveau stock]]*Tableau2[[#This Row],[P.U.]]</f>
        <v>1.28</v>
      </c>
      <c r="G13" s="31">
        <f>SUMPRODUCT((Tableau1[Produits]=B13)*(Tableau1[entrées]))</f>
        <v>0</v>
      </c>
      <c r="H13" s="33">
        <f>SUMPRODUCT((Tableau1[Produits]=B13)*(Tableau1[sorties]))</f>
        <v>0</v>
      </c>
    </row>
    <row r="14" spans="1:26" x14ac:dyDescent="0.35">
      <c r="A14" t="s">
        <v>187</v>
      </c>
      <c r="B14" s="6" t="s">
        <v>13</v>
      </c>
      <c r="C14" s="15">
        <v>5</v>
      </c>
      <c r="D14" s="1">
        <f t="shared" si="0"/>
        <v>5</v>
      </c>
      <c r="E14" s="10">
        <v>0.66</v>
      </c>
      <c r="F14" s="9">
        <f>Tableau2[[#This Row],[Nouveau stock]]*Tableau2[[#This Row],[P.U.]]</f>
        <v>3.3000000000000003</v>
      </c>
      <c r="G14" s="31">
        <f>SUMPRODUCT((Tableau1[Produits]=B14)*(Tableau1[entrées]))</f>
        <v>0</v>
      </c>
      <c r="H14" s="33">
        <f>SUMPRODUCT((Tableau1[Produits]=B14)*(Tableau1[sorties]))</f>
        <v>0</v>
      </c>
    </row>
    <row r="15" spans="1:26" x14ac:dyDescent="0.35">
      <c r="A15" t="s">
        <v>187</v>
      </c>
      <c r="B15" s="6" t="s">
        <v>188</v>
      </c>
      <c r="C15" s="15">
        <v>30</v>
      </c>
      <c r="D15" s="1">
        <f t="shared" si="0"/>
        <v>30</v>
      </c>
      <c r="E15" s="10">
        <v>0.64</v>
      </c>
      <c r="F15" s="9">
        <f>Tableau2[[#This Row],[Nouveau stock]]*Tableau2[[#This Row],[P.U.]]</f>
        <v>19.2</v>
      </c>
      <c r="G15" s="31">
        <f>SUMPRODUCT((Tableau1[Produits]=B15)*(Tableau1[entrées]))</f>
        <v>0</v>
      </c>
      <c r="H15" s="33">
        <f>SUMPRODUCT((Tableau1[Produits]=B15)*(Tableau1[sorties]))</f>
        <v>0</v>
      </c>
    </row>
    <row r="16" spans="1:26" x14ac:dyDescent="0.35">
      <c r="A16" t="s">
        <v>187</v>
      </c>
      <c r="B16" s="5" t="s">
        <v>147</v>
      </c>
      <c r="C16" s="15">
        <v>1</v>
      </c>
      <c r="D16" s="1">
        <f t="shared" si="0"/>
        <v>1</v>
      </c>
      <c r="E16" s="10">
        <v>1.73</v>
      </c>
      <c r="F16" s="9">
        <f>Tableau2[[#This Row],[Nouveau stock]]*Tableau2[[#This Row],[P.U.]]</f>
        <v>1.73</v>
      </c>
      <c r="G16" s="31">
        <f>SUMPRODUCT((Tableau1[Produits]=B16)*(Tableau1[entrées]))</f>
        <v>0</v>
      </c>
      <c r="H16" s="33">
        <f>SUMPRODUCT((Tableau1[Produits]=B16)*(Tableau1[sorties]))</f>
        <v>0</v>
      </c>
    </row>
    <row r="17" spans="1:8" x14ac:dyDescent="0.35">
      <c r="A17" t="s">
        <v>177</v>
      </c>
      <c r="B17" s="5" t="s">
        <v>5</v>
      </c>
      <c r="C17" s="15">
        <v>4</v>
      </c>
      <c r="D17" s="1">
        <f t="shared" si="0"/>
        <v>4</v>
      </c>
      <c r="E17" s="10">
        <v>0.95</v>
      </c>
      <c r="F17" s="9">
        <f>Tableau2[[#This Row],[Nouveau stock]]*Tableau2[[#This Row],[P.U.]]</f>
        <v>3.8</v>
      </c>
      <c r="G17" s="31">
        <f>SUMPRODUCT((Tableau1[Produits]=B17)*(Tableau1[entrées]))</f>
        <v>0</v>
      </c>
      <c r="H17" s="33">
        <f>SUMPRODUCT((Tableau1[Produits]=B17)*(Tableau1[sorties]))</f>
        <v>0</v>
      </c>
    </row>
    <row r="18" spans="1:8" x14ac:dyDescent="0.35">
      <c r="A18" t="s">
        <v>177</v>
      </c>
      <c r="B18" s="5" t="s">
        <v>185</v>
      </c>
      <c r="C18" s="15">
        <v>2</v>
      </c>
      <c r="D18" s="1">
        <f t="shared" si="0"/>
        <v>2</v>
      </c>
      <c r="E18" s="10">
        <v>2.15</v>
      </c>
      <c r="F18" s="9">
        <f>Tableau2[[#This Row],[Nouveau stock]]*Tableau2[[#This Row],[P.U.]]</f>
        <v>4.3</v>
      </c>
      <c r="G18" s="31">
        <f>SUMPRODUCT((Tableau1[Produits]=B18)*(Tableau1[entrées]))</f>
        <v>0</v>
      </c>
      <c r="H18" s="33">
        <f>SUMPRODUCT((Tableau1[Produits]=B18)*(Tableau1[sorties]))</f>
        <v>0</v>
      </c>
    </row>
    <row r="19" spans="1:8" x14ac:dyDescent="0.35">
      <c r="A19" t="s">
        <v>177</v>
      </c>
      <c r="B19" s="6" t="s">
        <v>184</v>
      </c>
      <c r="C19" s="15">
        <v>0</v>
      </c>
      <c r="D19" s="1">
        <f t="shared" si="0"/>
        <v>0</v>
      </c>
      <c r="E19" s="10">
        <v>1.18</v>
      </c>
      <c r="F19" s="9">
        <f>Tableau2[[#This Row],[Nouveau stock]]*Tableau2[[#This Row],[P.U.]]</f>
        <v>0</v>
      </c>
      <c r="G19" s="31">
        <f>SUMPRODUCT((Tableau1[Produits]=B19)*(Tableau1[entrées]))</f>
        <v>0</v>
      </c>
      <c r="H19" s="33">
        <f>SUMPRODUCT((Tableau1[Produits]=B19)*(Tableau1[sorties]))</f>
        <v>0</v>
      </c>
    </row>
    <row r="20" spans="1:8" x14ac:dyDescent="0.35">
      <c r="A20" t="s">
        <v>177</v>
      </c>
      <c r="B20" s="5" t="s">
        <v>155</v>
      </c>
      <c r="C20" s="15">
        <v>0</v>
      </c>
      <c r="D20" s="1">
        <f t="shared" si="0"/>
        <v>0</v>
      </c>
      <c r="E20" s="10">
        <v>1.72</v>
      </c>
      <c r="F20" s="9">
        <f>Tableau2[[#This Row],[Nouveau stock]]*Tableau2[[#This Row],[P.U.]]</f>
        <v>0</v>
      </c>
      <c r="G20" s="31">
        <f>SUMPRODUCT((Tableau1[Produits]=B20)*(Tableau1[entrées]))</f>
        <v>0</v>
      </c>
      <c r="H20" s="33">
        <f>SUMPRODUCT((Tableau1[Produits]=B20)*(Tableau1[sorties]))</f>
        <v>0</v>
      </c>
    </row>
    <row r="21" spans="1:8" x14ac:dyDescent="0.35">
      <c r="A21" t="s">
        <v>177</v>
      </c>
      <c r="B21" s="6" t="s">
        <v>103</v>
      </c>
      <c r="C21" s="15">
        <v>4</v>
      </c>
      <c r="D21" s="1">
        <f t="shared" si="0"/>
        <v>4</v>
      </c>
      <c r="E21" s="10">
        <v>0.76</v>
      </c>
      <c r="F21" s="9">
        <f>Tableau2[[#This Row],[Nouveau stock]]*Tableau2[[#This Row],[P.U.]]</f>
        <v>3.04</v>
      </c>
      <c r="G21" s="31">
        <f>SUMPRODUCT((Tableau1[Produits]=B21)*(Tableau1[entrées]))</f>
        <v>0</v>
      </c>
      <c r="H21" s="33">
        <f>SUMPRODUCT((Tableau1[Produits]=B21)*(Tableau1[sorties]))</f>
        <v>0</v>
      </c>
    </row>
    <row r="22" spans="1:8" x14ac:dyDescent="0.35">
      <c r="A22" t="s">
        <v>177</v>
      </c>
      <c r="B22" s="5" t="s">
        <v>6</v>
      </c>
      <c r="C22" s="15">
        <v>0</v>
      </c>
      <c r="D22" s="1">
        <f t="shared" si="0"/>
        <v>0</v>
      </c>
      <c r="E22" s="10">
        <v>0</v>
      </c>
      <c r="F22" s="9">
        <f>Tableau2[[#This Row],[Nouveau stock]]*Tableau2[[#This Row],[P.U.]]</f>
        <v>0</v>
      </c>
      <c r="G22" s="31">
        <f>SUMPRODUCT((Tableau1[Produits]=B22)*(Tableau1[entrées]))</f>
        <v>0</v>
      </c>
      <c r="H22" s="33">
        <f>SUMPRODUCT((Tableau1[Produits]=B22)*(Tableau1[sorties]))</f>
        <v>0</v>
      </c>
    </row>
    <row r="23" spans="1:8" x14ac:dyDescent="0.35">
      <c r="A23" t="s">
        <v>177</v>
      </c>
      <c r="B23" s="6" t="s">
        <v>7</v>
      </c>
      <c r="C23" s="15">
        <v>27</v>
      </c>
      <c r="D23" s="1">
        <f t="shared" si="0"/>
        <v>27</v>
      </c>
      <c r="E23" s="10">
        <v>2.4500000000000002</v>
      </c>
      <c r="F23" s="9">
        <f>Tableau2[[#This Row],[Nouveau stock]]*Tableau2[[#This Row],[P.U.]]</f>
        <v>66.150000000000006</v>
      </c>
      <c r="G23" s="31">
        <f>SUMPRODUCT((Tableau1[Produits]=B23)*(Tableau1[entrées]))</f>
        <v>0</v>
      </c>
      <c r="H23" s="33">
        <f>SUMPRODUCT((Tableau1[Produits]=B23)*(Tableau1[sorties]))</f>
        <v>0</v>
      </c>
    </row>
    <row r="24" spans="1:8" x14ac:dyDescent="0.35">
      <c r="A24" t="s">
        <v>177</v>
      </c>
      <c r="B24" s="5" t="s">
        <v>8</v>
      </c>
      <c r="C24" s="15">
        <v>0</v>
      </c>
      <c r="D24" s="1">
        <f t="shared" si="0"/>
        <v>0</v>
      </c>
      <c r="E24" s="10">
        <v>1.71</v>
      </c>
      <c r="F24" s="9">
        <f>Tableau2[[#This Row],[Nouveau stock]]*Tableau2[[#This Row],[P.U.]]</f>
        <v>0</v>
      </c>
      <c r="G24" s="31">
        <f>SUMPRODUCT((Tableau1[Produits]=B24)*(Tableau1[entrées]))</f>
        <v>0</v>
      </c>
      <c r="H24" s="33">
        <f>SUMPRODUCT((Tableau1[Produits]=B24)*(Tableau1[sorties]))</f>
        <v>0</v>
      </c>
    </row>
    <row r="25" spans="1:8" x14ac:dyDescent="0.35">
      <c r="A25" t="s">
        <v>177</v>
      </c>
      <c r="B25" s="6" t="s">
        <v>186</v>
      </c>
      <c r="C25" s="15">
        <v>10</v>
      </c>
      <c r="D25" s="1">
        <f t="shared" si="0"/>
        <v>10</v>
      </c>
      <c r="E25" s="10">
        <v>0.63</v>
      </c>
      <c r="F25" s="9">
        <f>Tableau2[[#This Row],[Nouveau stock]]*Tableau2[[#This Row],[P.U.]]</f>
        <v>6.3</v>
      </c>
      <c r="G25" s="31">
        <f>SUMPRODUCT((Tableau1[Produits]=B25)*(Tableau1[entrées]))</f>
        <v>0</v>
      </c>
      <c r="H25" s="33">
        <f>SUMPRODUCT((Tableau1[Produits]=B25)*(Tableau1[sorties]))</f>
        <v>0</v>
      </c>
    </row>
    <row r="26" spans="1:8" x14ac:dyDescent="0.35">
      <c r="A26" t="s">
        <v>177</v>
      </c>
      <c r="B26" s="5" t="s">
        <v>149</v>
      </c>
      <c r="C26" s="15">
        <v>6</v>
      </c>
      <c r="D26" s="1">
        <f t="shared" si="0"/>
        <v>6</v>
      </c>
      <c r="E26" s="10">
        <v>1.2</v>
      </c>
      <c r="F26" s="9">
        <f>Tableau2[[#This Row],[Nouveau stock]]*Tableau2[[#This Row],[P.U.]]</f>
        <v>7.1999999999999993</v>
      </c>
      <c r="G26" s="31">
        <f>SUMPRODUCT((Tableau1[Produits]=B26)*(Tableau1[entrées]))</f>
        <v>0</v>
      </c>
      <c r="H26" s="33">
        <f>SUMPRODUCT((Tableau1[Produits]=B26)*(Tableau1[sorties]))</f>
        <v>0</v>
      </c>
    </row>
    <row r="27" spans="1:8" x14ac:dyDescent="0.35">
      <c r="A27" t="s">
        <v>177</v>
      </c>
      <c r="B27" s="6" t="s">
        <v>9</v>
      </c>
      <c r="C27" s="15">
        <v>5</v>
      </c>
      <c r="D27" s="1">
        <f t="shared" si="0"/>
        <v>5</v>
      </c>
      <c r="E27" s="10">
        <v>1.9</v>
      </c>
      <c r="F27" s="9">
        <f>Tableau2[[#This Row],[Nouveau stock]]*Tableau2[[#This Row],[P.U.]]</f>
        <v>9.5</v>
      </c>
      <c r="G27" s="31">
        <f>SUMPRODUCT((Tableau1[Produits]=B27)*(Tableau1[entrées]))</f>
        <v>0</v>
      </c>
      <c r="H27" s="33">
        <f>SUMPRODUCT((Tableau1[Produits]=B27)*(Tableau1[sorties]))</f>
        <v>0</v>
      </c>
    </row>
    <row r="28" spans="1:8" x14ac:dyDescent="0.35">
      <c r="A28" t="s">
        <v>177</v>
      </c>
      <c r="B28" s="6" t="s">
        <v>11</v>
      </c>
      <c r="C28" s="15">
        <v>4</v>
      </c>
      <c r="D28" s="1">
        <f t="shared" si="0"/>
        <v>4</v>
      </c>
      <c r="E28" s="10">
        <v>1.19</v>
      </c>
      <c r="F28" s="9">
        <f>Tableau2[[#This Row],[Nouveau stock]]*Tableau2[[#This Row],[P.U.]]</f>
        <v>4.76</v>
      </c>
      <c r="G28" s="31">
        <f>SUMPRODUCT((Tableau1[Produits]=B28)*(Tableau1[entrées]))</f>
        <v>0</v>
      </c>
      <c r="H28" s="33">
        <f>SUMPRODUCT((Tableau1[Produits]=B28)*(Tableau1[sorties]))</f>
        <v>0</v>
      </c>
    </row>
    <row r="29" spans="1:8" x14ac:dyDescent="0.35">
      <c r="A29" t="s">
        <v>177</v>
      </c>
      <c r="B29" s="5" t="s">
        <v>12</v>
      </c>
      <c r="C29" s="15">
        <v>6</v>
      </c>
      <c r="D29" s="1">
        <f t="shared" si="0"/>
        <v>6</v>
      </c>
      <c r="E29" s="10">
        <v>0</v>
      </c>
      <c r="F29" s="9">
        <f>Tableau2[[#This Row],[Nouveau stock]]*Tableau2[[#This Row],[P.U.]]</f>
        <v>0</v>
      </c>
      <c r="G29" s="31">
        <f>SUMPRODUCT((Tableau1[Produits]=B29)*(Tableau1[entrées]))</f>
        <v>0</v>
      </c>
      <c r="H29" s="33">
        <f>SUMPRODUCT((Tableau1[Produits]=B29)*(Tableau1[sorties]))</f>
        <v>0</v>
      </c>
    </row>
    <row r="30" spans="1:8" x14ac:dyDescent="0.35">
      <c r="A30" t="s">
        <v>177</v>
      </c>
      <c r="B30" s="6" t="s">
        <v>148</v>
      </c>
      <c r="C30" s="15">
        <v>0</v>
      </c>
      <c r="D30" s="1">
        <f t="shared" si="0"/>
        <v>0</v>
      </c>
      <c r="E30" s="10">
        <v>1.01</v>
      </c>
      <c r="F30" s="9">
        <f>Tableau2[[#This Row],[Nouveau stock]]*Tableau2[[#This Row],[P.U.]]</f>
        <v>0</v>
      </c>
      <c r="G30" s="31">
        <f>SUMPRODUCT((Tableau1[Produits]=B30)*(Tableau1[entrées]))</f>
        <v>0</v>
      </c>
      <c r="H30" s="33">
        <f>SUMPRODUCT((Tableau1[Produits]=B30)*(Tableau1[sorties]))</f>
        <v>0</v>
      </c>
    </row>
    <row r="31" spans="1:8" x14ac:dyDescent="0.35">
      <c r="A31" t="s">
        <v>177</v>
      </c>
      <c r="B31" s="5" t="s">
        <v>14</v>
      </c>
      <c r="C31" s="15">
        <v>5</v>
      </c>
      <c r="D31" s="1">
        <f t="shared" si="0"/>
        <v>5</v>
      </c>
      <c r="E31" s="10">
        <v>0.75</v>
      </c>
      <c r="F31" s="9">
        <f>Tableau2[[#This Row],[Nouveau stock]]*Tableau2[[#This Row],[P.U.]]</f>
        <v>3.75</v>
      </c>
      <c r="G31" s="31">
        <f>SUMPRODUCT((Tableau1[Produits]=B31)*(Tableau1[entrées]))</f>
        <v>0</v>
      </c>
      <c r="H31" s="33">
        <f>SUMPRODUCT((Tableau1[Produits]=B31)*(Tableau1[sorties]))</f>
        <v>0</v>
      </c>
    </row>
    <row r="32" spans="1:8" x14ac:dyDescent="0.35">
      <c r="A32" t="s">
        <v>177</v>
      </c>
      <c r="B32" s="6" t="s">
        <v>190</v>
      </c>
      <c r="C32" s="15">
        <v>10</v>
      </c>
      <c r="D32" s="1">
        <f t="shared" si="0"/>
        <v>10</v>
      </c>
      <c r="E32" s="10">
        <v>1.25</v>
      </c>
      <c r="F32" s="9">
        <f>Tableau2[[#This Row],[Nouveau stock]]*Tableau2[[#This Row],[P.U.]]</f>
        <v>12.5</v>
      </c>
      <c r="G32" s="31">
        <f>SUMPRODUCT((Tableau1[Produits]=B32)*(Tableau1[entrées]))</f>
        <v>0</v>
      </c>
      <c r="H32" s="33">
        <f>SUMPRODUCT((Tableau1[Produits]=B32)*(Tableau1[sorties]))</f>
        <v>0</v>
      </c>
    </row>
    <row r="33" spans="1:8" x14ac:dyDescent="0.35">
      <c r="A33" t="s">
        <v>177</v>
      </c>
      <c r="B33" s="6" t="s">
        <v>150</v>
      </c>
      <c r="C33" s="15">
        <v>3</v>
      </c>
      <c r="D33" s="1">
        <f t="shared" si="0"/>
        <v>3</v>
      </c>
      <c r="E33" s="10">
        <v>1.05</v>
      </c>
      <c r="F33" s="9">
        <f>Tableau2[[#This Row],[Nouveau stock]]*Tableau2[[#This Row],[P.U.]]</f>
        <v>3.1500000000000004</v>
      </c>
      <c r="G33" s="31">
        <f>SUMPRODUCT((Tableau1[Produits]=B33)*(Tableau1[entrées]))</f>
        <v>0</v>
      </c>
      <c r="H33" s="33">
        <f>SUMPRODUCT((Tableau1[Produits]=B33)*(Tableau1[sorties]))</f>
        <v>0</v>
      </c>
    </row>
    <row r="34" spans="1:8" x14ac:dyDescent="0.35">
      <c r="A34" t="s">
        <v>177</v>
      </c>
      <c r="B34" s="5" t="s">
        <v>191</v>
      </c>
      <c r="C34" s="15">
        <v>0</v>
      </c>
      <c r="D34" s="1">
        <f t="shared" ref="D34:D65" si="1">C34+G34-H34</f>
        <v>0</v>
      </c>
      <c r="E34" s="10">
        <v>0.61</v>
      </c>
      <c r="F34" s="9">
        <f>Tableau2[[#This Row],[Nouveau stock]]*Tableau2[[#This Row],[P.U.]]</f>
        <v>0</v>
      </c>
      <c r="G34" s="31">
        <f>SUMPRODUCT((Tableau1[Produits]=B34)*(Tableau1[entrées]))</f>
        <v>0</v>
      </c>
      <c r="H34" s="33">
        <f>SUMPRODUCT((Tableau1[Produits]=B34)*(Tableau1[sorties]))</f>
        <v>0</v>
      </c>
    </row>
    <row r="35" spans="1:8" x14ac:dyDescent="0.35">
      <c r="A35" t="s">
        <v>177</v>
      </c>
      <c r="B35" s="6" t="s">
        <v>16</v>
      </c>
      <c r="C35" s="15">
        <v>5</v>
      </c>
      <c r="D35" s="1">
        <f t="shared" si="1"/>
        <v>5</v>
      </c>
      <c r="E35" s="10">
        <v>0.95</v>
      </c>
      <c r="F35" s="9">
        <f>Tableau2[[#This Row],[Nouveau stock]]*Tableau2[[#This Row],[P.U.]]</f>
        <v>4.75</v>
      </c>
      <c r="G35" s="31">
        <f>SUMPRODUCT((Tableau1[Produits]=B35)*(Tableau1[entrées]))</f>
        <v>0</v>
      </c>
      <c r="H35" s="33">
        <f>SUMPRODUCT((Tableau1[Produits]=B35)*(Tableau1[sorties]))</f>
        <v>0</v>
      </c>
    </row>
    <row r="36" spans="1:8" x14ac:dyDescent="0.35">
      <c r="A36" t="s">
        <v>177</v>
      </c>
      <c r="B36" s="5" t="s">
        <v>17</v>
      </c>
      <c r="C36" s="15">
        <v>6</v>
      </c>
      <c r="D36" s="1">
        <f t="shared" si="1"/>
        <v>6</v>
      </c>
      <c r="E36" s="10">
        <v>0.72</v>
      </c>
      <c r="F36" s="9">
        <f>Tableau2[[#This Row],[Nouveau stock]]*Tableau2[[#This Row],[P.U.]]</f>
        <v>4.32</v>
      </c>
      <c r="G36" s="31">
        <f>SUMPRODUCT((Tableau1[Produits]=B36)*(Tableau1[entrées]))</f>
        <v>0</v>
      </c>
      <c r="H36" s="33">
        <f>SUMPRODUCT((Tableau1[Produits]=B36)*(Tableau1[sorties]))</f>
        <v>0</v>
      </c>
    </row>
    <row r="37" spans="1:8" x14ac:dyDescent="0.35">
      <c r="A37" t="s">
        <v>177</v>
      </c>
      <c r="B37" s="6" t="s">
        <v>18</v>
      </c>
      <c r="C37" s="15">
        <v>17</v>
      </c>
      <c r="D37" s="1">
        <f t="shared" si="1"/>
        <v>17</v>
      </c>
      <c r="E37" s="10">
        <v>0.81</v>
      </c>
      <c r="F37" s="9">
        <f>Tableau2[[#This Row],[Nouveau stock]]*Tableau2[[#This Row],[P.U.]]</f>
        <v>13.770000000000001</v>
      </c>
      <c r="G37" s="31">
        <f>SUMPRODUCT((Tableau1[Produits]=B37)*(Tableau1[entrées]))</f>
        <v>0</v>
      </c>
      <c r="H37" s="33">
        <f>SUMPRODUCT((Tableau1[Produits]=B37)*(Tableau1[sorties]))</f>
        <v>0</v>
      </c>
    </row>
    <row r="38" spans="1:8" x14ac:dyDescent="0.35">
      <c r="A38" t="s">
        <v>177</v>
      </c>
      <c r="B38" s="5" t="s">
        <v>19</v>
      </c>
      <c r="C38" s="15">
        <v>6</v>
      </c>
      <c r="D38" s="1">
        <f t="shared" si="1"/>
        <v>6</v>
      </c>
      <c r="E38" s="10">
        <v>1.34</v>
      </c>
      <c r="F38" s="9">
        <f>Tableau2[[#This Row],[Nouveau stock]]*Tableau2[[#This Row],[P.U.]]</f>
        <v>8.0400000000000009</v>
      </c>
      <c r="G38" s="31">
        <f>SUMPRODUCT((Tableau1[Produits]=B38)*(Tableau1[entrées]))</f>
        <v>0</v>
      </c>
      <c r="H38" s="33">
        <f>SUMPRODUCT((Tableau1[Produits]=B38)*(Tableau1[sorties]))</f>
        <v>0</v>
      </c>
    </row>
    <row r="39" spans="1:8" x14ac:dyDescent="0.35">
      <c r="A39" t="s">
        <v>177</v>
      </c>
      <c r="B39" s="5" t="s">
        <v>20</v>
      </c>
      <c r="C39" s="15">
        <v>9</v>
      </c>
      <c r="D39" s="1">
        <f t="shared" si="1"/>
        <v>9</v>
      </c>
      <c r="E39" s="10">
        <v>0.56000000000000005</v>
      </c>
      <c r="F39" s="9">
        <f>Tableau2[[#This Row],[Nouveau stock]]*Tableau2[[#This Row],[P.U.]]</f>
        <v>5.0400000000000009</v>
      </c>
      <c r="G39" s="31">
        <f>SUMPRODUCT((Tableau1[Produits]=B39)*(Tableau1[entrées]))</f>
        <v>0</v>
      </c>
      <c r="H39" s="33">
        <f>SUMPRODUCT((Tableau1[Produits]=B39)*(Tableau1[sorties]))</f>
        <v>0</v>
      </c>
    </row>
    <row r="40" spans="1:8" x14ac:dyDescent="0.35">
      <c r="A40" t="s">
        <v>177</v>
      </c>
      <c r="B40" s="6" t="s">
        <v>21</v>
      </c>
      <c r="C40" s="15">
        <v>6</v>
      </c>
      <c r="D40" s="1">
        <f t="shared" si="1"/>
        <v>6</v>
      </c>
      <c r="E40" s="10">
        <v>1.0900000000000001</v>
      </c>
      <c r="F40" s="9">
        <f>Tableau2[[#This Row],[Nouveau stock]]*Tableau2[[#This Row],[P.U.]]</f>
        <v>6.5400000000000009</v>
      </c>
      <c r="G40" s="31">
        <f>SUMPRODUCT((Tableau1[Produits]=B40)*(Tableau1[entrées]))</f>
        <v>0</v>
      </c>
      <c r="H40" s="33">
        <f>SUMPRODUCT((Tableau1[Produits]=B40)*(Tableau1[sorties]))</f>
        <v>0</v>
      </c>
    </row>
    <row r="41" spans="1:8" x14ac:dyDescent="0.35">
      <c r="A41" t="s">
        <v>177</v>
      </c>
      <c r="B41" s="5" t="s">
        <v>22</v>
      </c>
      <c r="C41" s="15">
        <v>0</v>
      </c>
      <c r="D41" s="1">
        <f t="shared" si="1"/>
        <v>0</v>
      </c>
      <c r="E41" s="10">
        <v>0</v>
      </c>
      <c r="F41" s="9">
        <f>Tableau2[[#This Row],[Nouveau stock]]*Tableau2[[#This Row],[P.U.]]</f>
        <v>0</v>
      </c>
      <c r="G41" s="31">
        <f>SUMPRODUCT((Tableau1[Produits]=B41)*(Tableau1[entrées]))</f>
        <v>0</v>
      </c>
      <c r="H41" s="33">
        <f>SUMPRODUCT((Tableau1[Produits]=B41)*(Tableau1[sorties]))</f>
        <v>0</v>
      </c>
    </row>
    <row r="42" spans="1:8" x14ac:dyDescent="0.35">
      <c r="A42" t="s">
        <v>177</v>
      </c>
      <c r="B42" s="6" t="s">
        <v>23</v>
      </c>
      <c r="C42" s="15">
        <v>0</v>
      </c>
      <c r="D42" s="1">
        <f t="shared" si="1"/>
        <v>0</v>
      </c>
      <c r="E42" s="10">
        <v>0</v>
      </c>
      <c r="F42" s="9">
        <f>Tableau2[[#This Row],[Nouveau stock]]*Tableau2[[#This Row],[P.U.]]</f>
        <v>0</v>
      </c>
      <c r="G42" s="31">
        <f>SUMPRODUCT((Tableau1[Produits]=B42)*(Tableau1[entrées]))</f>
        <v>0</v>
      </c>
      <c r="H42" s="33">
        <f>SUMPRODUCT((Tableau1[Produits]=B42)*(Tableau1[sorties]))</f>
        <v>0</v>
      </c>
    </row>
    <row r="43" spans="1:8" x14ac:dyDescent="0.35">
      <c r="A43" t="s">
        <v>177</v>
      </c>
      <c r="B43" s="5" t="s">
        <v>24</v>
      </c>
      <c r="C43" s="15">
        <v>0</v>
      </c>
      <c r="D43" s="1">
        <f t="shared" si="1"/>
        <v>0</v>
      </c>
      <c r="E43" s="10">
        <v>0.64</v>
      </c>
      <c r="F43" s="9">
        <f>Tableau2[[#This Row],[Nouveau stock]]*Tableau2[[#This Row],[P.U.]]</f>
        <v>0</v>
      </c>
      <c r="G43" s="31">
        <f>SUMPRODUCT((Tableau1[Produits]=B43)*(Tableau1[entrées]))</f>
        <v>0</v>
      </c>
      <c r="H43" s="33">
        <f>SUMPRODUCT((Tableau1[Produits]=B43)*(Tableau1[sorties]))</f>
        <v>0</v>
      </c>
    </row>
    <row r="44" spans="1:8" x14ac:dyDescent="0.35">
      <c r="A44" t="s">
        <v>177</v>
      </c>
      <c r="B44" s="6" t="s">
        <v>25</v>
      </c>
      <c r="C44" s="15">
        <v>8</v>
      </c>
      <c r="D44" s="1">
        <f t="shared" si="1"/>
        <v>8</v>
      </c>
      <c r="E44" s="10">
        <v>1.24</v>
      </c>
      <c r="F44" s="9">
        <f>Tableau2[[#This Row],[Nouveau stock]]*Tableau2[[#This Row],[P.U.]]</f>
        <v>9.92</v>
      </c>
      <c r="G44" s="31">
        <f>SUMPRODUCT((Tableau1[Produits]=B44)*(Tableau1[entrées]))</f>
        <v>0</v>
      </c>
      <c r="H44" s="33">
        <f>SUMPRODUCT((Tableau1[Produits]=B44)*(Tableau1[sorties]))</f>
        <v>0</v>
      </c>
    </row>
    <row r="45" spans="1:8" x14ac:dyDescent="0.35">
      <c r="A45" t="s">
        <v>177</v>
      </c>
      <c r="B45" s="5" t="s">
        <v>26</v>
      </c>
      <c r="C45" s="15">
        <v>2</v>
      </c>
      <c r="D45" s="1">
        <f t="shared" si="1"/>
        <v>2</v>
      </c>
      <c r="E45" s="10">
        <v>0.46</v>
      </c>
      <c r="F45" s="9">
        <f>Tableau2[[#This Row],[Nouveau stock]]*Tableau2[[#This Row],[P.U.]]</f>
        <v>0.92</v>
      </c>
      <c r="G45" s="31">
        <f>SUMPRODUCT((Tableau1[Produits]=B45)*(Tableau1[entrées]))</f>
        <v>0</v>
      </c>
      <c r="H45" s="33">
        <f>SUMPRODUCT((Tableau1[Produits]=B45)*(Tableau1[sorties]))</f>
        <v>0</v>
      </c>
    </row>
    <row r="46" spans="1:8" x14ac:dyDescent="0.35">
      <c r="A46" t="s">
        <v>177</v>
      </c>
      <c r="B46" s="6" t="s">
        <v>27</v>
      </c>
      <c r="C46" s="15">
        <v>7</v>
      </c>
      <c r="D46" s="1">
        <f t="shared" si="1"/>
        <v>7</v>
      </c>
      <c r="E46" s="10">
        <v>1.01</v>
      </c>
      <c r="F46" s="9">
        <f>Tableau2[[#This Row],[Nouveau stock]]*Tableau2[[#This Row],[P.U.]]</f>
        <v>7.07</v>
      </c>
      <c r="G46" s="31">
        <f>SUMPRODUCT((Tableau1[Produits]=B46)*(Tableau1[entrées]))</f>
        <v>0</v>
      </c>
      <c r="H46" s="33">
        <f>SUMPRODUCT((Tableau1[Produits]=B46)*(Tableau1[sorties]))</f>
        <v>0</v>
      </c>
    </row>
    <row r="47" spans="1:8" x14ac:dyDescent="0.35">
      <c r="A47" t="s">
        <v>177</v>
      </c>
      <c r="B47" s="6" t="s">
        <v>28</v>
      </c>
      <c r="C47" s="15">
        <v>5</v>
      </c>
      <c r="D47" s="1">
        <f t="shared" si="1"/>
        <v>5</v>
      </c>
      <c r="E47" s="10">
        <v>0.38</v>
      </c>
      <c r="F47" s="9">
        <f>Tableau2[[#This Row],[Nouveau stock]]*Tableau2[[#This Row],[P.U.]]</f>
        <v>1.9</v>
      </c>
      <c r="G47" s="31">
        <f>SUMPRODUCT((Tableau1[Produits]=B47)*(Tableau1[entrées]))</f>
        <v>0</v>
      </c>
      <c r="H47" s="33">
        <f>SUMPRODUCT((Tableau1[Produits]=B47)*(Tableau1[sorties]))</f>
        <v>0</v>
      </c>
    </row>
    <row r="48" spans="1:8" x14ac:dyDescent="0.35">
      <c r="A48" t="s">
        <v>177</v>
      </c>
      <c r="B48" s="5" t="s">
        <v>29</v>
      </c>
      <c r="C48" s="15">
        <v>4</v>
      </c>
      <c r="D48" s="1">
        <f t="shared" si="1"/>
        <v>4</v>
      </c>
      <c r="E48" s="10">
        <v>1.57</v>
      </c>
      <c r="F48" s="9">
        <f>Tableau2[[#This Row],[Nouveau stock]]*Tableau2[[#This Row],[P.U.]]</f>
        <v>6.28</v>
      </c>
      <c r="G48" s="31">
        <f>SUMPRODUCT((Tableau1[Produits]=B48)*(Tableau1[entrées]))</f>
        <v>0</v>
      </c>
      <c r="H48" s="33">
        <f>SUMPRODUCT((Tableau1[Produits]=B48)*(Tableau1[sorties]))</f>
        <v>0</v>
      </c>
    </row>
    <row r="49" spans="1:8" x14ac:dyDescent="0.35">
      <c r="A49" t="s">
        <v>177</v>
      </c>
      <c r="B49" s="6" t="s">
        <v>32</v>
      </c>
      <c r="C49" s="15">
        <v>16</v>
      </c>
      <c r="D49" s="1">
        <f t="shared" si="1"/>
        <v>16</v>
      </c>
      <c r="E49" s="10">
        <v>0.56000000000000005</v>
      </c>
      <c r="F49" s="9">
        <f>Tableau2[[#This Row],[Nouveau stock]]*Tableau2[[#This Row],[P.U.]]</f>
        <v>8.9600000000000009</v>
      </c>
      <c r="G49" s="31">
        <f>SUMPRODUCT((Tableau1[Produits]=B49)*(Tableau1[entrées]))</f>
        <v>0</v>
      </c>
      <c r="H49" s="33">
        <f>SUMPRODUCT((Tableau1[Produits]=B49)*(Tableau1[sorties]))</f>
        <v>0</v>
      </c>
    </row>
    <row r="50" spans="1:8" x14ac:dyDescent="0.35">
      <c r="A50" t="s">
        <v>177</v>
      </c>
      <c r="B50" s="6" t="s">
        <v>30</v>
      </c>
      <c r="C50" s="15">
        <v>59</v>
      </c>
      <c r="D50" s="1">
        <f t="shared" si="1"/>
        <v>59</v>
      </c>
      <c r="E50" s="10">
        <v>1</v>
      </c>
      <c r="F50" s="9">
        <f>Tableau2[[#This Row],[Nouveau stock]]*Tableau2[[#This Row],[P.U.]]</f>
        <v>59</v>
      </c>
      <c r="G50" s="31">
        <f>SUMPRODUCT((Tableau1[Produits]=B50)*(Tableau1[entrées]))</f>
        <v>0</v>
      </c>
      <c r="H50" s="33">
        <f>SUMPRODUCT((Tableau1[Produits]=B50)*(Tableau1[sorties]))</f>
        <v>0</v>
      </c>
    </row>
    <row r="51" spans="1:8" x14ac:dyDescent="0.35">
      <c r="A51" t="s">
        <v>177</v>
      </c>
      <c r="B51" s="5" t="s">
        <v>192</v>
      </c>
      <c r="C51" s="15">
        <v>1</v>
      </c>
      <c r="D51" s="1">
        <f t="shared" si="1"/>
        <v>1</v>
      </c>
      <c r="E51" s="10">
        <v>0.75</v>
      </c>
      <c r="F51" s="9">
        <f>Tableau2[[#This Row],[Nouveau stock]]*Tableau2[[#This Row],[P.U.]]</f>
        <v>0.75</v>
      </c>
      <c r="G51" s="31">
        <f>SUMPRODUCT((Tableau1[Produits]=B51)*(Tableau1[entrées]))</f>
        <v>0</v>
      </c>
      <c r="H51" s="33">
        <f>SUMPRODUCT((Tableau1[Produits]=B51)*(Tableau1[sorties]))</f>
        <v>0</v>
      </c>
    </row>
    <row r="52" spans="1:8" x14ac:dyDescent="0.35">
      <c r="A52" t="s">
        <v>177</v>
      </c>
      <c r="B52" s="6" t="s">
        <v>151</v>
      </c>
      <c r="C52" s="15">
        <v>7</v>
      </c>
      <c r="D52" s="1">
        <f t="shared" si="1"/>
        <v>7</v>
      </c>
      <c r="E52" s="10">
        <v>0.99</v>
      </c>
      <c r="F52" s="9">
        <f>Tableau2[[#This Row],[Nouveau stock]]*Tableau2[[#This Row],[P.U.]]</f>
        <v>6.93</v>
      </c>
      <c r="G52" s="31">
        <f>SUMPRODUCT((Tableau1[Produits]=B52)*(Tableau1[entrées]))</f>
        <v>0</v>
      </c>
      <c r="H52" s="33">
        <f>SUMPRODUCT((Tableau1[Produits]=B52)*(Tableau1[sorties]))</f>
        <v>0</v>
      </c>
    </row>
    <row r="53" spans="1:8" x14ac:dyDescent="0.35">
      <c r="A53" t="s">
        <v>177</v>
      </c>
      <c r="B53" s="5" t="s">
        <v>152</v>
      </c>
      <c r="C53" s="15">
        <v>1</v>
      </c>
      <c r="D53" s="1">
        <f t="shared" si="1"/>
        <v>1</v>
      </c>
      <c r="E53" s="10">
        <v>0.75</v>
      </c>
      <c r="F53" s="9">
        <f>Tableau2[[#This Row],[Nouveau stock]]*Tableau2[[#This Row],[P.U.]]</f>
        <v>0.75</v>
      </c>
      <c r="G53" s="31">
        <f>SUMPRODUCT((Tableau1[Produits]=B53)*(Tableau1[entrées]))</f>
        <v>0</v>
      </c>
      <c r="H53" s="33">
        <f>SUMPRODUCT((Tableau1[Produits]=B53)*(Tableau1[sorties]))</f>
        <v>0</v>
      </c>
    </row>
    <row r="54" spans="1:8" x14ac:dyDescent="0.35">
      <c r="A54" t="s">
        <v>177</v>
      </c>
      <c r="B54" s="6" t="s">
        <v>153</v>
      </c>
      <c r="C54" s="15">
        <v>7</v>
      </c>
      <c r="D54" s="1">
        <f t="shared" si="1"/>
        <v>7</v>
      </c>
      <c r="E54" s="10">
        <v>0.9</v>
      </c>
      <c r="F54" s="9">
        <f>Tableau2[[#This Row],[Nouveau stock]]*Tableau2[[#This Row],[P.U.]]</f>
        <v>6.3</v>
      </c>
      <c r="G54" s="31">
        <f>SUMPRODUCT((Tableau1[Produits]=B54)*(Tableau1[entrées]))</f>
        <v>0</v>
      </c>
      <c r="H54" s="33">
        <f>SUMPRODUCT((Tableau1[Produits]=B54)*(Tableau1[sorties]))</f>
        <v>0</v>
      </c>
    </row>
    <row r="55" spans="1:8" x14ac:dyDescent="0.35">
      <c r="A55" t="s">
        <v>177</v>
      </c>
      <c r="B55" s="5" t="s">
        <v>109</v>
      </c>
      <c r="C55" s="15">
        <v>8</v>
      </c>
      <c r="D55" s="1">
        <f t="shared" si="1"/>
        <v>8</v>
      </c>
      <c r="E55" s="10">
        <v>0.3</v>
      </c>
      <c r="F55" s="9">
        <f>Tableau2[[#This Row],[Nouveau stock]]*Tableau2[[#This Row],[P.U.]]</f>
        <v>2.4</v>
      </c>
      <c r="G55" s="31">
        <f>SUMPRODUCT((Tableau1[Produits]=B55)*(Tableau1[entrées]))</f>
        <v>0</v>
      </c>
      <c r="H55" s="33">
        <f>SUMPRODUCT((Tableau1[Produits]=B55)*(Tableau1[sorties]))</f>
        <v>0</v>
      </c>
    </row>
    <row r="56" spans="1:8" x14ac:dyDescent="0.35">
      <c r="A56" t="s">
        <v>177</v>
      </c>
      <c r="B56" s="6" t="s">
        <v>33</v>
      </c>
      <c r="C56" s="15">
        <v>14</v>
      </c>
      <c r="D56" s="1">
        <f t="shared" si="1"/>
        <v>14</v>
      </c>
      <c r="E56" s="10">
        <v>0.7</v>
      </c>
      <c r="F56" s="9">
        <f>Tableau2[[#This Row],[Nouveau stock]]*Tableau2[[#This Row],[P.U.]]</f>
        <v>9.7999999999999989</v>
      </c>
      <c r="G56" s="31">
        <f>SUMPRODUCT((Tableau1[Produits]=B56)*(Tableau1[entrées]))</f>
        <v>0</v>
      </c>
      <c r="H56" s="33">
        <f>SUMPRODUCT((Tableau1[Produits]=B56)*(Tableau1[sorties]))</f>
        <v>0</v>
      </c>
    </row>
    <row r="57" spans="1:8" x14ac:dyDescent="0.35">
      <c r="A57" t="s">
        <v>177</v>
      </c>
      <c r="B57" s="5" t="s">
        <v>193</v>
      </c>
      <c r="C57" s="15">
        <v>0</v>
      </c>
      <c r="D57" s="1">
        <f t="shared" si="1"/>
        <v>0</v>
      </c>
      <c r="E57" s="10">
        <v>0.54</v>
      </c>
      <c r="F57" s="9">
        <f>Tableau2[[#This Row],[Nouveau stock]]*Tableau2[[#This Row],[P.U.]]</f>
        <v>0</v>
      </c>
      <c r="G57" s="31">
        <f>SUMPRODUCT((Tableau1[Produits]=B57)*(Tableau1[entrées]))</f>
        <v>0</v>
      </c>
      <c r="H57" s="33">
        <f>SUMPRODUCT((Tableau1[Produits]=B57)*(Tableau1[sorties]))</f>
        <v>0</v>
      </c>
    </row>
    <row r="58" spans="1:8" x14ac:dyDescent="0.35">
      <c r="A58" t="s">
        <v>177</v>
      </c>
      <c r="B58" s="8" t="s">
        <v>144</v>
      </c>
      <c r="C58" s="15">
        <v>4</v>
      </c>
      <c r="D58" s="1">
        <f t="shared" si="1"/>
        <v>4</v>
      </c>
      <c r="E58" s="10">
        <v>1.76</v>
      </c>
      <c r="F58" s="9">
        <f>Tableau2[[#This Row],[Nouveau stock]]*Tableau2[[#This Row],[P.U.]]</f>
        <v>7.04</v>
      </c>
      <c r="G58" s="31">
        <f>SUMPRODUCT((Tableau1[Produits]=B58)*(Tableau1[entrées]))</f>
        <v>0</v>
      </c>
      <c r="H58" s="33">
        <f>SUMPRODUCT((Tableau1[Produits]=B58)*(Tableau1[sorties]))</f>
        <v>0</v>
      </c>
    </row>
    <row r="59" spans="1:8" x14ac:dyDescent="0.35">
      <c r="A59" t="s">
        <v>177</v>
      </c>
      <c r="B59" s="5" t="s">
        <v>34</v>
      </c>
      <c r="C59" s="15">
        <v>0</v>
      </c>
      <c r="D59" s="1">
        <f t="shared" si="1"/>
        <v>0</v>
      </c>
      <c r="E59" s="10">
        <v>0.74</v>
      </c>
      <c r="F59" s="9">
        <f>Tableau2[[#This Row],[Nouveau stock]]*Tableau2[[#This Row],[P.U.]]</f>
        <v>0</v>
      </c>
      <c r="G59" s="31">
        <f>SUMPRODUCT((Tableau1[Produits]=B59)*(Tableau1[entrées]))</f>
        <v>0</v>
      </c>
      <c r="H59" s="33">
        <f>SUMPRODUCT((Tableau1[Produits]=B59)*(Tableau1[sorties]))</f>
        <v>0</v>
      </c>
    </row>
    <row r="60" spans="1:8" x14ac:dyDescent="0.35">
      <c r="A60" t="s">
        <v>177</v>
      </c>
      <c r="B60" s="5" t="s">
        <v>36</v>
      </c>
      <c r="C60" s="15">
        <v>0</v>
      </c>
      <c r="D60" s="1">
        <f t="shared" si="1"/>
        <v>0</v>
      </c>
      <c r="E60" s="10">
        <v>0</v>
      </c>
      <c r="F60" s="9">
        <f>Tableau2[[#This Row],[Nouveau stock]]*Tableau2[[#This Row],[P.U.]]</f>
        <v>0</v>
      </c>
      <c r="G60" s="31">
        <f>SUMPRODUCT((Tableau1[Produits]=B60)*(Tableau1[entrées]))</f>
        <v>0</v>
      </c>
      <c r="H60" s="33">
        <f>SUMPRODUCT((Tableau1[Produits]=B60)*(Tableau1[sorties]))</f>
        <v>0</v>
      </c>
    </row>
    <row r="61" spans="1:8" x14ac:dyDescent="0.35">
      <c r="A61" t="s">
        <v>177</v>
      </c>
      <c r="B61" s="6" t="s">
        <v>35</v>
      </c>
      <c r="C61" s="15">
        <v>9</v>
      </c>
      <c r="D61" s="1">
        <f t="shared" si="1"/>
        <v>9</v>
      </c>
      <c r="E61" s="10">
        <v>1.4</v>
      </c>
      <c r="F61" s="9">
        <f>Tableau2[[#This Row],[Nouveau stock]]*Tableau2[[#This Row],[P.U.]]</f>
        <v>12.6</v>
      </c>
      <c r="G61" s="31">
        <f>SUMPRODUCT((Tableau1[Produits]=B61)*(Tableau1[entrées]))</f>
        <v>0</v>
      </c>
      <c r="H61" s="33">
        <f>SUMPRODUCT((Tableau1[Produits]=B61)*(Tableau1[sorties]))</f>
        <v>0</v>
      </c>
    </row>
    <row r="62" spans="1:8" x14ac:dyDescent="0.35">
      <c r="A62" t="s">
        <v>177</v>
      </c>
      <c r="B62" s="8" t="s">
        <v>132</v>
      </c>
      <c r="C62" s="15">
        <v>0</v>
      </c>
      <c r="D62" s="1">
        <f t="shared" si="1"/>
        <v>0</v>
      </c>
      <c r="E62" s="10">
        <v>0</v>
      </c>
      <c r="F62" s="9">
        <f>Tableau2[[#This Row],[Nouveau stock]]*Tableau2[[#This Row],[P.U.]]</f>
        <v>0</v>
      </c>
      <c r="G62" s="31">
        <f>SUMPRODUCT((Tableau1[Produits]=B62)*(Tableau1[entrées]))</f>
        <v>0</v>
      </c>
      <c r="H62" s="33">
        <f>SUMPRODUCT((Tableau1[Produits]=B62)*(Tableau1[sorties]))</f>
        <v>0</v>
      </c>
    </row>
    <row r="63" spans="1:8" x14ac:dyDescent="0.35">
      <c r="A63" t="s">
        <v>177</v>
      </c>
      <c r="B63" s="6" t="s">
        <v>37</v>
      </c>
      <c r="C63" s="15">
        <v>3</v>
      </c>
      <c r="D63" s="1">
        <f t="shared" si="1"/>
        <v>3</v>
      </c>
      <c r="E63" s="10">
        <v>1.51</v>
      </c>
      <c r="F63" s="9">
        <f>Tableau2[[#This Row],[Nouveau stock]]*Tableau2[[#This Row],[P.U.]]</f>
        <v>4.53</v>
      </c>
      <c r="G63" s="31">
        <f>SUMPRODUCT((Tableau1[Produits]=B63)*(Tableau1[entrées]))</f>
        <v>0</v>
      </c>
      <c r="H63" s="33">
        <f>SUMPRODUCT((Tableau1[Produits]=B63)*(Tableau1[sorties]))</f>
        <v>0</v>
      </c>
    </row>
    <row r="64" spans="1:8" x14ac:dyDescent="0.35">
      <c r="A64" t="s">
        <v>177</v>
      </c>
      <c r="B64" s="8" t="s">
        <v>38</v>
      </c>
      <c r="C64" s="15">
        <v>14</v>
      </c>
      <c r="D64" s="1">
        <f t="shared" si="1"/>
        <v>14</v>
      </c>
      <c r="E64" s="10">
        <v>0</v>
      </c>
      <c r="F64" s="9">
        <f>Tableau2[[#This Row],[Nouveau stock]]*Tableau2[[#This Row],[P.U.]]</f>
        <v>0</v>
      </c>
      <c r="G64" s="31">
        <f>SUMPRODUCT((Tableau1[Produits]=B64)*(Tableau1[entrées]))</f>
        <v>0</v>
      </c>
      <c r="H64" s="33">
        <f>SUMPRODUCT((Tableau1[Produits]=B64)*(Tableau1[sorties]))</f>
        <v>0</v>
      </c>
    </row>
    <row r="65" spans="1:8" x14ac:dyDescent="0.35">
      <c r="A65" t="s">
        <v>177</v>
      </c>
      <c r="B65" s="5" t="s">
        <v>39</v>
      </c>
      <c r="C65" s="15">
        <v>43</v>
      </c>
      <c r="D65" s="1">
        <f t="shared" si="1"/>
        <v>43</v>
      </c>
      <c r="E65" s="10">
        <v>0.55000000000000004</v>
      </c>
      <c r="F65" s="9">
        <f>Tableau2[[#This Row],[Nouveau stock]]*Tableau2[[#This Row],[P.U.]]</f>
        <v>23.650000000000002</v>
      </c>
      <c r="G65" s="31">
        <f>SUMPRODUCT((Tableau1[Produits]=B65)*(Tableau1[entrées]))</f>
        <v>0</v>
      </c>
      <c r="H65" s="33">
        <f>SUMPRODUCT((Tableau1[Produits]=B65)*(Tableau1[sorties]))</f>
        <v>0</v>
      </c>
    </row>
    <row r="66" spans="1:8" x14ac:dyDescent="0.35">
      <c r="A66" t="s">
        <v>177</v>
      </c>
      <c r="B66" s="8" t="s">
        <v>40</v>
      </c>
      <c r="C66" s="15">
        <v>0</v>
      </c>
      <c r="D66" s="1">
        <f t="shared" ref="D66:D97" si="2">C66+G66-H66</f>
        <v>0</v>
      </c>
      <c r="E66" s="10">
        <v>0.63</v>
      </c>
      <c r="F66" s="9">
        <f>Tableau2[[#This Row],[Nouveau stock]]*Tableau2[[#This Row],[P.U.]]</f>
        <v>0</v>
      </c>
      <c r="G66" s="31">
        <f>SUMPRODUCT((Tableau1[Produits]=B66)*(Tableau1[entrées]))</f>
        <v>0</v>
      </c>
      <c r="H66" s="33">
        <f>SUMPRODUCT((Tableau1[Produits]=B66)*(Tableau1[sorties]))</f>
        <v>0</v>
      </c>
    </row>
    <row r="67" spans="1:8" x14ac:dyDescent="0.35">
      <c r="A67" t="s">
        <v>177</v>
      </c>
      <c r="B67" s="8" t="s">
        <v>133</v>
      </c>
      <c r="C67" s="15">
        <v>0</v>
      </c>
      <c r="D67" s="1">
        <f t="shared" si="2"/>
        <v>0</v>
      </c>
      <c r="E67" s="10">
        <v>0</v>
      </c>
      <c r="F67" s="9">
        <f>Tableau2[[#This Row],[Nouveau stock]]*Tableau2[[#This Row],[P.U.]]</f>
        <v>0</v>
      </c>
      <c r="G67" s="31">
        <f>SUMPRODUCT((Tableau1[Produits]=B67)*(Tableau1[entrées]))</f>
        <v>0</v>
      </c>
      <c r="H67" s="33">
        <f>SUMPRODUCT((Tableau1[Produits]=B67)*(Tableau1[sorties]))</f>
        <v>0</v>
      </c>
    </row>
    <row r="68" spans="1:8" x14ac:dyDescent="0.35">
      <c r="A68" t="s">
        <v>177</v>
      </c>
      <c r="B68" s="5" t="s">
        <v>41</v>
      </c>
      <c r="C68" s="15">
        <v>30</v>
      </c>
      <c r="D68" s="1">
        <f t="shared" si="2"/>
        <v>30</v>
      </c>
      <c r="E68" s="10">
        <v>1.18</v>
      </c>
      <c r="F68" s="9">
        <f>Tableau2[[#This Row],[Nouveau stock]]*Tableau2[[#This Row],[P.U.]]</f>
        <v>35.4</v>
      </c>
      <c r="G68" s="31">
        <f>SUMPRODUCT((Tableau1[Produits]=B68)*(Tableau1[entrées]))</f>
        <v>0</v>
      </c>
      <c r="H68" s="33">
        <f>SUMPRODUCT((Tableau1[Produits]=B68)*(Tableau1[sorties]))</f>
        <v>0</v>
      </c>
    </row>
    <row r="69" spans="1:8" x14ac:dyDescent="0.35">
      <c r="A69" t="s">
        <v>177</v>
      </c>
      <c r="B69" s="8" t="s">
        <v>42</v>
      </c>
      <c r="C69" s="15">
        <v>8</v>
      </c>
      <c r="D69" s="1">
        <f t="shared" si="2"/>
        <v>8</v>
      </c>
      <c r="E69" s="10">
        <v>0.91</v>
      </c>
      <c r="F69" s="9">
        <f>Tableau2[[#This Row],[Nouveau stock]]*Tableau2[[#This Row],[P.U.]]</f>
        <v>7.28</v>
      </c>
      <c r="G69" s="31">
        <f>SUMPRODUCT((Tableau1[Produits]=B69)*(Tableau1[entrées]))</f>
        <v>0</v>
      </c>
      <c r="H69" s="33">
        <f>SUMPRODUCT((Tableau1[Produits]=B69)*(Tableau1[sorties]))</f>
        <v>0</v>
      </c>
    </row>
    <row r="70" spans="1:8" x14ac:dyDescent="0.35">
      <c r="A70" t="s">
        <v>177</v>
      </c>
      <c r="B70" s="5" t="s">
        <v>108</v>
      </c>
      <c r="C70" s="15">
        <v>12</v>
      </c>
      <c r="D70" s="1">
        <f t="shared" si="2"/>
        <v>12</v>
      </c>
      <c r="E70" s="10">
        <v>0.23</v>
      </c>
      <c r="F70" s="9">
        <f>Tableau2[[#This Row],[Nouveau stock]]*Tableau2[[#This Row],[P.U.]]</f>
        <v>2.7600000000000002</v>
      </c>
      <c r="G70" s="31">
        <f>SUMPRODUCT((Tableau1[Produits]=B70)*(Tableau1[entrées]))</f>
        <v>0</v>
      </c>
      <c r="H70" s="33">
        <f>SUMPRODUCT((Tableau1[Produits]=B70)*(Tableau1[sorties]))</f>
        <v>0</v>
      </c>
    </row>
    <row r="71" spans="1:8" x14ac:dyDescent="0.35">
      <c r="A71" t="s">
        <v>177</v>
      </c>
      <c r="B71" s="8" t="s">
        <v>43</v>
      </c>
      <c r="C71" s="15">
        <v>5</v>
      </c>
      <c r="D71" s="1">
        <f t="shared" si="2"/>
        <v>5</v>
      </c>
      <c r="F71" s="9">
        <f>Tableau2[[#This Row],[Nouveau stock]]*Tableau2[[#This Row],[P.U.]]</f>
        <v>0</v>
      </c>
      <c r="G71" s="31">
        <f>SUMPRODUCT((Tableau1[Produits]=B71)*(Tableau1[entrées]))</f>
        <v>0</v>
      </c>
      <c r="H71" s="33">
        <f>SUMPRODUCT((Tableau1[Produits]=B71)*(Tableau1[sorties]))</f>
        <v>0</v>
      </c>
    </row>
    <row r="72" spans="1:8" x14ac:dyDescent="0.35">
      <c r="A72" t="s">
        <v>177</v>
      </c>
      <c r="B72" s="5" t="s">
        <v>44</v>
      </c>
      <c r="C72" s="15">
        <v>23</v>
      </c>
      <c r="D72" s="1">
        <f t="shared" si="2"/>
        <v>23</v>
      </c>
      <c r="E72" s="10">
        <v>0.89</v>
      </c>
      <c r="F72" s="9">
        <f>Tableau2[[#This Row],[Nouveau stock]]*Tableau2[[#This Row],[P.U.]]</f>
        <v>20.47</v>
      </c>
      <c r="G72" s="31">
        <f>SUMPRODUCT((Tableau1[Produits]=B72)*(Tableau1[entrées]))</f>
        <v>0</v>
      </c>
      <c r="H72" s="33">
        <f>SUMPRODUCT((Tableau1[Produits]=B72)*(Tableau1[sorties]))</f>
        <v>0</v>
      </c>
    </row>
    <row r="73" spans="1:8" x14ac:dyDescent="0.35">
      <c r="A73" t="s">
        <v>177</v>
      </c>
      <c r="B73" s="5" t="s">
        <v>154</v>
      </c>
      <c r="C73" s="15">
        <v>0</v>
      </c>
      <c r="D73" s="1">
        <f t="shared" si="2"/>
        <v>0</v>
      </c>
      <c r="E73" s="10">
        <v>2.62</v>
      </c>
      <c r="F73" s="9">
        <f>Tableau2[[#This Row],[Nouveau stock]]*Tableau2[[#This Row],[P.U.]]</f>
        <v>0</v>
      </c>
      <c r="G73" s="31">
        <f>SUMPRODUCT((Tableau1[Produits]=B73)*(Tableau1[entrées]))</f>
        <v>0</v>
      </c>
      <c r="H73" s="33">
        <f>SUMPRODUCT((Tableau1[Produits]=B73)*(Tableau1[sorties]))</f>
        <v>0</v>
      </c>
    </row>
    <row r="74" spans="1:8" x14ac:dyDescent="0.35">
      <c r="A74" t="s">
        <v>177</v>
      </c>
      <c r="B74" s="5" t="s">
        <v>49</v>
      </c>
      <c r="C74" s="15">
        <v>8</v>
      </c>
      <c r="D74" s="1">
        <f t="shared" si="2"/>
        <v>8</v>
      </c>
      <c r="E74" s="10">
        <v>1.01</v>
      </c>
      <c r="F74" s="9">
        <f>Tableau2[[#This Row],[Nouveau stock]]*Tableau2[[#This Row],[P.U.]]</f>
        <v>8.08</v>
      </c>
      <c r="G74" s="31">
        <f>SUMPRODUCT((Tableau1[Produits]=B74)*(Tableau1[entrées]))</f>
        <v>0</v>
      </c>
      <c r="H74" s="33">
        <f>SUMPRODUCT((Tableau1[Produits]=B74)*(Tableau1[sorties]))</f>
        <v>0</v>
      </c>
    </row>
    <row r="75" spans="1:8" x14ac:dyDescent="0.35">
      <c r="A75" t="s">
        <v>177</v>
      </c>
      <c r="B75" s="8" t="s">
        <v>50</v>
      </c>
      <c r="C75" s="15">
        <v>29</v>
      </c>
      <c r="D75" s="1">
        <f t="shared" si="2"/>
        <v>29</v>
      </c>
      <c r="E75" s="10">
        <v>0.32</v>
      </c>
      <c r="F75" s="9">
        <f>Tableau2[[#This Row],[Nouveau stock]]*Tableau2[[#This Row],[P.U.]]</f>
        <v>9.2799999999999994</v>
      </c>
      <c r="G75" s="31">
        <f>SUMPRODUCT((Tableau1[Produits]=B75)*(Tableau1[entrées]))</f>
        <v>0</v>
      </c>
      <c r="H75" s="33">
        <f>SUMPRODUCT((Tableau1[Produits]=B75)*(Tableau1[sorties]))</f>
        <v>0</v>
      </c>
    </row>
    <row r="76" spans="1:8" x14ac:dyDescent="0.35">
      <c r="A76" t="s">
        <v>177</v>
      </c>
      <c r="B76" s="5" t="s">
        <v>51</v>
      </c>
      <c r="C76" s="15">
        <v>0</v>
      </c>
      <c r="D76" s="1">
        <f t="shared" si="2"/>
        <v>0</v>
      </c>
      <c r="E76" s="10">
        <v>0.62</v>
      </c>
      <c r="F76" s="9">
        <f>Tableau2[[#This Row],[Nouveau stock]]*Tableau2[[#This Row],[P.U.]]</f>
        <v>0</v>
      </c>
      <c r="G76" s="31">
        <f>SUMPRODUCT((Tableau1[Produits]=B76)*(Tableau1[entrées]))</f>
        <v>0</v>
      </c>
      <c r="H76" s="33">
        <f>SUMPRODUCT((Tableau1[Produits]=B76)*(Tableau1[sorties]))</f>
        <v>0</v>
      </c>
    </row>
    <row r="77" spans="1:8" x14ac:dyDescent="0.35">
      <c r="A77" t="s">
        <v>178</v>
      </c>
      <c r="B77" s="6" t="s">
        <v>52</v>
      </c>
      <c r="C77" s="15">
        <v>4</v>
      </c>
      <c r="D77" s="1">
        <f t="shared" si="2"/>
        <v>4</v>
      </c>
      <c r="E77" s="10">
        <v>1.07</v>
      </c>
      <c r="F77" s="9">
        <f>Tableau2[[#This Row],[Nouveau stock]]*Tableau2[[#This Row],[P.U.]]</f>
        <v>4.28</v>
      </c>
      <c r="G77" s="31">
        <f>SUMPRODUCT((Tableau1[Produits]=B77)*(Tableau1[entrées]))</f>
        <v>0</v>
      </c>
      <c r="H77" s="33">
        <f>SUMPRODUCT((Tableau1[Produits]=B77)*(Tableau1[sorties]))</f>
        <v>0</v>
      </c>
    </row>
    <row r="78" spans="1:8" x14ac:dyDescent="0.35">
      <c r="A78" t="s">
        <v>178</v>
      </c>
      <c r="B78" s="5" t="s">
        <v>158</v>
      </c>
      <c r="C78" s="15">
        <v>14</v>
      </c>
      <c r="D78" s="1">
        <f t="shared" si="2"/>
        <v>24</v>
      </c>
      <c r="E78" s="10">
        <v>0.52</v>
      </c>
      <c r="F78" s="9">
        <f>Tableau2[[#This Row],[Nouveau stock]]*Tableau2[[#This Row],[P.U.]]</f>
        <v>12.48</v>
      </c>
      <c r="G78" s="31">
        <f>SUMPRODUCT((Tableau1[Produits]=B78)*(Tableau1[entrées]))</f>
        <v>10</v>
      </c>
      <c r="H78" s="33">
        <f>SUMPRODUCT((Tableau1[Produits]=B78)*(Tableau1[sorties]))</f>
        <v>0</v>
      </c>
    </row>
    <row r="79" spans="1:8" x14ac:dyDescent="0.35">
      <c r="A79" t="s">
        <v>178</v>
      </c>
      <c r="B79" s="5" t="s">
        <v>157</v>
      </c>
      <c r="C79" s="15">
        <v>2</v>
      </c>
      <c r="D79" s="1">
        <f t="shared" si="2"/>
        <v>2</v>
      </c>
      <c r="E79" s="10">
        <v>0.14000000000000001</v>
      </c>
      <c r="F79" s="9">
        <f>Tableau2[[#This Row],[Nouveau stock]]*Tableau2[[#This Row],[P.U.]]</f>
        <v>0.28000000000000003</v>
      </c>
      <c r="G79" s="31">
        <f>SUMPRODUCT((Tableau1[Produits]=B79)*(Tableau1[entrées]))</f>
        <v>0</v>
      </c>
      <c r="H79" s="33">
        <f>SUMPRODUCT((Tableau1[Produits]=B79)*(Tableau1[sorties]))</f>
        <v>0</v>
      </c>
    </row>
    <row r="80" spans="1:8" x14ac:dyDescent="0.35">
      <c r="A80" t="s">
        <v>178</v>
      </c>
      <c r="B80" s="6" t="s">
        <v>156</v>
      </c>
      <c r="C80" s="15">
        <v>20</v>
      </c>
      <c r="D80" s="1">
        <f t="shared" si="2"/>
        <v>20</v>
      </c>
      <c r="E80" s="10">
        <v>0.25</v>
      </c>
      <c r="F80" s="9">
        <f>Tableau2[[#This Row],[Nouveau stock]]*Tableau2[[#This Row],[P.U.]]</f>
        <v>5</v>
      </c>
      <c r="G80" s="31">
        <f>SUMPRODUCT((Tableau1[Produits]=B80)*(Tableau1[entrées]))</f>
        <v>0</v>
      </c>
      <c r="H80" s="33">
        <f>SUMPRODUCT((Tableau1[Produits]=B80)*(Tableau1[sorties]))</f>
        <v>0</v>
      </c>
    </row>
    <row r="81" spans="1:8" x14ac:dyDescent="0.35">
      <c r="A81" t="s">
        <v>178</v>
      </c>
      <c r="B81" s="6" t="s">
        <v>159</v>
      </c>
      <c r="C81" s="15">
        <v>5</v>
      </c>
      <c r="D81" s="1">
        <f t="shared" si="2"/>
        <v>5</v>
      </c>
      <c r="E81" s="10">
        <v>1.23</v>
      </c>
      <c r="F81" s="9">
        <f>Tableau2[[#This Row],[Nouveau stock]]*Tableau2[[#This Row],[P.U.]]</f>
        <v>6.15</v>
      </c>
      <c r="G81" s="31">
        <f>SUMPRODUCT((Tableau1[Produits]=B81)*(Tableau1[entrées]))</f>
        <v>0</v>
      </c>
      <c r="H81" s="33">
        <f>SUMPRODUCT((Tableau1[Produits]=B81)*(Tableau1[sorties]))</f>
        <v>0</v>
      </c>
    </row>
    <row r="82" spans="1:8" x14ac:dyDescent="0.35">
      <c r="A82" t="s">
        <v>178</v>
      </c>
      <c r="B82" s="6" t="s">
        <v>160</v>
      </c>
      <c r="C82" s="15">
        <v>1</v>
      </c>
      <c r="D82" s="1">
        <f t="shared" si="2"/>
        <v>1</v>
      </c>
      <c r="E82" s="10">
        <v>4.29</v>
      </c>
      <c r="F82" s="9">
        <f>Tableau2[[#This Row],[Nouveau stock]]*Tableau2[[#This Row],[P.U.]]</f>
        <v>4.29</v>
      </c>
      <c r="G82" s="31">
        <f>SUMPRODUCT((Tableau1[Produits]=B82)*(Tableau1[entrées]))</f>
        <v>0</v>
      </c>
      <c r="H82" s="33">
        <f>SUMPRODUCT((Tableau1[Produits]=B82)*(Tableau1[sorties]))</f>
        <v>0</v>
      </c>
    </row>
    <row r="83" spans="1:8" x14ac:dyDescent="0.35">
      <c r="A83" t="s">
        <v>178</v>
      </c>
      <c r="B83" s="5" t="s">
        <v>161</v>
      </c>
      <c r="C83" s="15">
        <v>7</v>
      </c>
      <c r="D83" s="1">
        <f t="shared" si="2"/>
        <v>7</v>
      </c>
      <c r="E83" s="10">
        <v>0.52</v>
      </c>
      <c r="F83" s="9">
        <f>Tableau2[[#This Row],[Nouveau stock]]*Tableau2[[#This Row],[P.U.]]</f>
        <v>3.64</v>
      </c>
      <c r="G83" s="31">
        <f>SUMPRODUCT((Tableau1[Produits]=B83)*(Tableau1[entrées]))</f>
        <v>0</v>
      </c>
      <c r="H83" s="33">
        <f>SUMPRODUCT((Tableau1[Produits]=B83)*(Tableau1[sorties]))</f>
        <v>0</v>
      </c>
    </row>
    <row r="84" spans="1:8" x14ac:dyDescent="0.35">
      <c r="A84" t="s">
        <v>178</v>
      </c>
      <c r="B84" s="5" t="s">
        <v>162</v>
      </c>
      <c r="C84" s="15">
        <v>4</v>
      </c>
      <c r="D84" s="1">
        <f t="shared" si="2"/>
        <v>4</v>
      </c>
      <c r="E84" s="10">
        <v>0.8</v>
      </c>
      <c r="F84" s="9">
        <f>Tableau2[[#This Row],[Nouveau stock]]*Tableau2[[#This Row],[P.U.]]</f>
        <v>3.2</v>
      </c>
      <c r="G84" s="31">
        <f>SUMPRODUCT((Tableau1[Produits]=B84)*(Tableau1[entrées]))</f>
        <v>0</v>
      </c>
      <c r="H84" s="33">
        <f>SUMPRODUCT((Tableau1[Produits]=B84)*(Tableau1[sorties]))</f>
        <v>0</v>
      </c>
    </row>
    <row r="85" spans="1:8" x14ac:dyDescent="0.35">
      <c r="A85" t="s">
        <v>178</v>
      </c>
      <c r="B85" s="6" t="s">
        <v>163</v>
      </c>
      <c r="C85" s="15">
        <v>11</v>
      </c>
      <c r="D85" s="1">
        <f t="shared" si="2"/>
        <v>11</v>
      </c>
      <c r="E85" s="10">
        <v>1.1599999999999999</v>
      </c>
      <c r="F85" s="9">
        <f>Tableau2[[#This Row],[Nouveau stock]]*Tableau2[[#This Row],[P.U.]]</f>
        <v>12.76</v>
      </c>
      <c r="G85" s="31">
        <f>SUMPRODUCT((Tableau1[Produits]=B85)*(Tableau1[entrées]))</f>
        <v>0</v>
      </c>
      <c r="H85" s="33">
        <f>SUMPRODUCT((Tableau1[Produits]=B85)*(Tableau1[sorties]))</f>
        <v>0</v>
      </c>
    </row>
    <row r="86" spans="1:8" x14ac:dyDescent="0.35">
      <c r="A86" t="s">
        <v>178</v>
      </c>
      <c r="B86" s="6" t="s">
        <v>164</v>
      </c>
      <c r="C86" s="15">
        <v>16</v>
      </c>
      <c r="D86" s="1">
        <f t="shared" si="2"/>
        <v>16</v>
      </c>
      <c r="E86" s="10">
        <v>0.66</v>
      </c>
      <c r="F86" s="9">
        <f>Tableau2[[#This Row],[Nouveau stock]]*Tableau2[[#This Row],[P.U.]]</f>
        <v>10.56</v>
      </c>
      <c r="G86" s="31">
        <f>SUMPRODUCT((Tableau1[Produits]=B86)*(Tableau1[entrées]))</f>
        <v>0</v>
      </c>
      <c r="H86" s="33">
        <f>SUMPRODUCT((Tableau1[Produits]=B86)*(Tableau1[sorties]))</f>
        <v>0</v>
      </c>
    </row>
    <row r="87" spans="1:8" x14ac:dyDescent="0.35">
      <c r="A87" t="s">
        <v>178</v>
      </c>
      <c r="B87" s="5" t="s">
        <v>165</v>
      </c>
      <c r="C87" s="15">
        <v>14</v>
      </c>
      <c r="D87" s="1">
        <f t="shared" si="2"/>
        <v>14</v>
      </c>
      <c r="E87" s="10">
        <v>0.34</v>
      </c>
      <c r="F87" s="9">
        <f>Tableau2[[#This Row],[Nouveau stock]]*Tableau2[[#This Row],[P.U.]]</f>
        <v>4.7600000000000007</v>
      </c>
      <c r="G87" s="31">
        <f>SUMPRODUCT((Tableau1[Produits]=B87)*(Tableau1[entrées]))</f>
        <v>0</v>
      </c>
      <c r="H87" s="33">
        <f>SUMPRODUCT((Tableau1[Produits]=B87)*(Tableau1[sorties]))</f>
        <v>0</v>
      </c>
    </row>
    <row r="88" spans="1:8" x14ac:dyDescent="0.35">
      <c r="A88" t="s">
        <v>194</v>
      </c>
      <c r="B88" s="5" t="s">
        <v>62</v>
      </c>
      <c r="C88" s="15">
        <v>0</v>
      </c>
      <c r="D88" s="1">
        <f t="shared" si="2"/>
        <v>0</v>
      </c>
      <c r="E88" s="10">
        <v>0.3</v>
      </c>
      <c r="F88" s="9">
        <f>Tableau2[[#This Row],[Nouveau stock]]*Tableau2[[#This Row],[P.U.]]</f>
        <v>0</v>
      </c>
      <c r="G88" s="31">
        <f>SUMPRODUCT((Tableau1[Produits]=B88)*(Tableau1[entrées]))</f>
        <v>0</v>
      </c>
      <c r="H88" s="33">
        <f>SUMPRODUCT((Tableau1[Produits]=B88)*(Tableau1[sorties]))</f>
        <v>0</v>
      </c>
    </row>
    <row r="89" spans="1:8" x14ac:dyDescent="0.35">
      <c r="A89" t="s">
        <v>194</v>
      </c>
      <c r="B89" s="6" t="s">
        <v>61</v>
      </c>
      <c r="C89" s="15">
        <v>0</v>
      </c>
      <c r="D89" s="1">
        <f t="shared" si="2"/>
        <v>0</v>
      </c>
      <c r="E89" s="10">
        <v>1.34</v>
      </c>
      <c r="F89" s="9">
        <f>Tableau2[[#This Row],[Nouveau stock]]*Tableau2[[#This Row],[P.U.]]</f>
        <v>0</v>
      </c>
      <c r="G89" s="31">
        <f>SUMPRODUCT((Tableau1[Produits]=B89)*(Tableau1[entrées]))</f>
        <v>0</v>
      </c>
      <c r="H89" s="33">
        <f>SUMPRODUCT((Tableau1[Produits]=B89)*(Tableau1[sorties]))</f>
        <v>0</v>
      </c>
    </row>
    <row r="90" spans="1:8" x14ac:dyDescent="0.35">
      <c r="A90" t="s">
        <v>194</v>
      </c>
      <c r="B90" s="7" t="s">
        <v>121</v>
      </c>
      <c r="C90" s="16">
        <v>0</v>
      </c>
      <c r="D90" s="1">
        <f t="shared" si="2"/>
        <v>0</v>
      </c>
      <c r="E90" s="10">
        <v>1.34</v>
      </c>
      <c r="F90" s="9">
        <f>Tableau2[[#This Row],[Nouveau stock]]*Tableau2[[#This Row],[P.U.]]</f>
        <v>0</v>
      </c>
      <c r="G90" s="32">
        <f>SUMPRODUCT((Tableau1[Produits]=B90)*(Tableau1[entrées]))</f>
        <v>0</v>
      </c>
      <c r="H90" s="34">
        <f>SUMPRODUCT((Tableau1[Produits]=B90)*(Tableau1[sorties]))</f>
        <v>0</v>
      </c>
    </row>
    <row r="91" spans="1:8" x14ac:dyDescent="0.35">
      <c r="A91" t="s">
        <v>194</v>
      </c>
      <c r="B91" s="5" t="s">
        <v>113</v>
      </c>
      <c r="C91" s="15">
        <v>0</v>
      </c>
      <c r="D91" s="1">
        <f t="shared" si="2"/>
        <v>0</v>
      </c>
      <c r="E91" s="10">
        <v>1</v>
      </c>
      <c r="F91" s="9">
        <f>Tableau2[[#This Row],[Nouveau stock]]*Tableau2[[#This Row],[P.U.]]</f>
        <v>0</v>
      </c>
      <c r="G91" s="31">
        <f>SUMPRODUCT((Tableau1[Produits]=B91)*(Tableau1[entrées]))</f>
        <v>0</v>
      </c>
      <c r="H91" s="33">
        <f>SUMPRODUCT((Tableau1[Produits]=B91)*(Tableau1[sorties]))</f>
        <v>0</v>
      </c>
    </row>
    <row r="92" spans="1:8" x14ac:dyDescent="0.35">
      <c r="A92" t="s">
        <v>194</v>
      </c>
      <c r="B92" s="6" t="s">
        <v>114</v>
      </c>
      <c r="C92" s="15">
        <v>0</v>
      </c>
      <c r="D92" s="1">
        <f t="shared" si="2"/>
        <v>0</v>
      </c>
      <c r="E92" s="10">
        <v>1.21</v>
      </c>
      <c r="F92" s="9">
        <f>Tableau2[[#This Row],[Nouveau stock]]*Tableau2[[#This Row],[P.U.]]</f>
        <v>0</v>
      </c>
      <c r="G92" s="31">
        <f>SUMPRODUCT((Tableau1[Produits]=B92)*(Tableau1[entrées]))</f>
        <v>0</v>
      </c>
      <c r="H92" s="33">
        <f>SUMPRODUCT((Tableau1[Produits]=B92)*(Tableau1[sorties]))</f>
        <v>0</v>
      </c>
    </row>
    <row r="93" spans="1:8" x14ac:dyDescent="0.35">
      <c r="A93" t="s">
        <v>194</v>
      </c>
      <c r="B93" s="5" t="s">
        <v>119</v>
      </c>
      <c r="C93" s="15">
        <v>0</v>
      </c>
      <c r="D93" s="1">
        <f t="shared" si="2"/>
        <v>0</v>
      </c>
      <c r="E93" s="10">
        <v>1.65</v>
      </c>
      <c r="F93" s="9">
        <f>Tableau2[[#This Row],[Nouveau stock]]*Tableau2[[#This Row],[P.U.]]</f>
        <v>0</v>
      </c>
      <c r="G93" s="31">
        <f>SUMPRODUCT((Tableau1[Produits]=B93)*(Tableau1[entrées]))</f>
        <v>0</v>
      </c>
      <c r="H93" s="33">
        <f>SUMPRODUCT((Tableau1[Produits]=B93)*(Tableau1[sorties]))</f>
        <v>0</v>
      </c>
    </row>
    <row r="94" spans="1:8" x14ac:dyDescent="0.35">
      <c r="A94" t="s">
        <v>194</v>
      </c>
      <c r="B94" s="6" t="s">
        <v>63</v>
      </c>
      <c r="C94" s="15">
        <v>0</v>
      </c>
      <c r="D94" s="1">
        <f t="shared" si="2"/>
        <v>0</v>
      </c>
      <c r="E94" s="10">
        <v>1.29</v>
      </c>
      <c r="F94" s="9">
        <f>Tableau2[[#This Row],[Nouveau stock]]*Tableau2[[#This Row],[P.U.]]</f>
        <v>0</v>
      </c>
      <c r="G94" s="31">
        <f>SUMPRODUCT((Tableau1[Produits]=B94)*(Tableau1[entrées]))</f>
        <v>0</v>
      </c>
      <c r="H94" s="33">
        <f>SUMPRODUCT((Tableau1[Produits]=B94)*(Tableau1[sorties]))</f>
        <v>0</v>
      </c>
    </row>
    <row r="95" spans="1:8" x14ac:dyDescent="0.35">
      <c r="A95" t="s">
        <v>194</v>
      </c>
      <c r="B95" s="5" t="s">
        <v>64</v>
      </c>
      <c r="C95" s="15">
        <v>0</v>
      </c>
      <c r="D95" s="1">
        <f t="shared" si="2"/>
        <v>0</v>
      </c>
      <c r="E95" s="10">
        <v>1.03</v>
      </c>
      <c r="F95" s="9">
        <f>Tableau2[[#This Row],[Nouveau stock]]*Tableau2[[#This Row],[P.U.]]</f>
        <v>0</v>
      </c>
      <c r="G95" s="31">
        <f>SUMPRODUCT((Tableau1[Produits]=B95)*(Tableau1[entrées]))</f>
        <v>0</v>
      </c>
      <c r="H95" s="33">
        <f>SUMPRODUCT((Tableau1[Produits]=B95)*(Tableau1[sorties]))</f>
        <v>0</v>
      </c>
    </row>
    <row r="96" spans="1:8" x14ac:dyDescent="0.35">
      <c r="A96" t="s">
        <v>194</v>
      </c>
      <c r="B96" s="6" t="s">
        <v>65</v>
      </c>
      <c r="C96" s="15">
        <v>0</v>
      </c>
      <c r="D96" s="1">
        <f t="shared" si="2"/>
        <v>0</v>
      </c>
      <c r="E96" s="10">
        <v>0.6</v>
      </c>
      <c r="F96" s="9">
        <f>Tableau2[[#This Row],[Nouveau stock]]*Tableau2[[#This Row],[P.U.]]</f>
        <v>0</v>
      </c>
      <c r="G96" s="31">
        <f>SUMPRODUCT((Tableau1[Produits]=B96)*(Tableau1[entrées]))</f>
        <v>0</v>
      </c>
      <c r="H96" s="33">
        <f>SUMPRODUCT((Tableau1[Produits]=B96)*(Tableau1[sorties]))</f>
        <v>0</v>
      </c>
    </row>
    <row r="97" spans="1:8" x14ac:dyDescent="0.35">
      <c r="A97" t="s">
        <v>194</v>
      </c>
      <c r="B97" s="5" t="s">
        <v>66</v>
      </c>
      <c r="C97" s="15">
        <v>0</v>
      </c>
      <c r="D97" s="1">
        <f t="shared" si="2"/>
        <v>0</v>
      </c>
      <c r="E97" s="10">
        <v>0</v>
      </c>
      <c r="F97" s="9">
        <f>Tableau2[[#This Row],[Nouveau stock]]*Tableau2[[#This Row],[P.U.]]</f>
        <v>0</v>
      </c>
      <c r="G97" s="31">
        <f>SUMPRODUCT((Tableau1[Produits]=B97)*(Tableau1[entrées]))</f>
        <v>0</v>
      </c>
      <c r="H97" s="33">
        <f>SUMPRODUCT((Tableau1[Produits]=B97)*(Tableau1[sorties]))</f>
        <v>0</v>
      </c>
    </row>
    <row r="98" spans="1:8" x14ac:dyDescent="0.35">
      <c r="A98" t="s">
        <v>194</v>
      </c>
      <c r="B98" s="6" t="s">
        <v>67</v>
      </c>
      <c r="C98" s="15">
        <v>0</v>
      </c>
      <c r="D98" s="1">
        <f t="shared" ref="D98:D129" si="3">C98+G98-H98</f>
        <v>0</v>
      </c>
      <c r="E98" s="10">
        <v>2.8</v>
      </c>
      <c r="F98" s="9">
        <f>Tableau2[[#This Row],[Nouveau stock]]*Tableau2[[#This Row],[P.U.]]</f>
        <v>0</v>
      </c>
      <c r="G98" s="31">
        <f>SUMPRODUCT((Tableau1[Produits]=B98)*(Tableau1[entrées]))</f>
        <v>0</v>
      </c>
      <c r="H98" s="33">
        <f>SUMPRODUCT((Tableau1[Produits]=B98)*(Tableau1[sorties]))</f>
        <v>0</v>
      </c>
    </row>
    <row r="99" spans="1:8" x14ac:dyDescent="0.35">
      <c r="A99" t="s">
        <v>194</v>
      </c>
      <c r="B99" s="7" t="s">
        <v>125</v>
      </c>
      <c r="C99" s="16">
        <v>0</v>
      </c>
      <c r="D99" s="1">
        <f t="shared" si="3"/>
        <v>0</v>
      </c>
      <c r="E99" s="10">
        <v>1.27</v>
      </c>
      <c r="F99" s="9">
        <f>Tableau2[[#This Row],[Nouveau stock]]*Tableau2[[#This Row],[P.U.]]</f>
        <v>0</v>
      </c>
      <c r="G99" s="32">
        <f>SUMPRODUCT((Tableau1[Produits]=B99)*(Tableau1[entrées]))</f>
        <v>0</v>
      </c>
      <c r="H99" s="34">
        <f>SUMPRODUCT((Tableau1[Produits]=B99)*(Tableau1[sorties]))</f>
        <v>0</v>
      </c>
    </row>
    <row r="100" spans="1:8" x14ac:dyDescent="0.35">
      <c r="A100" t="s">
        <v>194</v>
      </c>
      <c r="B100" s="5" t="s">
        <v>68</v>
      </c>
      <c r="C100" s="15">
        <v>0</v>
      </c>
      <c r="D100" s="1">
        <f t="shared" si="3"/>
        <v>0</v>
      </c>
      <c r="E100" s="10">
        <v>0.89</v>
      </c>
      <c r="F100" s="9">
        <f>Tableau2[[#This Row],[Nouveau stock]]*Tableau2[[#This Row],[P.U.]]</f>
        <v>0</v>
      </c>
      <c r="G100" s="31">
        <f>SUMPRODUCT((Tableau1[Produits]=B100)*(Tableau1[entrées]))</f>
        <v>0</v>
      </c>
      <c r="H100" s="33">
        <f>SUMPRODUCT((Tableau1[Produits]=B100)*(Tableau1[sorties]))</f>
        <v>0</v>
      </c>
    </row>
    <row r="101" spans="1:8" x14ac:dyDescent="0.35">
      <c r="A101" t="s">
        <v>194</v>
      </c>
      <c r="B101" s="5" t="s">
        <v>106</v>
      </c>
      <c r="C101" s="15">
        <v>0</v>
      </c>
      <c r="D101" s="1">
        <f t="shared" si="3"/>
        <v>0</v>
      </c>
      <c r="E101" s="10">
        <v>3.82</v>
      </c>
      <c r="F101" s="9">
        <f>Tableau2[[#This Row],[Nouveau stock]]*Tableau2[[#This Row],[P.U.]]</f>
        <v>0</v>
      </c>
      <c r="G101" s="31">
        <f>SUMPRODUCT((Tableau1[Produits]=B101)*(Tableau1[entrées]))</f>
        <v>0</v>
      </c>
      <c r="H101" s="33">
        <f>SUMPRODUCT((Tableau1[Produits]=B101)*(Tableau1[sorties]))</f>
        <v>0</v>
      </c>
    </row>
    <row r="102" spans="1:8" x14ac:dyDescent="0.35">
      <c r="A102" t="s">
        <v>194</v>
      </c>
      <c r="B102" s="6" t="s">
        <v>115</v>
      </c>
      <c r="C102" s="15">
        <v>0</v>
      </c>
      <c r="D102" s="1">
        <f t="shared" si="3"/>
        <v>0</v>
      </c>
      <c r="E102" s="10">
        <v>22</v>
      </c>
      <c r="F102" s="9">
        <f>Tableau2[[#This Row],[Nouveau stock]]*Tableau2[[#This Row],[P.U.]]</f>
        <v>0</v>
      </c>
      <c r="G102" s="31">
        <f>SUMPRODUCT((Tableau1[Produits]=B102)*(Tableau1[entrées]))</f>
        <v>0</v>
      </c>
      <c r="H102" s="33">
        <f>SUMPRODUCT((Tableau1[Produits]=B102)*(Tableau1[sorties]))</f>
        <v>0</v>
      </c>
    </row>
    <row r="103" spans="1:8" x14ac:dyDescent="0.35">
      <c r="A103" t="s">
        <v>194</v>
      </c>
      <c r="B103" s="5" t="s">
        <v>120</v>
      </c>
      <c r="C103" s="15">
        <v>0</v>
      </c>
      <c r="D103" s="1">
        <f t="shared" si="3"/>
        <v>0</v>
      </c>
      <c r="E103" s="10">
        <v>1.35</v>
      </c>
      <c r="F103" s="9">
        <f>Tableau2[[#This Row],[Nouveau stock]]*Tableau2[[#This Row],[P.U.]]</f>
        <v>0</v>
      </c>
      <c r="G103" s="31">
        <f>SUMPRODUCT((Tableau1[Produits]=B103)*(Tableau1[entrées]))</f>
        <v>0</v>
      </c>
      <c r="H103" s="33">
        <f>SUMPRODUCT((Tableau1[Produits]=B103)*(Tableau1[sorties]))</f>
        <v>0</v>
      </c>
    </row>
    <row r="104" spans="1:8" x14ac:dyDescent="0.35">
      <c r="A104" t="s">
        <v>194</v>
      </c>
      <c r="B104" s="8" t="s">
        <v>69</v>
      </c>
      <c r="C104" s="15">
        <v>0</v>
      </c>
      <c r="D104" s="1">
        <f t="shared" si="3"/>
        <v>0</v>
      </c>
      <c r="E104" s="10">
        <v>0</v>
      </c>
      <c r="F104" s="9">
        <f>Tableau2[[#This Row],[Nouveau stock]]*Tableau2[[#This Row],[P.U.]]</f>
        <v>0</v>
      </c>
      <c r="G104" s="31">
        <f>SUMPRODUCT((Tableau1[Produits]=B104)*(Tableau1[entrées]))</f>
        <v>0</v>
      </c>
      <c r="H104" s="33">
        <f>SUMPRODUCT((Tableau1[Produits]=B104)*(Tableau1[sorties]))</f>
        <v>0</v>
      </c>
    </row>
    <row r="105" spans="1:8" x14ac:dyDescent="0.35">
      <c r="A105" t="s">
        <v>194</v>
      </c>
      <c r="B105" s="5" t="s">
        <v>70</v>
      </c>
      <c r="C105" s="15">
        <v>0</v>
      </c>
      <c r="D105" s="1">
        <f t="shared" si="3"/>
        <v>0</v>
      </c>
      <c r="E105" s="10">
        <v>0</v>
      </c>
      <c r="F105" s="9">
        <f>Tableau2[[#This Row],[Nouveau stock]]*Tableau2[[#This Row],[P.U.]]</f>
        <v>0</v>
      </c>
      <c r="G105" s="31">
        <f>SUMPRODUCT((Tableau1[Produits]=B105)*(Tableau1[entrées]))</f>
        <v>0</v>
      </c>
      <c r="H105" s="33">
        <f>SUMPRODUCT((Tableau1[Produits]=B105)*(Tableau1[sorties]))</f>
        <v>0</v>
      </c>
    </row>
    <row r="106" spans="1:8" x14ac:dyDescent="0.35">
      <c r="A106" t="s">
        <v>194</v>
      </c>
      <c r="B106" s="8" t="s">
        <v>71</v>
      </c>
      <c r="C106" s="15">
        <v>0</v>
      </c>
      <c r="D106" s="1">
        <f t="shared" si="3"/>
        <v>0</v>
      </c>
      <c r="E106" s="10">
        <v>1.62</v>
      </c>
      <c r="F106" s="9">
        <f>Tableau2[[#This Row],[Nouveau stock]]*Tableau2[[#This Row],[P.U.]]</f>
        <v>0</v>
      </c>
      <c r="G106" s="31">
        <f>SUMPRODUCT((Tableau1[Produits]=B106)*(Tableau1[entrées]))</f>
        <v>0</v>
      </c>
      <c r="H106" s="33">
        <f>SUMPRODUCT((Tableau1[Produits]=B106)*(Tableau1[sorties]))</f>
        <v>0</v>
      </c>
    </row>
    <row r="107" spans="1:8" x14ac:dyDescent="0.35">
      <c r="A107" t="s">
        <v>194</v>
      </c>
      <c r="B107" s="8" t="s">
        <v>72</v>
      </c>
      <c r="C107" s="15">
        <v>0</v>
      </c>
      <c r="D107" s="1">
        <f t="shared" si="3"/>
        <v>0</v>
      </c>
      <c r="E107" s="10">
        <v>0.74</v>
      </c>
      <c r="F107" s="9">
        <f>Tableau2[[#This Row],[Nouveau stock]]*Tableau2[[#This Row],[P.U.]]</f>
        <v>0</v>
      </c>
      <c r="G107" s="31">
        <f>SUMPRODUCT((Tableau1[Produits]=B107)*(Tableau1[entrées]))</f>
        <v>0</v>
      </c>
      <c r="H107" s="33">
        <f>SUMPRODUCT((Tableau1[Produits]=B107)*(Tableau1[sorties]))</f>
        <v>0</v>
      </c>
    </row>
    <row r="108" spans="1:8" x14ac:dyDescent="0.35">
      <c r="A108" t="s">
        <v>194</v>
      </c>
      <c r="B108" s="8" t="s">
        <v>107</v>
      </c>
      <c r="C108" s="15">
        <v>0</v>
      </c>
      <c r="D108" s="1">
        <f t="shared" si="3"/>
        <v>0</v>
      </c>
      <c r="E108" s="10">
        <v>0.88</v>
      </c>
      <c r="F108" s="9">
        <f>Tableau2[[#This Row],[Nouveau stock]]*Tableau2[[#This Row],[P.U.]]</f>
        <v>0</v>
      </c>
      <c r="G108" s="31">
        <f>SUMPRODUCT((Tableau1[Produits]=B108)*(Tableau1[entrées]))</f>
        <v>0</v>
      </c>
      <c r="H108" s="33">
        <f>SUMPRODUCT((Tableau1[Produits]=B108)*(Tableau1[sorties]))</f>
        <v>0</v>
      </c>
    </row>
    <row r="109" spans="1:8" x14ac:dyDescent="0.35">
      <c r="A109" t="s">
        <v>194</v>
      </c>
      <c r="B109" s="5" t="s">
        <v>73</v>
      </c>
      <c r="C109" s="15">
        <v>0</v>
      </c>
      <c r="D109" s="1">
        <f t="shared" si="3"/>
        <v>0</v>
      </c>
      <c r="E109" s="10">
        <v>1.55</v>
      </c>
      <c r="F109" s="9">
        <f>Tableau2[[#This Row],[Nouveau stock]]*Tableau2[[#This Row],[P.U.]]</f>
        <v>0</v>
      </c>
      <c r="G109" s="31">
        <f>SUMPRODUCT((Tableau1[Produits]=B109)*(Tableau1[entrées]))</f>
        <v>0</v>
      </c>
      <c r="H109" s="33">
        <f>SUMPRODUCT((Tableau1[Produits]=B109)*(Tableau1[sorties]))</f>
        <v>0</v>
      </c>
    </row>
    <row r="110" spans="1:8" x14ac:dyDescent="0.35">
      <c r="A110" t="s">
        <v>194</v>
      </c>
      <c r="B110" s="8" t="s">
        <v>74</v>
      </c>
      <c r="C110" s="15">
        <v>0</v>
      </c>
      <c r="D110" s="1">
        <f t="shared" si="3"/>
        <v>0</v>
      </c>
      <c r="E110" s="10">
        <v>0</v>
      </c>
      <c r="F110" s="9">
        <f>Tableau2[[#This Row],[Nouveau stock]]*Tableau2[[#This Row],[P.U.]]</f>
        <v>0</v>
      </c>
      <c r="G110" s="31">
        <f>SUMPRODUCT((Tableau1[Produits]=B110)*(Tableau1[entrées]))</f>
        <v>0</v>
      </c>
      <c r="H110" s="33">
        <f>SUMPRODUCT((Tableau1[Produits]=B110)*(Tableau1[sorties]))</f>
        <v>0</v>
      </c>
    </row>
    <row r="111" spans="1:8" x14ac:dyDescent="0.35">
      <c r="A111" t="s">
        <v>194</v>
      </c>
      <c r="B111" s="5" t="s">
        <v>75</v>
      </c>
      <c r="C111" s="15">
        <v>0</v>
      </c>
      <c r="D111" s="1">
        <f t="shared" si="3"/>
        <v>0</v>
      </c>
      <c r="E111" s="10">
        <v>0</v>
      </c>
      <c r="F111" s="9">
        <f>Tableau2[[#This Row],[Nouveau stock]]*Tableau2[[#This Row],[P.U.]]</f>
        <v>0</v>
      </c>
      <c r="G111" s="31">
        <f>SUMPRODUCT((Tableau1[Produits]=B111)*(Tableau1[entrées]))</f>
        <v>0</v>
      </c>
      <c r="H111" s="33">
        <f>SUMPRODUCT((Tableau1[Produits]=B111)*(Tableau1[sorties]))</f>
        <v>0</v>
      </c>
    </row>
    <row r="112" spans="1:8" x14ac:dyDescent="0.35">
      <c r="A112" t="s">
        <v>194</v>
      </c>
      <c r="B112" s="7" t="s">
        <v>130</v>
      </c>
      <c r="C112" s="16">
        <v>0</v>
      </c>
      <c r="D112" s="1">
        <f t="shared" si="3"/>
        <v>0</v>
      </c>
      <c r="E112" s="10">
        <v>0</v>
      </c>
      <c r="F112" s="9">
        <f>Tableau2[[#This Row],[Nouveau stock]]*Tableau2[[#This Row],[P.U.]]</f>
        <v>0</v>
      </c>
      <c r="G112" s="32">
        <f>SUMPRODUCT((Tableau1[Produits]=B112)*(Tableau1[entrées]))</f>
        <v>0</v>
      </c>
      <c r="H112" s="34">
        <f>SUMPRODUCT((Tableau1[Produits]=B112)*(Tableau1[sorties]))</f>
        <v>0</v>
      </c>
    </row>
    <row r="113" spans="1:8" x14ac:dyDescent="0.35">
      <c r="A113" t="s">
        <v>194</v>
      </c>
      <c r="B113" s="7" t="s">
        <v>126</v>
      </c>
      <c r="C113" s="16">
        <v>0</v>
      </c>
      <c r="D113" s="1">
        <f t="shared" si="3"/>
        <v>0</v>
      </c>
      <c r="E113" s="10">
        <v>0.68</v>
      </c>
      <c r="F113" s="9">
        <f>Tableau2[[#This Row],[Nouveau stock]]*Tableau2[[#This Row],[P.U.]]</f>
        <v>0</v>
      </c>
      <c r="G113" s="32">
        <f>SUMPRODUCT((Tableau1[Produits]=B113)*(Tableau1[entrées]))</f>
        <v>0</v>
      </c>
      <c r="H113" s="34">
        <f>SUMPRODUCT((Tableau1[Produits]=B113)*(Tableau1[sorties]))</f>
        <v>0</v>
      </c>
    </row>
    <row r="114" spans="1:8" x14ac:dyDescent="0.35">
      <c r="A114" t="s">
        <v>194</v>
      </c>
      <c r="B114" s="7" t="s">
        <v>128</v>
      </c>
      <c r="C114" s="16">
        <v>0</v>
      </c>
      <c r="D114" s="1">
        <f t="shared" si="3"/>
        <v>0</v>
      </c>
      <c r="E114" s="10">
        <v>0</v>
      </c>
      <c r="F114" s="9">
        <f>Tableau2[[#This Row],[Nouveau stock]]*Tableau2[[#This Row],[P.U.]]</f>
        <v>0</v>
      </c>
      <c r="G114" s="32">
        <f>SUMPRODUCT((Tableau1[Produits]=B114)*(Tableau1[entrées]))</f>
        <v>0</v>
      </c>
      <c r="H114" s="34">
        <f>SUMPRODUCT((Tableau1[Produits]=B114)*(Tableau1[sorties]))</f>
        <v>0</v>
      </c>
    </row>
    <row r="115" spans="1:8" x14ac:dyDescent="0.35">
      <c r="A115" t="s">
        <v>194</v>
      </c>
      <c r="B115" s="7" t="s">
        <v>134</v>
      </c>
      <c r="C115" s="16">
        <v>10</v>
      </c>
      <c r="D115" s="1">
        <f t="shared" si="3"/>
        <v>10</v>
      </c>
      <c r="E115" s="10">
        <v>0</v>
      </c>
      <c r="F115" s="9">
        <f>Tableau2[[#This Row],[Nouveau stock]]*Tableau2[[#This Row],[P.U.]]</f>
        <v>0</v>
      </c>
      <c r="G115" s="32">
        <f>SUMPRODUCT((Tableau1[Produits]=B115)*(Tableau1[entrées]))</f>
        <v>0</v>
      </c>
      <c r="H115" s="34">
        <f>SUMPRODUCT((Tableau1[Produits]=B115)*(Tableau1[sorties]))</f>
        <v>0</v>
      </c>
    </row>
    <row r="116" spans="1:8" x14ac:dyDescent="0.35">
      <c r="A116" t="s">
        <v>194</v>
      </c>
      <c r="B116" s="5" t="s">
        <v>76</v>
      </c>
      <c r="C116" s="15">
        <v>0</v>
      </c>
      <c r="D116" s="1">
        <f t="shared" si="3"/>
        <v>0</v>
      </c>
      <c r="E116" s="10">
        <v>0</v>
      </c>
      <c r="F116" s="9">
        <f>Tableau2[[#This Row],[Nouveau stock]]*Tableau2[[#This Row],[P.U.]]</f>
        <v>0</v>
      </c>
      <c r="G116" s="31">
        <f>SUMPRODUCT((Tableau1[Produits]=B116)*(Tableau1[entrées]))</f>
        <v>0</v>
      </c>
      <c r="H116" s="33">
        <f>SUMPRODUCT((Tableau1[Produits]=B116)*(Tableau1[sorties]))</f>
        <v>0</v>
      </c>
    </row>
    <row r="117" spans="1:8" x14ac:dyDescent="0.35">
      <c r="A117" t="s">
        <v>194</v>
      </c>
      <c r="B117" s="8" t="s">
        <v>77</v>
      </c>
      <c r="C117" s="15">
        <v>0</v>
      </c>
      <c r="D117" s="1">
        <f t="shared" si="3"/>
        <v>0</v>
      </c>
      <c r="E117" s="10">
        <v>0.99</v>
      </c>
      <c r="F117" s="9">
        <f>Tableau2[[#This Row],[Nouveau stock]]*Tableau2[[#This Row],[P.U.]]</f>
        <v>0</v>
      </c>
      <c r="G117" s="31">
        <f>SUMPRODUCT((Tableau1[Produits]=B117)*(Tableau1[entrées]))</f>
        <v>0</v>
      </c>
      <c r="H117" s="33">
        <f>SUMPRODUCT((Tableau1[Produits]=B117)*(Tableau1[sorties]))</f>
        <v>0</v>
      </c>
    </row>
    <row r="118" spans="1:8" x14ac:dyDescent="0.35">
      <c r="A118" t="s">
        <v>194</v>
      </c>
      <c r="B118" s="5" t="s">
        <v>78</v>
      </c>
      <c r="C118" s="15">
        <v>0</v>
      </c>
      <c r="D118" s="1">
        <f t="shared" si="3"/>
        <v>0</v>
      </c>
      <c r="E118" s="10">
        <v>0</v>
      </c>
      <c r="F118" s="9">
        <f>Tableau2[[#This Row],[Nouveau stock]]*Tableau2[[#This Row],[P.U.]]</f>
        <v>0</v>
      </c>
      <c r="G118" s="31">
        <f>SUMPRODUCT((Tableau1[Produits]=B118)*(Tableau1[entrées]))</f>
        <v>0</v>
      </c>
      <c r="H118" s="33">
        <f>SUMPRODUCT((Tableau1[Produits]=B118)*(Tableau1[sorties]))</f>
        <v>0</v>
      </c>
    </row>
    <row r="119" spans="1:8" x14ac:dyDescent="0.35">
      <c r="A119" t="s">
        <v>194</v>
      </c>
      <c r="B119" s="8" t="s">
        <v>79</v>
      </c>
      <c r="C119" s="15">
        <v>0</v>
      </c>
      <c r="D119" s="1">
        <f t="shared" si="3"/>
        <v>0</v>
      </c>
      <c r="E119" s="10">
        <v>0</v>
      </c>
      <c r="F119" s="9">
        <f>Tableau2[[#This Row],[Nouveau stock]]*Tableau2[[#This Row],[P.U.]]</f>
        <v>0</v>
      </c>
      <c r="G119" s="31">
        <f>SUMPRODUCT((Tableau1[Produits]=B119)*(Tableau1[entrées]))</f>
        <v>0</v>
      </c>
      <c r="H119" s="33">
        <f>SUMPRODUCT((Tableau1[Produits]=B119)*(Tableau1[sorties]))</f>
        <v>0</v>
      </c>
    </row>
    <row r="120" spans="1:8" x14ac:dyDescent="0.35">
      <c r="A120" t="s">
        <v>194</v>
      </c>
      <c r="B120" s="5" t="s">
        <v>80</v>
      </c>
      <c r="C120" s="15">
        <v>0</v>
      </c>
      <c r="D120" s="1">
        <f t="shared" si="3"/>
        <v>0</v>
      </c>
      <c r="E120" s="10">
        <v>0</v>
      </c>
      <c r="F120" s="9">
        <f>Tableau2[[#This Row],[Nouveau stock]]*Tableau2[[#This Row],[P.U.]]</f>
        <v>0</v>
      </c>
      <c r="G120" s="31">
        <f>SUMPRODUCT((Tableau1[Produits]=B120)*(Tableau1[entrées]))</f>
        <v>0</v>
      </c>
      <c r="H120" s="33">
        <f>SUMPRODUCT((Tableau1[Produits]=B120)*(Tableau1[sorties]))</f>
        <v>0</v>
      </c>
    </row>
    <row r="121" spans="1:8" x14ac:dyDescent="0.35">
      <c r="A121" t="s">
        <v>194</v>
      </c>
      <c r="B121" s="8" t="s">
        <v>81</v>
      </c>
      <c r="C121" s="15">
        <v>0</v>
      </c>
      <c r="D121" s="1">
        <f t="shared" si="3"/>
        <v>0</v>
      </c>
      <c r="E121" s="10">
        <v>0</v>
      </c>
      <c r="F121" s="9">
        <f>Tableau2[[#This Row],[Nouveau stock]]*Tableau2[[#This Row],[P.U.]]</f>
        <v>0</v>
      </c>
      <c r="G121" s="31">
        <f>SUMPRODUCT((Tableau1[Produits]=B121)*(Tableau1[entrées]))</f>
        <v>0</v>
      </c>
      <c r="H121" s="33">
        <f>SUMPRODUCT((Tableau1[Produits]=B121)*(Tableau1[sorties]))</f>
        <v>0</v>
      </c>
    </row>
    <row r="122" spans="1:8" x14ac:dyDescent="0.35">
      <c r="A122" t="s">
        <v>194</v>
      </c>
      <c r="B122" s="5" t="s">
        <v>15</v>
      </c>
      <c r="C122" s="15">
        <v>0</v>
      </c>
      <c r="D122" s="1">
        <f t="shared" si="3"/>
        <v>0</v>
      </c>
      <c r="E122" s="10">
        <v>0.53</v>
      </c>
      <c r="F122" s="9">
        <f>Tableau2[[#This Row],[Nouveau stock]]*Tableau2[[#This Row],[P.U.]]</f>
        <v>0</v>
      </c>
      <c r="G122" s="31">
        <f>SUMPRODUCT((Tableau1[Produits]=B122)*(Tableau1[entrées]))</f>
        <v>0</v>
      </c>
      <c r="H122" s="33">
        <f>SUMPRODUCT((Tableau1[Produits]=B122)*(Tableau1[sorties]))</f>
        <v>0</v>
      </c>
    </row>
    <row r="123" spans="1:8" x14ac:dyDescent="0.35">
      <c r="A123" t="s">
        <v>194</v>
      </c>
      <c r="B123" s="5" t="s">
        <v>82</v>
      </c>
      <c r="C123" s="15">
        <v>0</v>
      </c>
      <c r="D123" s="1">
        <f t="shared" si="3"/>
        <v>0</v>
      </c>
      <c r="E123" s="10">
        <v>1.85</v>
      </c>
      <c r="F123" s="9">
        <f>Tableau2[[#This Row],[Nouveau stock]]*Tableau2[[#This Row],[P.U.]]</f>
        <v>0</v>
      </c>
      <c r="G123" s="31">
        <f>SUMPRODUCT((Tableau1[Produits]=B123)*(Tableau1[entrées]))</f>
        <v>0</v>
      </c>
      <c r="H123" s="33">
        <f>SUMPRODUCT((Tableau1[Produits]=B123)*(Tableau1[sorties]))</f>
        <v>0</v>
      </c>
    </row>
    <row r="124" spans="1:8" x14ac:dyDescent="0.35">
      <c r="A124" t="s">
        <v>194</v>
      </c>
      <c r="B124" s="8" t="s">
        <v>83</v>
      </c>
      <c r="C124" s="15">
        <v>0</v>
      </c>
      <c r="D124" s="1">
        <f t="shared" si="3"/>
        <v>0</v>
      </c>
      <c r="E124" s="10">
        <v>0.37</v>
      </c>
      <c r="F124" s="9">
        <f>Tableau2[[#This Row],[Nouveau stock]]*Tableau2[[#This Row],[P.U.]]</f>
        <v>0</v>
      </c>
      <c r="G124" s="31">
        <f>SUMPRODUCT((Tableau1[Produits]=B124)*(Tableau1[entrées]))</f>
        <v>0</v>
      </c>
      <c r="H124" s="33">
        <f>SUMPRODUCT((Tableau1[Produits]=B124)*(Tableau1[sorties]))</f>
        <v>0</v>
      </c>
    </row>
    <row r="125" spans="1:8" x14ac:dyDescent="0.35">
      <c r="A125" t="s">
        <v>194</v>
      </c>
      <c r="B125" s="5" t="s">
        <v>84</v>
      </c>
      <c r="C125" s="15">
        <v>0</v>
      </c>
      <c r="D125" s="1">
        <f t="shared" si="3"/>
        <v>0</v>
      </c>
      <c r="E125" s="10">
        <v>0</v>
      </c>
      <c r="F125" s="9">
        <f>Tableau2[[#This Row],[Nouveau stock]]*Tableau2[[#This Row],[P.U.]]</f>
        <v>0</v>
      </c>
      <c r="G125" s="31">
        <f>SUMPRODUCT((Tableau1[Produits]=B125)*(Tableau1[entrées]))</f>
        <v>0</v>
      </c>
      <c r="H125" s="33">
        <f>SUMPRODUCT((Tableau1[Produits]=B125)*(Tableau1[sorties]))</f>
        <v>0</v>
      </c>
    </row>
    <row r="126" spans="1:8" x14ac:dyDescent="0.35">
      <c r="A126" t="s">
        <v>194</v>
      </c>
      <c r="B126" s="8" t="s">
        <v>85</v>
      </c>
      <c r="C126" s="15">
        <v>0</v>
      </c>
      <c r="D126" s="1">
        <f t="shared" si="3"/>
        <v>0</v>
      </c>
      <c r="E126" s="10">
        <v>1.79</v>
      </c>
      <c r="F126" s="9">
        <f>Tableau2[[#This Row],[Nouveau stock]]*Tableau2[[#This Row],[P.U.]]</f>
        <v>0</v>
      </c>
      <c r="G126" s="31">
        <f>SUMPRODUCT((Tableau1[Produits]=B126)*(Tableau1[entrées]))</f>
        <v>0</v>
      </c>
      <c r="H126" s="33">
        <f>SUMPRODUCT((Tableau1[Produits]=B126)*(Tableau1[sorties]))</f>
        <v>0</v>
      </c>
    </row>
    <row r="127" spans="1:8" x14ac:dyDescent="0.35">
      <c r="A127" t="s">
        <v>194</v>
      </c>
      <c r="B127" s="5" t="s">
        <v>86</v>
      </c>
      <c r="C127" s="15">
        <v>0</v>
      </c>
      <c r="D127" s="1">
        <f t="shared" si="3"/>
        <v>0</v>
      </c>
      <c r="E127" s="10">
        <v>1.24</v>
      </c>
      <c r="F127" s="9">
        <f>Tableau2[[#This Row],[Nouveau stock]]*Tableau2[[#This Row],[P.U.]]</f>
        <v>0</v>
      </c>
      <c r="G127" s="31">
        <f>SUMPRODUCT((Tableau1[Produits]=B127)*(Tableau1[entrées]))</f>
        <v>0</v>
      </c>
      <c r="H127" s="33">
        <f>SUMPRODUCT((Tableau1[Produits]=B127)*(Tableau1[sorties]))</f>
        <v>0</v>
      </c>
    </row>
    <row r="128" spans="1:8" x14ac:dyDescent="0.35">
      <c r="A128" t="s">
        <v>194</v>
      </c>
      <c r="B128" s="8" t="s">
        <v>87</v>
      </c>
      <c r="C128" s="15">
        <v>0</v>
      </c>
      <c r="D128" s="1">
        <f t="shared" si="3"/>
        <v>0</v>
      </c>
      <c r="E128" s="10">
        <v>1.45</v>
      </c>
      <c r="F128" s="9">
        <f>Tableau2[[#This Row],[Nouveau stock]]*Tableau2[[#This Row],[P.U.]]</f>
        <v>0</v>
      </c>
      <c r="G128" s="31">
        <f>SUMPRODUCT((Tableau1[Produits]=B128)*(Tableau1[entrées]))</f>
        <v>0</v>
      </c>
      <c r="H128" s="33">
        <f>SUMPRODUCT((Tableau1[Produits]=B128)*(Tableau1[sorties]))</f>
        <v>0</v>
      </c>
    </row>
    <row r="129" spans="1:8" x14ac:dyDescent="0.35">
      <c r="A129" t="s">
        <v>194</v>
      </c>
      <c r="B129" s="5" t="s">
        <v>116</v>
      </c>
      <c r="C129" s="15">
        <v>0</v>
      </c>
      <c r="D129" s="1">
        <f t="shared" si="3"/>
        <v>0</v>
      </c>
      <c r="E129" s="10">
        <v>0.63</v>
      </c>
      <c r="F129" s="9">
        <f>Tableau2[[#This Row],[Nouveau stock]]*Tableau2[[#This Row],[P.U.]]</f>
        <v>0</v>
      </c>
      <c r="G129" s="31">
        <f>SUMPRODUCT((Tableau1[Produits]=B129)*(Tableau1[entrées]))</f>
        <v>0</v>
      </c>
      <c r="H129" s="33">
        <f>SUMPRODUCT((Tableau1[Produits]=B129)*(Tableau1[sorties]))</f>
        <v>0</v>
      </c>
    </row>
    <row r="130" spans="1:8" x14ac:dyDescent="0.35">
      <c r="A130" t="s">
        <v>194</v>
      </c>
      <c r="B130" s="5" t="s">
        <v>88</v>
      </c>
      <c r="C130" s="15">
        <v>0</v>
      </c>
      <c r="D130" s="1">
        <f t="shared" ref="D130:D161" si="4">C130+G130-H130</f>
        <v>0</v>
      </c>
      <c r="E130" s="10">
        <v>0.73</v>
      </c>
      <c r="F130" s="9">
        <f>Tableau2[[#This Row],[Nouveau stock]]*Tableau2[[#This Row],[P.U.]]</f>
        <v>0</v>
      </c>
      <c r="G130" s="31">
        <f>SUMPRODUCT((Tableau1[Produits]=B130)*(Tableau1[entrées]))</f>
        <v>0</v>
      </c>
      <c r="H130" s="33">
        <f>SUMPRODUCT((Tableau1[Produits]=B130)*(Tableau1[sorties]))</f>
        <v>0</v>
      </c>
    </row>
    <row r="131" spans="1:8" x14ac:dyDescent="0.35">
      <c r="A131" t="s">
        <v>194</v>
      </c>
      <c r="B131" s="8" t="s">
        <v>89</v>
      </c>
      <c r="C131" s="15">
        <v>2</v>
      </c>
      <c r="D131" s="1">
        <f t="shared" si="4"/>
        <v>2</v>
      </c>
      <c r="E131" s="10">
        <v>0.81</v>
      </c>
      <c r="F131" s="9">
        <f>Tableau2[[#This Row],[Nouveau stock]]*Tableau2[[#This Row],[P.U.]]</f>
        <v>1.62</v>
      </c>
      <c r="G131" s="31">
        <f>SUMPRODUCT((Tableau1[Produits]=B131)*(Tableau1[entrées]))</f>
        <v>0</v>
      </c>
      <c r="H131" s="33">
        <f>SUMPRODUCT((Tableau1[Produits]=B131)*(Tableau1[sorties]))</f>
        <v>0</v>
      </c>
    </row>
    <row r="132" spans="1:8" x14ac:dyDescent="0.35">
      <c r="A132" t="s">
        <v>194</v>
      </c>
      <c r="B132" s="7" t="s">
        <v>131</v>
      </c>
      <c r="C132" s="16">
        <v>0</v>
      </c>
      <c r="D132" s="1">
        <f t="shared" si="4"/>
        <v>0</v>
      </c>
      <c r="E132" s="10">
        <v>0</v>
      </c>
      <c r="F132" s="9">
        <f>Tableau2[[#This Row],[Nouveau stock]]*Tableau2[[#This Row],[P.U.]]</f>
        <v>0</v>
      </c>
      <c r="G132" s="32">
        <f>SUMPRODUCT((Tableau1[Produits]=B132)*(Tableau1[entrées]))</f>
        <v>0</v>
      </c>
      <c r="H132" s="34">
        <f>SUMPRODUCT((Tableau1[Produits]=B132)*(Tableau1[sorties]))</f>
        <v>0</v>
      </c>
    </row>
    <row r="133" spans="1:8" x14ac:dyDescent="0.35">
      <c r="A133" t="s">
        <v>194</v>
      </c>
      <c r="B133" s="5" t="s">
        <v>90</v>
      </c>
      <c r="C133" s="15">
        <v>0</v>
      </c>
      <c r="D133" s="1">
        <f t="shared" si="4"/>
        <v>0</v>
      </c>
      <c r="E133" s="10">
        <v>0.97</v>
      </c>
      <c r="F133" s="9">
        <f>Tableau2[[#This Row],[Nouveau stock]]*Tableau2[[#This Row],[P.U.]]</f>
        <v>0</v>
      </c>
      <c r="G133" s="31">
        <f>SUMPRODUCT((Tableau1[Produits]=B133)*(Tableau1[entrées]))</f>
        <v>0</v>
      </c>
      <c r="H133" s="33">
        <f>SUMPRODUCT((Tableau1[Produits]=B133)*(Tableau1[sorties]))</f>
        <v>0</v>
      </c>
    </row>
    <row r="134" spans="1:8" x14ac:dyDescent="0.35">
      <c r="A134" t="s">
        <v>194</v>
      </c>
      <c r="B134" s="5" t="s">
        <v>31</v>
      </c>
      <c r="C134" s="15">
        <v>0</v>
      </c>
      <c r="D134" s="1">
        <f t="shared" si="4"/>
        <v>0</v>
      </c>
      <c r="E134" s="10">
        <v>0.47</v>
      </c>
      <c r="F134" s="9">
        <f>Tableau2[[#This Row],[Nouveau stock]]*Tableau2[[#This Row],[P.U.]]</f>
        <v>0</v>
      </c>
      <c r="G134" s="31">
        <f>SUMPRODUCT((Tableau1[Produits]=B134)*(Tableau1[entrées]))</f>
        <v>0</v>
      </c>
      <c r="H134" s="33">
        <f>SUMPRODUCT((Tableau1[Produits]=B134)*(Tableau1[sorties]))</f>
        <v>0</v>
      </c>
    </row>
    <row r="135" spans="1:8" x14ac:dyDescent="0.35">
      <c r="A135" t="s">
        <v>194</v>
      </c>
      <c r="B135" s="7" t="s">
        <v>135</v>
      </c>
      <c r="C135" s="16">
        <v>0</v>
      </c>
      <c r="D135" s="1">
        <f t="shared" si="4"/>
        <v>0</v>
      </c>
      <c r="E135" s="10">
        <v>1.83</v>
      </c>
      <c r="F135" s="9">
        <f>Tableau2[[#This Row],[Nouveau stock]]*Tableau2[[#This Row],[P.U.]]</f>
        <v>0</v>
      </c>
      <c r="G135" s="32">
        <f>SUMPRODUCT((Tableau1[Produits]=B135)*(Tableau1[entrées]))</f>
        <v>0</v>
      </c>
      <c r="H135" s="34">
        <f>SUMPRODUCT((Tableau1[Produits]=B135)*(Tableau1[sorties]))</f>
        <v>0</v>
      </c>
    </row>
    <row r="136" spans="1:8" x14ac:dyDescent="0.35">
      <c r="A136" t="s">
        <v>194</v>
      </c>
      <c r="B136" s="8" t="s">
        <v>91</v>
      </c>
      <c r="C136" s="15">
        <v>0</v>
      </c>
      <c r="D136" s="1">
        <f t="shared" si="4"/>
        <v>0</v>
      </c>
      <c r="E136" s="10">
        <v>0.41</v>
      </c>
      <c r="F136" s="9">
        <f>Tableau2[[#This Row],[Nouveau stock]]*Tableau2[[#This Row],[P.U.]]</f>
        <v>0</v>
      </c>
      <c r="G136" s="31">
        <f>SUMPRODUCT((Tableau1[Produits]=B136)*(Tableau1[entrées]))</f>
        <v>0</v>
      </c>
      <c r="H136" s="33">
        <f>SUMPRODUCT((Tableau1[Produits]=B136)*(Tableau1[sorties]))</f>
        <v>0</v>
      </c>
    </row>
    <row r="137" spans="1:8" x14ac:dyDescent="0.35">
      <c r="A137" t="s">
        <v>194</v>
      </c>
      <c r="B137" s="5" t="s">
        <v>92</v>
      </c>
      <c r="C137" s="15">
        <v>0</v>
      </c>
      <c r="D137" s="1">
        <f t="shared" si="4"/>
        <v>0</v>
      </c>
      <c r="E137" s="10">
        <v>1.17</v>
      </c>
      <c r="F137" s="9">
        <f>Tableau2[[#This Row],[Nouveau stock]]*Tableau2[[#This Row],[P.U.]]</f>
        <v>0</v>
      </c>
      <c r="G137" s="31">
        <f>SUMPRODUCT((Tableau1[Produits]=B137)*(Tableau1[entrées]))</f>
        <v>0</v>
      </c>
      <c r="H137" s="33">
        <f>SUMPRODUCT((Tableau1[Produits]=B137)*(Tableau1[sorties]))</f>
        <v>0</v>
      </c>
    </row>
    <row r="138" spans="1:8" x14ac:dyDescent="0.35">
      <c r="A138" t="s">
        <v>194</v>
      </c>
      <c r="B138" s="8" t="s">
        <v>93</v>
      </c>
      <c r="C138" s="15">
        <v>0</v>
      </c>
      <c r="D138" s="1">
        <f t="shared" si="4"/>
        <v>0</v>
      </c>
      <c r="E138" s="10">
        <v>1.54</v>
      </c>
      <c r="F138" s="9">
        <f>Tableau2[[#This Row],[Nouveau stock]]*Tableau2[[#This Row],[P.U.]]</f>
        <v>0</v>
      </c>
      <c r="G138" s="31">
        <f>SUMPRODUCT((Tableau1[Produits]=B138)*(Tableau1[entrées]))</f>
        <v>0</v>
      </c>
      <c r="H138" s="33">
        <f>SUMPRODUCT((Tableau1[Produits]=B138)*(Tableau1[sorties]))</f>
        <v>0</v>
      </c>
    </row>
    <row r="139" spans="1:8" x14ac:dyDescent="0.35">
      <c r="A139" t="s">
        <v>194</v>
      </c>
      <c r="B139" s="5" t="s">
        <v>94</v>
      </c>
      <c r="C139" s="15">
        <v>0</v>
      </c>
      <c r="D139" s="1">
        <f t="shared" si="4"/>
        <v>0</v>
      </c>
      <c r="E139" s="10">
        <v>1.69</v>
      </c>
      <c r="F139" s="9">
        <f>Tableau2[[#This Row],[Nouveau stock]]*Tableau2[[#This Row],[P.U.]]</f>
        <v>0</v>
      </c>
      <c r="G139" s="31">
        <f>SUMPRODUCT((Tableau1[Produits]=B139)*(Tableau1[entrées]))</f>
        <v>0</v>
      </c>
      <c r="H139" s="33">
        <f>SUMPRODUCT((Tableau1[Produits]=B139)*(Tableau1[sorties]))</f>
        <v>0</v>
      </c>
    </row>
    <row r="140" spans="1:8" x14ac:dyDescent="0.35">
      <c r="A140" t="s">
        <v>194</v>
      </c>
      <c r="B140" s="8" t="s">
        <v>95</v>
      </c>
      <c r="C140" s="15">
        <v>0</v>
      </c>
      <c r="D140" s="1">
        <f t="shared" si="4"/>
        <v>0</v>
      </c>
      <c r="E140" s="10">
        <v>1.99</v>
      </c>
      <c r="F140" s="9">
        <f>Tableau2[[#This Row],[Nouveau stock]]*Tableau2[[#This Row],[P.U.]]</f>
        <v>0</v>
      </c>
      <c r="G140" s="31">
        <f>SUMPRODUCT((Tableau1[Produits]=B140)*(Tableau1[entrées]))</f>
        <v>0</v>
      </c>
      <c r="H140" s="33">
        <f>SUMPRODUCT((Tableau1[Produits]=B140)*(Tableau1[sorties]))</f>
        <v>0</v>
      </c>
    </row>
    <row r="141" spans="1:8" x14ac:dyDescent="0.35">
      <c r="A141" t="s">
        <v>194</v>
      </c>
      <c r="B141" s="5" t="s">
        <v>96</v>
      </c>
      <c r="C141" s="15">
        <v>0</v>
      </c>
      <c r="D141" s="1">
        <f t="shared" si="4"/>
        <v>0</v>
      </c>
      <c r="E141" s="10">
        <v>1.0900000000000001</v>
      </c>
      <c r="F141" s="9">
        <f>Tableau2[[#This Row],[Nouveau stock]]*Tableau2[[#This Row],[P.U.]]</f>
        <v>0</v>
      </c>
      <c r="G141" s="31">
        <f>SUMPRODUCT((Tableau1[Produits]=B141)*(Tableau1[entrées]))</f>
        <v>0</v>
      </c>
      <c r="H141" s="33">
        <f>SUMPRODUCT((Tableau1[Produits]=B141)*(Tableau1[sorties]))</f>
        <v>0</v>
      </c>
    </row>
    <row r="142" spans="1:8" x14ac:dyDescent="0.35">
      <c r="A142" t="s">
        <v>194</v>
      </c>
      <c r="B142" s="7" t="s">
        <v>124</v>
      </c>
      <c r="C142" s="16">
        <v>0</v>
      </c>
      <c r="D142" s="1">
        <f t="shared" si="4"/>
        <v>0</v>
      </c>
      <c r="E142" s="10">
        <v>1.27</v>
      </c>
      <c r="F142" s="9">
        <f>Tableau2[[#This Row],[Nouveau stock]]*Tableau2[[#This Row],[P.U.]]</f>
        <v>0</v>
      </c>
      <c r="G142" s="32">
        <f>SUMPRODUCT((Tableau1[Produits]=B142)*(Tableau1[entrées]))</f>
        <v>0</v>
      </c>
      <c r="H142" s="34">
        <f>SUMPRODUCT((Tableau1[Produits]=B142)*(Tableau1[sorties]))</f>
        <v>0</v>
      </c>
    </row>
    <row r="143" spans="1:8" x14ac:dyDescent="0.35">
      <c r="A143" t="s">
        <v>194</v>
      </c>
      <c r="B143" s="6" t="s">
        <v>118</v>
      </c>
      <c r="C143" s="16">
        <v>0</v>
      </c>
      <c r="D143" s="1">
        <f t="shared" si="4"/>
        <v>0</v>
      </c>
      <c r="E143" s="10">
        <v>1.1299999999999999</v>
      </c>
      <c r="F143" s="9">
        <f>Tableau2[[#This Row],[Nouveau stock]]*Tableau2[[#This Row],[P.U.]]</f>
        <v>0</v>
      </c>
      <c r="G143" s="32">
        <f>SUMPRODUCT((Tableau1[Produits]=B143)*(Tableau1[entrées]))</f>
        <v>0</v>
      </c>
      <c r="H143" s="34">
        <f>SUMPRODUCT((Tableau1[Produits]=B143)*(Tableau1[sorties]))</f>
        <v>0</v>
      </c>
    </row>
    <row r="144" spans="1:8" x14ac:dyDescent="0.35">
      <c r="A144" t="s">
        <v>194</v>
      </c>
      <c r="B144" s="8" t="s">
        <v>97</v>
      </c>
      <c r="C144" s="15">
        <v>0</v>
      </c>
      <c r="D144" s="1">
        <f t="shared" si="4"/>
        <v>0</v>
      </c>
      <c r="E144" s="10">
        <v>0.78</v>
      </c>
      <c r="F144" s="9">
        <f>Tableau2[[#This Row],[Nouveau stock]]*Tableau2[[#This Row],[P.U.]]</f>
        <v>0</v>
      </c>
      <c r="G144" s="31">
        <f>SUMPRODUCT((Tableau1[Produits]=B144)*(Tableau1[entrées]))</f>
        <v>0</v>
      </c>
      <c r="H144" s="33">
        <f>SUMPRODUCT((Tableau1[Produits]=B144)*(Tableau1[sorties]))</f>
        <v>0</v>
      </c>
    </row>
    <row r="145" spans="1:8" x14ac:dyDescent="0.35">
      <c r="A145" t="s">
        <v>194</v>
      </c>
      <c r="B145" s="5" t="s">
        <v>98</v>
      </c>
      <c r="C145" s="15">
        <v>0</v>
      </c>
      <c r="D145" s="1">
        <f t="shared" si="4"/>
        <v>0</v>
      </c>
      <c r="E145" s="10">
        <v>0.71</v>
      </c>
      <c r="F145" s="9">
        <f>Tableau2[[#This Row],[Nouveau stock]]*Tableau2[[#This Row],[P.U.]]</f>
        <v>0</v>
      </c>
      <c r="G145" s="31">
        <f>SUMPRODUCT((Tableau1[Produits]=B145)*(Tableau1[entrées]))</f>
        <v>0</v>
      </c>
      <c r="H145" s="33">
        <f>SUMPRODUCT((Tableau1[Produits]=B145)*(Tableau1[sorties]))</f>
        <v>0</v>
      </c>
    </row>
    <row r="146" spans="1:8" x14ac:dyDescent="0.35">
      <c r="A146" t="s">
        <v>194</v>
      </c>
      <c r="B146" s="8" t="s">
        <v>123</v>
      </c>
      <c r="C146" s="16">
        <v>0</v>
      </c>
      <c r="D146" s="1">
        <f t="shared" si="4"/>
        <v>0</v>
      </c>
      <c r="E146" s="10">
        <v>1.55</v>
      </c>
      <c r="F146" s="9">
        <f>Tableau2[[#This Row],[Nouveau stock]]*Tableau2[[#This Row],[P.U.]]</f>
        <v>0</v>
      </c>
      <c r="G146" s="32">
        <f>SUMPRODUCT((Tableau1[Produits]=B146)*(Tableau1[entrées]))</f>
        <v>0</v>
      </c>
      <c r="H146" s="34">
        <f>SUMPRODUCT((Tableau1[Produits]=B146)*(Tableau1[sorties]))</f>
        <v>0</v>
      </c>
    </row>
    <row r="147" spans="1:8" x14ac:dyDescent="0.35">
      <c r="A147" t="s">
        <v>194</v>
      </c>
      <c r="B147" s="8" t="s">
        <v>99</v>
      </c>
      <c r="C147" s="15">
        <v>0</v>
      </c>
      <c r="D147" s="1">
        <f t="shared" si="4"/>
        <v>0</v>
      </c>
      <c r="E147" s="10">
        <v>0</v>
      </c>
      <c r="F147" s="9">
        <f>Tableau2[[#This Row],[Nouveau stock]]*Tableau2[[#This Row],[P.U.]]</f>
        <v>0</v>
      </c>
      <c r="G147" s="31">
        <f>SUMPRODUCT((Tableau1[Produits]=B147)*(Tableau1[entrées]))</f>
        <v>0</v>
      </c>
      <c r="H147" s="33">
        <f>SUMPRODUCT((Tableau1[Produits]=B147)*(Tableau1[sorties]))</f>
        <v>0</v>
      </c>
    </row>
    <row r="148" spans="1:8" x14ac:dyDescent="0.35">
      <c r="A148" t="s">
        <v>194</v>
      </c>
      <c r="B148" s="8" t="s">
        <v>117</v>
      </c>
      <c r="C148" s="15">
        <v>0</v>
      </c>
      <c r="D148" s="1">
        <f t="shared" si="4"/>
        <v>0</v>
      </c>
      <c r="E148" s="10">
        <v>2</v>
      </c>
      <c r="F148" s="9">
        <f>Tableau2[[#This Row],[Nouveau stock]]*Tableau2[[#This Row],[P.U.]]</f>
        <v>0</v>
      </c>
      <c r="G148" s="31">
        <f>SUMPRODUCT((Tableau1[Produits]=B148)*(Tableau1[entrées]))</f>
        <v>0</v>
      </c>
      <c r="H148" s="33">
        <f>SUMPRODUCT((Tableau1[Produits]=B148)*(Tableau1[sorties]))</f>
        <v>0</v>
      </c>
    </row>
    <row r="149" spans="1:8" x14ac:dyDescent="0.35">
      <c r="A149" t="s">
        <v>194</v>
      </c>
      <c r="B149" s="5" t="s">
        <v>104</v>
      </c>
      <c r="C149" s="15">
        <v>0</v>
      </c>
      <c r="D149" s="1">
        <f t="shared" si="4"/>
        <v>0</v>
      </c>
      <c r="E149" s="10">
        <v>0.96</v>
      </c>
      <c r="F149" s="9">
        <f>Tableau2[[#This Row],[Nouveau stock]]*Tableau2[[#This Row],[P.U.]]</f>
        <v>0</v>
      </c>
      <c r="G149" s="31">
        <f>SUMPRODUCT((Tableau1[Produits]=B149)*(Tableau1[entrées]))</f>
        <v>0</v>
      </c>
      <c r="H149" s="33">
        <f>SUMPRODUCT((Tableau1[Produits]=B149)*(Tableau1[sorties]))</f>
        <v>0</v>
      </c>
    </row>
    <row r="150" spans="1:8" x14ac:dyDescent="0.35">
      <c r="A150" t="s">
        <v>194</v>
      </c>
      <c r="B150" s="8" t="s">
        <v>105</v>
      </c>
      <c r="C150" s="15">
        <v>0</v>
      </c>
      <c r="D150" s="1">
        <f t="shared" si="4"/>
        <v>0</v>
      </c>
      <c r="E150" s="10">
        <v>1.74</v>
      </c>
      <c r="F150" s="9">
        <f>Tableau2[[#This Row],[Nouveau stock]]*Tableau2[[#This Row],[P.U.]]</f>
        <v>0</v>
      </c>
      <c r="G150" s="31">
        <f>SUMPRODUCT((Tableau1[Produits]=B150)*(Tableau1[entrées]))</f>
        <v>0</v>
      </c>
      <c r="H150" s="33">
        <f>SUMPRODUCT((Tableau1[Produits]=B150)*(Tableau1[sorties]))</f>
        <v>0</v>
      </c>
    </row>
    <row r="151" spans="1:8" x14ac:dyDescent="0.35">
      <c r="A151" t="s">
        <v>194</v>
      </c>
      <c r="B151" s="5" t="s">
        <v>100</v>
      </c>
      <c r="C151" s="15">
        <v>0</v>
      </c>
      <c r="D151" s="1">
        <f t="shared" si="4"/>
        <v>0</v>
      </c>
      <c r="E151" s="10">
        <v>1.04</v>
      </c>
      <c r="F151" s="9">
        <f>Tableau2[[#This Row],[Nouveau stock]]*Tableau2[[#This Row],[P.U.]]</f>
        <v>0</v>
      </c>
      <c r="G151" s="31">
        <f>SUMPRODUCT((Tableau1[Produits]=B151)*(Tableau1[entrées]))</f>
        <v>0</v>
      </c>
      <c r="H151" s="33">
        <f>SUMPRODUCT((Tableau1[Produits]=B151)*(Tableau1[sorties]))</f>
        <v>0</v>
      </c>
    </row>
    <row r="152" spans="1:8" x14ac:dyDescent="0.35">
      <c r="A152" t="s">
        <v>194</v>
      </c>
      <c r="B152" s="6" t="s">
        <v>127</v>
      </c>
      <c r="C152" s="15">
        <v>0</v>
      </c>
      <c r="D152" s="1">
        <f t="shared" si="4"/>
        <v>0</v>
      </c>
      <c r="E152" s="10">
        <v>0.97</v>
      </c>
      <c r="F152" s="9">
        <f>Tableau2[[#This Row],[Nouveau stock]]*Tableau2[[#This Row],[P.U.]]</f>
        <v>0</v>
      </c>
      <c r="G152" s="31">
        <f>SUMPRODUCT((Tableau1[Produits]=B152)*(Tableau1[entrées]))</f>
        <v>0</v>
      </c>
      <c r="H152" s="33">
        <f>SUMPRODUCT((Tableau1[Produits]=B152)*(Tableau1[sorties]))</f>
        <v>0</v>
      </c>
    </row>
    <row r="153" spans="1:8" x14ac:dyDescent="0.35">
      <c r="A153" t="s">
        <v>194</v>
      </c>
      <c r="B153" s="5" t="s">
        <v>101</v>
      </c>
      <c r="C153" s="15">
        <v>0</v>
      </c>
      <c r="D153" s="1">
        <f t="shared" si="4"/>
        <v>0</v>
      </c>
      <c r="E153" s="10">
        <v>0.5</v>
      </c>
      <c r="F153" s="9">
        <f>Tableau2[[#This Row],[Nouveau stock]]*Tableau2[[#This Row],[P.U.]]</f>
        <v>0</v>
      </c>
      <c r="G153" s="31">
        <f>SUMPRODUCT((Tableau1[Produits]=B153)*(Tableau1[entrées]))</f>
        <v>0</v>
      </c>
      <c r="H153" s="33">
        <f>SUMPRODUCT((Tableau1[Produits]=B153)*(Tableau1[sorties]))</f>
        <v>0</v>
      </c>
    </row>
    <row r="154" spans="1:8" x14ac:dyDescent="0.35">
      <c r="A154" t="s">
        <v>194</v>
      </c>
      <c r="B154" s="6" t="s">
        <v>111</v>
      </c>
      <c r="C154" s="15">
        <v>0</v>
      </c>
      <c r="D154" s="1">
        <f t="shared" si="4"/>
        <v>0</v>
      </c>
      <c r="E154" s="10">
        <v>1.1499999999999999</v>
      </c>
      <c r="F154" s="9">
        <f>Tableau2[[#This Row],[Nouveau stock]]*Tableau2[[#This Row],[P.U.]]</f>
        <v>0</v>
      </c>
      <c r="G154" s="31">
        <f>SUMPRODUCT((Tableau1[Produits]=B154)*(Tableau1[entrées]))</f>
        <v>0</v>
      </c>
      <c r="H154" s="33">
        <f>SUMPRODUCT((Tableau1[Produits]=B154)*(Tableau1[sorties]))</f>
        <v>0</v>
      </c>
    </row>
    <row r="155" spans="1:8" x14ac:dyDescent="0.35">
      <c r="A155" t="s">
        <v>194</v>
      </c>
      <c r="B155" s="7" t="s">
        <v>122</v>
      </c>
      <c r="C155" s="16">
        <v>0</v>
      </c>
      <c r="D155" s="1">
        <f t="shared" si="4"/>
        <v>0</v>
      </c>
      <c r="E155" s="10">
        <v>1.95</v>
      </c>
      <c r="F155" s="9">
        <f>Tableau2[[#This Row],[Nouveau stock]]*Tableau2[[#This Row],[P.U.]]</f>
        <v>0</v>
      </c>
      <c r="G155" s="32">
        <f>SUMPRODUCT((Tableau1[Produits]=B155)*(Tableau1[entrées]))</f>
        <v>0</v>
      </c>
      <c r="H155" s="34">
        <f>SUMPRODUCT((Tableau1[Produits]=B155)*(Tableau1[sorties]))</f>
        <v>0</v>
      </c>
    </row>
    <row r="156" spans="1:8" x14ac:dyDescent="0.35">
      <c r="A156" t="s">
        <v>194</v>
      </c>
      <c r="B156" s="6" t="s">
        <v>102</v>
      </c>
      <c r="C156" s="15">
        <v>0</v>
      </c>
      <c r="D156" s="1">
        <f t="shared" si="4"/>
        <v>0</v>
      </c>
      <c r="E156" s="10">
        <v>0</v>
      </c>
      <c r="F156" s="9">
        <f>Tableau2[[#This Row],[Nouveau stock]]*Tableau2[[#This Row],[P.U.]]</f>
        <v>0</v>
      </c>
      <c r="G156" s="31">
        <f>SUMPRODUCT((Tableau1[Produits]=B156)*(Tableau1[entrées]))</f>
        <v>0</v>
      </c>
      <c r="H156" s="33">
        <f>SUMPRODUCT((Tableau1[Produits]=B156)*(Tableau1[sorties]))</f>
        <v>0</v>
      </c>
    </row>
    <row r="157" spans="1:8" x14ac:dyDescent="0.35">
      <c r="A157" t="s">
        <v>194</v>
      </c>
      <c r="B157" s="5" t="s">
        <v>143</v>
      </c>
      <c r="C157" s="15">
        <v>0</v>
      </c>
      <c r="D157" s="1">
        <f t="shared" si="4"/>
        <v>0</v>
      </c>
      <c r="E157" s="10">
        <v>1.56</v>
      </c>
      <c r="F157" s="9">
        <f>Tableau2[[#This Row],[Nouveau stock]]*Tableau2[[#This Row],[P.U.]]</f>
        <v>0</v>
      </c>
      <c r="G157" s="31">
        <f>SUMPRODUCT((Tableau1[Produits]=B157)*(Tableau1[entrées]))</f>
        <v>0</v>
      </c>
      <c r="H157" s="33">
        <f>SUMPRODUCT((Tableau1[Produits]=B157)*(Tableau1[sorties]))</f>
        <v>0</v>
      </c>
    </row>
    <row r="158" spans="1:8" x14ac:dyDescent="0.35">
      <c r="A158" t="s">
        <v>179</v>
      </c>
      <c r="B158" s="5" t="s">
        <v>53</v>
      </c>
      <c r="C158" s="15">
        <v>14</v>
      </c>
      <c r="D158" s="1">
        <f t="shared" si="4"/>
        <v>14</v>
      </c>
      <c r="E158" s="10">
        <v>0.3</v>
      </c>
      <c r="F158" s="9">
        <f>Tableau2[[#This Row],[Nouveau stock]]*Tableau2[[#This Row],[P.U.]]</f>
        <v>4.2</v>
      </c>
      <c r="G158" s="31">
        <f>SUMPRODUCT((Tableau1[Produits]=B158)*(Tableau1[entrées]))</f>
        <v>0</v>
      </c>
      <c r="H158" s="33">
        <f>SUMPRODUCT((Tableau1[Produits]=B158)*(Tableau1[sorties]))</f>
        <v>0</v>
      </c>
    </row>
    <row r="159" spans="1:8" x14ac:dyDescent="0.35">
      <c r="A159" t="s">
        <v>179</v>
      </c>
      <c r="B159" s="6" t="s">
        <v>54</v>
      </c>
      <c r="C159" s="15">
        <v>15</v>
      </c>
      <c r="D159" s="1">
        <f t="shared" si="4"/>
        <v>15</v>
      </c>
      <c r="E159" s="10">
        <v>0.28999999999999998</v>
      </c>
      <c r="F159" s="9">
        <f>Tableau2[[#This Row],[Nouveau stock]]*Tableau2[[#This Row],[P.U.]]</f>
        <v>4.3499999999999996</v>
      </c>
      <c r="G159" s="31">
        <f>SUMPRODUCT((Tableau1[Produits]=B159)*(Tableau1[entrées]))</f>
        <v>0</v>
      </c>
      <c r="H159" s="33">
        <f>SUMPRODUCT((Tableau1[Produits]=B159)*(Tableau1[sorties]))</f>
        <v>0</v>
      </c>
    </row>
    <row r="160" spans="1:8" x14ac:dyDescent="0.35">
      <c r="A160" t="s">
        <v>179</v>
      </c>
      <c r="B160" s="5" t="s">
        <v>166</v>
      </c>
      <c r="C160" s="15">
        <v>20</v>
      </c>
      <c r="D160" s="1">
        <f t="shared" si="4"/>
        <v>20</v>
      </c>
      <c r="E160" s="10">
        <v>0.42</v>
      </c>
      <c r="F160" s="9">
        <f>Tableau2[[#This Row],[Nouveau stock]]*Tableau2[[#This Row],[P.U.]]</f>
        <v>8.4</v>
      </c>
      <c r="G160" s="31">
        <f>SUMPRODUCT((Tableau1[Produits]=B160)*(Tableau1[entrées]))</f>
        <v>0</v>
      </c>
      <c r="H160" s="33">
        <f>SUMPRODUCT((Tableau1[Produits]=B160)*(Tableau1[sorties]))</f>
        <v>0</v>
      </c>
    </row>
    <row r="161" spans="1:8" x14ac:dyDescent="0.35">
      <c r="A161" t="s">
        <v>179</v>
      </c>
      <c r="B161" s="6" t="s">
        <v>55</v>
      </c>
      <c r="C161" s="15">
        <v>24</v>
      </c>
      <c r="D161" s="1">
        <f t="shared" si="4"/>
        <v>24</v>
      </c>
      <c r="E161" s="10">
        <v>1.49</v>
      </c>
      <c r="F161" s="9">
        <f>Tableau2[[#This Row],[Nouveau stock]]*Tableau2[[#This Row],[P.U.]]</f>
        <v>35.76</v>
      </c>
      <c r="G161" s="31">
        <f>SUMPRODUCT((Tableau1[Produits]=B161)*(Tableau1[entrées]))</f>
        <v>0</v>
      </c>
      <c r="H161" s="33">
        <f>SUMPRODUCT((Tableau1[Produits]=B161)*(Tableau1[sorties]))</f>
        <v>0</v>
      </c>
    </row>
    <row r="162" spans="1:8" x14ac:dyDescent="0.35">
      <c r="A162" t="s">
        <v>179</v>
      </c>
      <c r="B162" s="5" t="s">
        <v>56</v>
      </c>
      <c r="C162" s="15">
        <v>20</v>
      </c>
      <c r="D162" s="1">
        <f t="shared" ref="D162:D168" si="5">C162+G162-H162</f>
        <v>20</v>
      </c>
      <c r="E162" s="10">
        <v>0.59</v>
      </c>
      <c r="F162" s="9">
        <f>Tableau2[[#This Row],[Nouveau stock]]*Tableau2[[#This Row],[P.U.]]</f>
        <v>11.799999999999999</v>
      </c>
      <c r="G162" s="31">
        <f>SUMPRODUCT((Tableau1[Produits]=B162)*(Tableau1[entrées]))</f>
        <v>0</v>
      </c>
      <c r="H162" s="33">
        <f>SUMPRODUCT((Tableau1[Produits]=B162)*(Tableau1[sorties]))</f>
        <v>0</v>
      </c>
    </row>
    <row r="163" spans="1:8" x14ac:dyDescent="0.35">
      <c r="A163" t="s">
        <v>179</v>
      </c>
      <c r="B163" s="6" t="s">
        <v>167</v>
      </c>
      <c r="C163" s="15">
        <v>4</v>
      </c>
      <c r="D163" s="1">
        <f t="shared" si="5"/>
        <v>4</v>
      </c>
      <c r="E163" s="10">
        <v>0.52</v>
      </c>
      <c r="F163" s="9">
        <f>Tableau2[[#This Row],[Nouveau stock]]*Tableau2[[#This Row],[P.U.]]</f>
        <v>2.08</v>
      </c>
      <c r="G163" s="31">
        <f>SUMPRODUCT((Tableau1[Produits]=B163)*(Tableau1[entrées]))</f>
        <v>0</v>
      </c>
      <c r="H163" s="33">
        <f>SUMPRODUCT((Tableau1[Produits]=B163)*(Tableau1[sorties]))</f>
        <v>0</v>
      </c>
    </row>
    <row r="164" spans="1:8" x14ac:dyDescent="0.35">
      <c r="A164" t="s">
        <v>179</v>
      </c>
      <c r="B164" s="5" t="s">
        <v>168</v>
      </c>
      <c r="C164" s="15">
        <v>6</v>
      </c>
      <c r="D164" s="1">
        <f t="shared" si="5"/>
        <v>6</v>
      </c>
      <c r="E164" s="10">
        <v>0.63</v>
      </c>
      <c r="F164" s="9">
        <f>Tableau2[[#This Row],[Nouveau stock]]*Tableau2[[#This Row],[P.U.]]</f>
        <v>3.7800000000000002</v>
      </c>
      <c r="G164" s="31">
        <f>SUMPRODUCT((Tableau1[Produits]=B164)*(Tableau1[entrées]))</f>
        <v>0</v>
      </c>
      <c r="H164" s="33">
        <f>SUMPRODUCT((Tableau1[Produits]=B164)*(Tableau1[sorties]))</f>
        <v>0</v>
      </c>
    </row>
    <row r="165" spans="1:8" x14ac:dyDescent="0.35">
      <c r="A165" t="s">
        <v>179</v>
      </c>
      <c r="B165" s="6" t="s">
        <v>57</v>
      </c>
      <c r="C165" s="15">
        <v>9</v>
      </c>
      <c r="D165" s="1">
        <f t="shared" si="5"/>
        <v>9</v>
      </c>
      <c r="E165" s="10">
        <v>1.52</v>
      </c>
      <c r="F165" s="9">
        <f>Tableau2[[#This Row],[Nouveau stock]]*Tableau2[[#This Row],[P.U.]]</f>
        <v>13.68</v>
      </c>
      <c r="G165" s="31">
        <f>SUMPRODUCT((Tableau1[Produits]=B165)*(Tableau1[entrées]))</f>
        <v>0</v>
      </c>
      <c r="H165" s="33">
        <f>SUMPRODUCT((Tableau1[Produits]=B165)*(Tableau1[sorties]))</f>
        <v>0</v>
      </c>
    </row>
    <row r="166" spans="1:8" x14ac:dyDescent="0.35">
      <c r="A166" t="s">
        <v>179</v>
      </c>
      <c r="B166" s="5" t="s">
        <v>58</v>
      </c>
      <c r="C166" s="15">
        <v>5</v>
      </c>
      <c r="D166" s="1">
        <f t="shared" si="5"/>
        <v>5</v>
      </c>
      <c r="E166" s="10">
        <v>2.09</v>
      </c>
      <c r="F166" s="9">
        <f>Tableau2[[#This Row],[Nouveau stock]]*Tableau2[[#This Row],[P.U.]]</f>
        <v>10.45</v>
      </c>
      <c r="G166" s="31">
        <f>SUMPRODUCT((Tableau1[Produits]=B166)*(Tableau1[entrées]))</f>
        <v>0</v>
      </c>
      <c r="H166" s="33">
        <f>SUMPRODUCT((Tableau1[Produits]=B166)*(Tableau1[sorties]))</f>
        <v>0</v>
      </c>
    </row>
    <row r="167" spans="1:8" x14ac:dyDescent="0.35">
      <c r="A167" t="s">
        <v>179</v>
      </c>
      <c r="B167" s="5" t="s">
        <v>59</v>
      </c>
      <c r="C167" s="15">
        <v>25</v>
      </c>
      <c r="D167" s="1">
        <f t="shared" si="5"/>
        <v>25</v>
      </c>
      <c r="E167" s="10">
        <v>0.6</v>
      </c>
      <c r="F167" s="9">
        <f>Tableau2[[#This Row],[Nouveau stock]]*Tableau2[[#This Row],[P.U.]]</f>
        <v>15</v>
      </c>
      <c r="G167" s="31">
        <f>SUMPRODUCT((Tableau1[Produits]=B167)*(Tableau1[entrées]))</f>
        <v>0</v>
      </c>
      <c r="H167" s="33">
        <f>SUMPRODUCT((Tableau1[Produits]=B167)*(Tableau1[sorties]))</f>
        <v>0</v>
      </c>
    </row>
    <row r="168" spans="1:8" x14ac:dyDescent="0.35">
      <c r="A168" t="s">
        <v>179</v>
      </c>
      <c r="B168" s="6" t="s">
        <v>60</v>
      </c>
      <c r="C168" s="15">
        <v>20</v>
      </c>
      <c r="D168" s="1">
        <f t="shared" si="5"/>
        <v>20</v>
      </c>
      <c r="E168" s="10">
        <v>1.44</v>
      </c>
      <c r="F168" s="9">
        <f>Tableau2[[#This Row],[Nouveau stock]]*Tableau2[[#This Row],[P.U.]]</f>
        <v>28.799999999999997</v>
      </c>
      <c r="G168" s="31">
        <f>SUMPRODUCT((Tableau1[Produits]=B168)*(Tableau1[entrées]))</f>
        <v>0</v>
      </c>
      <c r="H168" s="33">
        <f>SUMPRODUCT((Tableau1[Produits]=B168)*(Tableau1[sorties]))</f>
        <v>0</v>
      </c>
    </row>
    <row r="169" spans="1:8" x14ac:dyDescent="0.35">
      <c r="B169" s="7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M178"/>
  <sheetViews>
    <sheetView workbookViewId="0">
      <selection activeCell="C3" sqref="C3:E178"/>
    </sheetView>
  </sheetViews>
  <sheetFormatPr baseColWidth="10" defaultRowHeight="14.5" x14ac:dyDescent="0.35"/>
  <cols>
    <col min="1" max="1" width="25.453125" customWidth="1"/>
    <col min="2" max="2" width="9.36328125" customWidth="1"/>
  </cols>
  <sheetData>
    <row r="1" spans="1:65" ht="15" thickBot="1" x14ac:dyDescent="0.4">
      <c r="A1" s="27" t="s">
        <v>112</v>
      </c>
      <c r="B1" s="29">
        <v>42190</v>
      </c>
      <c r="C1" s="19">
        <v>42267</v>
      </c>
      <c r="D1" s="19">
        <v>42267</v>
      </c>
      <c r="E1" s="19">
        <v>42267</v>
      </c>
      <c r="F1" s="19">
        <v>42281</v>
      </c>
      <c r="G1" s="19">
        <v>42281</v>
      </c>
      <c r="H1" s="19">
        <v>42281</v>
      </c>
      <c r="I1" s="19">
        <v>42661</v>
      </c>
      <c r="J1" s="19">
        <v>42661</v>
      </c>
      <c r="K1" s="19">
        <v>42661</v>
      </c>
      <c r="L1" s="19">
        <v>42676</v>
      </c>
      <c r="M1" s="19">
        <v>42676</v>
      </c>
      <c r="N1" s="19">
        <v>42676</v>
      </c>
      <c r="O1" s="19">
        <v>42689</v>
      </c>
      <c r="P1" s="19">
        <v>42689</v>
      </c>
      <c r="Q1" s="19">
        <v>42689</v>
      </c>
      <c r="R1" s="19">
        <v>42703</v>
      </c>
      <c r="S1" s="19">
        <v>42703</v>
      </c>
      <c r="T1" s="19">
        <v>42703</v>
      </c>
      <c r="U1" s="20">
        <v>42717</v>
      </c>
      <c r="V1" s="20">
        <v>42717</v>
      </c>
      <c r="W1" s="20">
        <v>42717</v>
      </c>
      <c r="X1" s="20">
        <v>42372</v>
      </c>
      <c r="Y1" s="20">
        <v>42372</v>
      </c>
      <c r="Z1" s="20">
        <v>42372</v>
      </c>
      <c r="AA1" s="20">
        <v>42386</v>
      </c>
      <c r="AB1" s="20">
        <v>42386</v>
      </c>
      <c r="AC1" s="20">
        <v>42386</v>
      </c>
      <c r="AD1" s="20">
        <v>42400</v>
      </c>
      <c r="AE1" s="20">
        <v>42400</v>
      </c>
      <c r="AF1" s="20">
        <v>42400</v>
      </c>
      <c r="AG1" s="20">
        <v>42414</v>
      </c>
      <c r="AH1" s="20">
        <v>42414</v>
      </c>
      <c r="AI1" s="20">
        <v>42414</v>
      </c>
      <c r="AJ1" s="20">
        <v>42428</v>
      </c>
      <c r="AK1" s="20">
        <v>42428</v>
      </c>
      <c r="AL1" s="20">
        <v>42428</v>
      </c>
      <c r="AM1" s="20">
        <v>42443</v>
      </c>
      <c r="AN1" s="20">
        <v>42443</v>
      </c>
      <c r="AO1" s="20">
        <v>42443</v>
      </c>
      <c r="AP1" s="20">
        <v>42457</v>
      </c>
      <c r="AQ1" s="20">
        <v>42457</v>
      </c>
      <c r="AR1" s="20">
        <v>42457</v>
      </c>
      <c r="AS1" s="20">
        <v>42471</v>
      </c>
      <c r="AT1" s="20">
        <v>42471</v>
      </c>
      <c r="AU1" s="21">
        <v>42471</v>
      </c>
      <c r="AV1" s="20">
        <v>42485</v>
      </c>
      <c r="AW1" s="20">
        <v>42485</v>
      </c>
      <c r="AX1" s="21">
        <v>42485</v>
      </c>
      <c r="AY1" s="20">
        <v>42499</v>
      </c>
      <c r="AZ1" s="20">
        <v>42499</v>
      </c>
      <c r="BA1" s="21">
        <v>42499</v>
      </c>
      <c r="BB1" s="20">
        <v>42513</v>
      </c>
      <c r="BC1" s="20">
        <v>42513</v>
      </c>
      <c r="BD1" s="20">
        <v>42513</v>
      </c>
      <c r="BE1" s="20">
        <v>42527</v>
      </c>
      <c r="BF1" s="20">
        <v>42527</v>
      </c>
      <c r="BG1" s="20">
        <v>42527</v>
      </c>
      <c r="BH1" s="20">
        <v>42541</v>
      </c>
      <c r="BI1" s="20">
        <v>42541</v>
      </c>
      <c r="BJ1" s="20">
        <v>42541</v>
      </c>
      <c r="BK1" s="20">
        <v>42555</v>
      </c>
      <c r="BL1" s="20">
        <v>42555</v>
      </c>
      <c r="BM1" s="21">
        <v>42555</v>
      </c>
    </row>
    <row r="2" spans="1:65" ht="15" thickBot="1" x14ac:dyDescent="0.4">
      <c r="A2" s="28" t="s">
        <v>169</v>
      </c>
      <c r="B2" s="30" t="s">
        <v>1</v>
      </c>
      <c r="C2" s="22" t="s">
        <v>2</v>
      </c>
      <c r="D2" s="22" t="s">
        <v>3</v>
      </c>
      <c r="E2" s="23" t="s">
        <v>4</v>
      </c>
      <c r="F2" s="22" t="s">
        <v>2</v>
      </c>
      <c r="G2" s="22" t="s">
        <v>3</v>
      </c>
      <c r="H2" s="23" t="s">
        <v>4</v>
      </c>
      <c r="I2" s="22" t="s">
        <v>2</v>
      </c>
      <c r="J2" s="22" t="s">
        <v>3</v>
      </c>
      <c r="K2" s="23" t="s">
        <v>4</v>
      </c>
      <c r="L2" s="22" t="s">
        <v>2</v>
      </c>
      <c r="M2" s="22" t="s">
        <v>3</v>
      </c>
      <c r="N2" s="23" t="s">
        <v>4</v>
      </c>
      <c r="O2" s="22" t="s">
        <v>2</v>
      </c>
      <c r="P2" s="22" t="s">
        <v>3</v>
      </c>
      <c r="Q2" s="23" t="s">
        <v>4</v>
      </c>
      <c r="R2" s="22" t="s">
        <v>2</v>
      </c>
      <c r="S2" s="22" t="s">
        <v>3</v>
      </c>
      <c r="T2" s="23" t="s">
        <v>4</v>
      </c>
      <c r="U2" s="22" t="s">
        <v>2</v>
      </c>
      <c r="V2" s="22" t="s">
        <v>3</v>
      </c>
      <c r="W2" s="23" t="s">
        <v>4</v>
      </c>
      <c r="X2" s="22" t="s">
        <v>2</v>
      </c>
      <c r="Y2" s="22" t="s">
        <v>3</v>
      </c>
      <c r="Z2" s="23" t="s">
        <v>4</v>
      </c>
      <c r="AA2" s="22" t="s">
        <v>2</v>
      </c>
      <c r="AB2" s="22" t="s">
        <v>3</v>
      </c>
      <c r="AC2" s="23" t="s">
        <v>4</v>
      </c>
      <c r="AD2" s="22" t="s">
        <v>2</v>
      </c>
      <c r="AE2" s="22" t="s">
        <v>3</v>
      </c>
      <c r="AF2" s="23" t="s">
        <v>4</v>
      </c>
      <c r="AG2" s="22" t="s">
        <v>2</v>
      </c>
      <c r="AH2" s="22" t="s">
        <v>3</v>
      </c>
      <c r="AI2" s="23" t="s">
        <v>4</v>
      </c>
      <c r="AJ2" s="22" t="s">
        <v>2</v>
      </c>
      <c r="AK2" s="22" t="s">
        <v>3</v>
      </c>
      <c r="AL2" s="23" t="s">
        <v>4</v>
      </c>
      <c r="AM2" s="22" t="s">
        <v>2</v>
      </c>
      <c r="AN2" s="22" t="s">
        <v>3</v>
      </c>
      <c r="AO2" s="24" t="s">
        <v>4</v>
      </c>
      <c r="AP2" s="25" t="s">
        <v>2</v>
      </c>
      <c r="AQ2" s="25" t="s">
        <v>3</v>
      </c>
      <c r="AR2" s="24" t="s">
        <v>4</v>
      </c>
      <c r="AS2" s="25" t="s">
        <v>2</v>
      </c>
      <c r="AT2" s="25" t="s">
        <v>3</v>
      </c>
      <c r="AU2" s="24" t="s">
        <v>4</v>
      </c>
      <c r="AV2" s="25" t="s">
        <v>2</v>
      </c>
      <c r="AW2" s="25" t="s">
        <v>3</v>
      </c>
      <c r="AX2" s="24" t="s">
        <v>4</v>
      </c>
      <c r="AY2" s="25" t="s">
        <v>2</v>
      </c>
      <c r="AZ2" s="25" t="s">
        <v>3</v>
      </c>
      <c r="BA2" s="24" t="s">
        <v>4</v>
      </c>
      <c r="BB2" s="25" t="s">
        <v>2</v>
      </c>
      <c r="BC2" s="25" t="s">
        <v>3</v>
      </c>
      <c r="BD2" s="24" t="s">
        <v>4</v>
      </c>
      <c r="BE2" s="26" t="s">
        <v>2</v>
      </c>
      <c r="BF2" s="26" t="s">
        <v>3</v>
      </c>
      <c r="BG2" s="24" t="s">
        <v>4</v>
      </c>
      <c r="BH2" s="26" t="s">
        <v>2</v>
      </c>
      <c r="BI2" s="26" t="s">
        <v>3</v>
      </c>
      <c r="BJ2" s="24" t="s">
        <v>4</v>
      </c>
      <c r="BK2" s="26" t="s">
        <v>2</v>
      </c>
      <c r="BL2" s="26" t="s">
        <v>3</v>
      </c>
      <c r="BM2" s="24" t="s">
        <v>4</v>
      </c>
    </row>
    <row r="3" spans="1:65" x14ac:dyDescent="0.35">
      <c r="A3" t="str">
        <f>Base!B2</f>
        <v>Choco BN</v>
      </c>
      <c r="B3">
        <v>9</v>
      </c>
    </row>
    <row r="4" spans="1:65" x14ac:dyDescent="0.35">
      <c r="A4" t="str">
        <f>Base!B3</f>
        <v>Chocolat</v>
      </c>
      <c r="B4">
        <v>48</v>
      </c>
    </row>
    <row r="5" spans="1:65" x14ac:dyDescent="0.35">
      <c r="A5" t="str">
        <f>Base!B4</f>
        <v>Café Moulu</v>
      </c>
      <c r="B5">
        <v>67</v>
      </c>
    </row>
    <row r="6" spans="1:65" x14ac:dyDescent="0.35">
      <c r="A6" t="str">
        <f>Base!B5</f>
        <v>Café Soluble</v>
      </c>
      <c r="B6">
        <v>10</v>
      </c>
    </row>
    <row r="7" spans="1:65" x14ac:dyDescent="0.35">
      <c r="A7" t="str">
        <f>Base!B6</f>
        <v>Infusions</v>
      </c>
      <c r="B7">
        <v>6</v>
      </c>
    </row>
    <row r="8" spans="1:65" x14ac:dyDescent="0.35">
      <c r="A8" t="str">
        <f>Base!B7</f>
        <v>Ricoré</v>
      </c>
      <c r="B8">
        <v>11</v>
      </c>
    </row>
    <row r="9" spans="1:65" x14ac:dyDescent="0.35">
      <c r="A9" t="str">
        <f>Base!B8</f>
        <v>Thé</v>
      </c>
      <c r="B9">
        <v>4</v>
      </c>
    </row>
    <row r="10" spans="1:65" x14ac:dyDescent="0.35">
      <c r="A10" t="str">
        <f>Base!B9</f>
        <v>Chocolat poudre</v>
      </c>
      <c r="B10">
        <v>0</v>
      </c>
    </row>
    <row r="11" spans="1:65" x14ac:dyDescent="0.35">
      <c r="A11" t="str">
        <f>Base!B10</f>
        <v>Tablettes chocolat lait</v>
      </c>
      <c r="B11">
        <v>8</v>
      </c>
    </row>
    <row r="12" spans="1:65" x14ac:dyDescent="0.35">
      <c r="A12" t="str">
        <f>Base!B11</f>
        <v>Tablettes chocolat noir</v>
      </c>
      <c r="B12">
        <v>29</v>
      </c>
    </row>
    <row r="13" spans="1:65" x14ac:dyDescent="0.35">
      <c r="A13" t="str">
        <f>Base!B12</f>
        <v>Tablettes chocolat noisettes</v>
      </c>
      <c r="B13">
        <v>0</v>
      </c>
    </row>
    <row r="14" spans="1:65" x14ac:dyDescent="0.35">
      <c r="A14" t="str">
        <f>Base!B13</f>
        <v>Autres</v>
      </c>
      <c r="B14">
        <v>2</v>
      </c>
    </row>
    <row r="15" spans="1:65" x14ac:dyDescent="0.35">
      <c r="A15" t="str">
        <f>Base!B14</f>
        <v>Compote</v>
      </c>
      <c r="B15">
        <v>5</v>
      </c>
    </row>
    <row r="16" spans="1:65" x14ac:dyDescent="0.35">
      <c r="A16" t="str">
        <f>Base!B15</f>
        <v>Fruits rouge</v>
      </c>
      <c r="B16">
        <v>30</v>
      </c>
    </row>
    <row r="17" spans="1:2" x14ac:dyDescent="0.35">
      <c r="A17" t="str">
        <f>Base!B16</f>
        <v>Miel</v>
      </c>
      <c r="B17">
        <v>1</v>
      </c>
    </row>
    <row r="18" spans="1:2" x14ac:dyDescent="0.35">
      <c r="A18" t="str">
        <f>Base!B17</f>
        <v>Ananas ½</v>
      </c>
      <c r="B18">
        <v>4</v>
      </c>
    </row>
    <row r="19" spans="1:2" x14ac:dyDescent="0.35">
      <c r="A19" t="str">
        <f>Base!B18</f>
        <v>Artichauts</v>
      </c>
      <c r="B19">
        <v>2</v>
      </c>
    </row>
    <row r="20" spans="1:2" x14ac:dyDescent="0.35">
      <c r="A20" t="str">
        <f>Base!B19</f>
        <v xml:space="preserve">Asperge </v>
      </c>
      <c r="B20">
        <v>0</v>
      </c>
    </row>
    <row r="21" spans="1:2" x14ac:dyDescent="0.35">
      <c r="A21" t="str">
        <f>Base!B20</f>
        <v>Caramel</v>
      </c>
      <c r="B21">
        <v>0</v>
      </c>
    </row>
    <row r="22" spans="1:2" x14ac:dyDescent="0.35">
      <c r="A22" t="str">
        <f>Base!B21</f>
        <v>Carottes 1/2</v>
      </c>
      <c r="B22">
        <v>4</v>
      </c>
    </row>
    <row r="23" spans="1:2" x14ac:dyDescent="0.35">
      <c r="A23" t="str">
        <f>Base!B22</f>
        <v>Cassoulet 1/2</v>
      </c>
      <c r="B23">
        <v>0</v>
      </c>
    </row>
    <row r="24" spans="1:2" x14ac:dyDescent="0.35">
      <c r="A24" t="str">
        <f>Base!B23</f>
        <v>Cassoulet 4/4</v>
      </c>
      <c r="B24">
        <v>27</v>
      </c>
    </row>
    <row r="25" spans="1:2" x14ac:dyDescent="0.35">
      <c r="A25" t="str">
        <f>Base!B24</f>
        <v>Céréales</v>
      </c>
      <c r="B25">
        <v>0</v>
      </c>
    </row>
    <row r="26" spans="1:2" x14ac:dyDescent="0.35">
      <c r="A26" t="str">
        <f>Base!B25</f>
        <v>Champignons ½</v>
      </c>
      <c r="B26">
        <v>10</v>
      </c>
    </row>
    <row r="27" spans="1:2" x14ac:dyDescent="0.35">
      <c r="A27" t="str">
        <f>Base!B26</f>
        <v>Champignons 4/4</v>
      </c>
      <c r="B27">
        <v>6</v>
      </c>
    </row>
    <row r="28" spans="1:2" x14ac:dyDescent="0.35">
      <c r="A28" t="str">
        <f>Base!B27</f>
        <v>Chili con carné 4/4</v>
      </c>
      <c r="B28">
        <v>5</v>
      </c>
    </row>
    <row r="29" spans="1:2" x14ac:dyDescent="0.35">
      <c r="A29" t="str">
        <f>Base!B28</f>
        <v>Choucroute ½</v>
      </c>
      <c r="B29">
        <v>4</v>
      </c>
    </row>
    <row r="30" spans="1:2" x14ac:dyDescent="0.35">
      <c r="A30" t="str">
        <f>Base!B29</f>
        <v>Choucroute 4/4</v>
      </c>
      <c r="B30">
        <v>6</v>
      </c>
    </row>
    <row r="31" spans="1:2" x14ac:dyDescent="0.35">
      <c r="A31" t="str">
        <f>Base!B30</f>
        <v>Cœur de palmiers</v>
      </c>
      <c r="B31">
        <v>0</v>
      </c>
    </row>
    <row r="32" spans="1:2" x14ac:dyDescent="0.35">
      <c r="A32" t="str">
        <f>Base!B31</f>
        <v>Cornichons</v>
      </c>
      <c r="B32">
        <v>5</v>
      </c>
    </row>
    <row r="33" spans="1:2" x14ac:dyDescent="0.35">
      <c r="A33" t="str">
        <f>Base!B32</f>
        <v>Fruits au Sirop 4/4</v>
      </c>
      <c r="B33">
        <v>10</v>
      </c>
    </row>
    <row r="34" spans="1:2" x14ac:dyDescent="0.35">
      <c r="A34" t="str">
        <f>Base!B33</f>
        <v>Gratin dauphinois 4/4</v>
      </c>
      <c r="B34">
        <v>3</v>
      </c>
    </row>
    <row r="35" spans="1:2" x14ac:dyDescent="0.35">
      <c r="A35" t="str">
        <f>Base!B34</f>
        <v>Haricots blancs ½</v>
      </c>
      <c r="B35">
        <v>0</v>
      </c>
    </row>
    <row r="36" spans="1:2" x14ac:dyDescent="0.35">
      <c r="A36" t="str">
        <f>Base!B35</f>
        <v>Haricots blancs 4/4</v>
      </c>
      <c r="B36">
        <v>5</v>
      </c>
    </row>
    <row r="37" spans="1:2" x14ac:dyDescent="0.35">
      <c r="A37" t="str">
        <f>Base!B36</f>
        <v>Haricots verts ½</v>
      </c>
      <c r="B37">
        <v>6</v>
      </c>
    </row>
    <row r="38" spans="1:2" x14ac:dyDescent="0.35">
      <c r="A38" t="str">
        <f>Base!B37</f>
        <v>Haricots verts 4/4</v>
      </c>
      <c r="B38">
        <v>17</v>
      </c>
    </row>
    <row r="39" spans="1:2" x14ac:dyDescent="0.35">
      <c r="A39" t="str">
        <f>Base!B38</f>
        <v>Huile</v>
      </c>
      <c r="B39">
        <v>6</v>
      </c>
    </row>
    <row r="40" spans="1:2" x14ac:dyDescent="0.35">
      <c r="A40" t="str">
        <f>Base!B39</f>
        <v>Ketchup</v>
      </c>
      <c r="B40">
        <v>9</v>
      </c>
    </row>
    <row r="41" spans="1:2" x14ac:dyDescent="0.35">
      <c r="A41" t="str">
        <f>Base!B40</f>
        <v>Légumes couscous 4/4</v>
      </c>
      <c r="B41">
        <v>6</v>
      </c>
    </row>
    <row r="42" spans="1:2" x14ac:dyDescent="0.35">
      <c r="A42" t="str">
        <f>Base!B41</f>
        <v>Lentilles ½</v>
      </c>
      <c r="B42">
        <v>0</v>
      </c>
    </row>
    <row r="43" spans="1:2" x14ac:dyDescent="0.35">
      <c r="A43" t="str">
        <f>Base!B42</f>
        <v>Lentilles 4/4</v>
      </c>
      <c r="B43">
        <v>0</v>
      </c>
    </row>
    <row r="44" spans="1:2" x14ac:dyDescent="0.35">
      <c r="A44" t="str">
        <f>Base!B43</f>
        <v>Macedoine ½</v>
      </c>
      <c r="B44">
        <v>0</v>
      </c>
    </row>
    <row r="45" spans="1:2" x14ac:dyDescent="0.35">
      <c r="A45" t="str">
        <f>Base!B44</f>
        <v>Macédoine 4/4</v>
      </c>
      <c r="B45">
        <v>8</v>
      </c>
    </row>
    <row r="46" spans="1:2" x14ac:dyDescent="0.35">
      <c r="A46" t="str">
        <f>Base!B45</f>
        <v>Maïs ½</v>
      </c>
      <c r="B46">
        <v>2</v>
      </c>
    </row>
    <row r="47" spans="1:2" x14ac:dyDescent="0.35">
      <c r="A47" t="str">
        <f>Base!B46</f>
        <v>Mayonnaise</v>
      </c>
      <c r="B47">
        <v>7</v>
      </c>
    </row>
    <row r="48" spans="1:2" x14ac:dyDescent="0.35">
      <c r="A48" t="str">
        <f>Base!B47</f>
        <v>Moutarde</v>
      </c>
      <c r="B48">
        <v>5</v>
      </c>
    </row>
    <row r="49" spans="1:2" x14ac:dyDescent="0.35">
      <c r="A49" t="str">
        <f>Base!B48</f>
        <v>nutella</v>
      </c>
      <c r="B49">
        <v>4</v>
      </c>
    </row>
    <row r="50" spans="1:2" x14ac:dyDescent="0.35">
      <c r="A50" t="str">
        <f>Base!B49</f>
        <v>Pâté</v>
      </c>
      <c r="B50">
        <v>16</v>
      </c>
    </row>
    <row r="51" spans="1:2" x14ac:dyDescent="0.35">
      <c r="A51" t="str">
        <f>Base!B50</f>
        <v>Pâtes</v>
      </c>
      <c r="B51">
        <v>59</v>
      </c>
    </row>
    <row r="52" spans="1:2" x14ac:dyDescent="0.35">
      <c r="A52" t="str">
        <f>Base!B51</f>
        <v>Petits pois ½</v>
      </c>
      <c r="B52">
        <v>1</v>
      </c>
    </row>
    <row r="53" spans="1:2" x14ac:dyDescent="0.35">
      <c r="A53" t="str">
        <f>Base!B52</f>
        <v>Petits pois 4/4</v>
      </c>
      <c r="B53">
        <v>7</v>
      </c>
    </row>
    <row r="54" spans="1:2" x14ac:dyDescent="0.35">
      <c r="A54" t="str">
        <f>Base!B53</f>
        <v>Petits pois carottes 1/2</v>
      </c>
      <c r="B54">
        <v>1</v>
      </c>
    </row>
    <row r="55" spans="1:2" x14ac:dyDescent="0.35">
      <c r="A55" t="str">
        <f>Base!B54</f>
        <v>Petits pois carottes 4/4</v>
      </c>
      <c r="B55">
        <v>7</v>
      </c>
    </row>
    <row r="56" spans="1:2" x14ac:dyDescent="0.35">
      <c r="A56" t="str">
        <f>Base!B55</f>
        <v>Poivre</v>
      </c>
      <c r="B56">
        <v>8</v>
      </c>
    </row>
    <row r="57" spans="1:2" x14ac:dyDescent="0.35">
      <c r="A57" t="str">
        <f>Base!B56</f>
        <v>Potage brique</v>
      </c>
      <c r="B57">
        <v>14</v>
      </c>
    </row>
    <row r="58" spans="1:2" x14ac:dyDescent="0.35">
      <c r="A58" t="str">
        <f>Base!B57</f>
        <v>Potage sachet</v>
      </c>
      <c r="B58">
        <v>0</v>
      </c>
    </row>
    <row r="59" spans="1:2" x14ac:dyDescent="0.35">
      <c r="A59" t="str">
        <f>Base!B58</f>
        <v>Préparation Flan</v>
      </c>
      <c r="B59">
        <v>4</v>
      </c>
    </row>
    <row r="60" spans="1:2" x14ac:dyDescent="0.35">
      <c r="A60" t="str">
        <f>Base!B59</f>
        <v>Purée</v>
      </c>
      <c r="B60">
        <v>0</v>
      </c>
    </row>
    <row r="61" spans="1:2" x14ac:dyDescent="0.35">
      <c r="A61" t="str">
        <f>Base!B60</f>
        <v>Ratatouille ½</v>
      </c>
      <c r="B61">
        <v>0</v>
      </c>
    </row>
    <row r="62" spans="1:2" x14ac:dyDescent="0.35">
      <c r="A62" t="str">
        <f>Base!B61</f>
        <v>Ratatouille 4/4</v>
      </c>
      <c r="B62">
        <v>9</v>
      </c>
    </row>
    <row r="63" spans="1:2" x14ac:dyDescent="0.35">
      <c r="A63" t="str">
        <f>Base!B62</f>
        <v>raviolis 1/2</v>
      </c>
      <c r="B63">
        <v>0</v>
      </c>
    </row>
    <row r="64" spans="1:2" x14ac:dyDescent="0.35">
      <c r="A64" t="str">
        <f>Base!B63</f>
        <v>Raviolis 4/4</v>
      </c>
      <c r="B64">
        <v>3</v>
      </c>
    </row>
    <row r="65" spans="1:2" x14ac:dyDescent="0.35">
      <c r="A65" t="str">
        <f>Base!B64</f>
        <v>Riz</v>
      </c>
      <c r="B65">
        <v>14</v>
      </c>
    </row>
    <row r="66" spans="1:2" x14ac:dyDescent="0.35">
      <c r="A66" t="str">
        <f>Base!B65</f>
        <v>Sardines</v>
      </c>
      <c r="B66">
        <v>43</v>
      </c>
    </row>
    <row r="67" spans="1:2" x14ac:dyDescent="0.35">
      <c r="A67" t="str">
        <f>Base!B66</f>
        <v>Sauce bolognaise</v>
      </c>
      <c r="B67">
        <v>0</v>
      </c>
    </row>
    <row r="68" spans="1:2" x14ac:dyDescent="0.35">
      <c r="A68" t="str">
        <f>Base!B67</f>
        <v>sauce hollandaise</v>
      </c>
      <c r="B68">
        <v>0</v>
      </c>
    </row>
    <row r="69" spans="1:2" x14ac:dyDescent="0.35">
      <c r="A69" t="str">
        <f>Base!B68</f>
        <v>Sauce tomate</v>
      </c>
      <c r="B69">
        <v>30</v>
      </c>
    </row>
    <row r="70" spans="1:2" x14ac:dyDescent="0.35">
      <c r="A70" t="str">
        <f>Base!B69</f>
        <v>Saucisses lentilles 4/4</v>
      </c>
      <c r="B70">
        <v>8</v>
      </c>
    </row>
    <row r="71" spans="1:2" x14ac:dyDescent="0.35">
      <c r="A71" t="str">
        <f>Base!B70</f>
        <v>Sel</v>
      </c>
      <c r="B71">
        <v>12</v>
      </c>
    </row>
    <row r="72" spans="1:2" x14ac:dyDescent="0.35">
      <c r="A72" t="str">
        <f>Base!B71</f>
        <v>Sucres morceaux</v>
      </c>
      <c r="B72">
        <v>5</v>
      </c>
    </row>
    <row r="73" spans="1:2" x14ac:dyDescent="0.35">
      <c r="A73" t="str">
        <f>Base!B72</f>
        <v>Sucres poudre</v>
      </c>
      <c r="B73">
        <v>23</v>
      </c>
    </row>
    <row r="74" spans="1:2" x14ac:dyDescent="0.35">
      <c r="A74" t="str">
        <f>Base!B73</f>
        <v>Tartiflette 4/4</v>
      </c>
      <c r="B74">
        <v>0</v>
      </c>
    </row>
    <row r="75" spans="1:2" x14ac:dyDescent="0.35">
      <c r="A75" t="str">
        <f>Base!B74</f>
        <v>Thon</v>
      </c>
      <c r="B75">
        <v>8</v>
      </c>
    </row>
    <row r="76" spans="1:2" x14ac:dyDescent="0.35">
      <c r="A76" t="str">
        <f>Base!B75</f>
        <v>Tomates pelées ½</v>
      </c>
      <c r="B76">
        <v>29</v>
      </c>
    </row>
    <row r="77" spans="1:2" x14ac:dyDescent="0.35">
      <c r="A77" t="str">
        <f>Base!B76</f>
        <v>Tomates pelées 4/4</v>
      </c>
      <c r="B77">
        <v>0</v>
      </c>
    </row>
    <row r="78" spans="1:2" x14ac:dyDescent="0.35">
      <c r="A78" t="str">
        <f>Base!B77</f>
        <v>Assouplissant</v>
      </c>
      <c r="B78">
        <v>4</v>
      </c>
    </row>
    <row r="79" spans="1:2" x14ac:dyDescent="0.35">
      <c r="A79" t="str">
        <f>Base!B78</f>
        <v>Eponge Métallique</v>
      </c>
      <c r="B79">
        <v>14</v>
      </c>
    </row>
    <row r="80" spans="1:2" x14ac:dyDescent="0.35">
      <c r="A80" t="str">
        <f>Base!B79</f>
        <v>Eponge Tampon</v>
      </c>
      <c r="B80">
        <v>2</v>
      </c>
    </row>
    <row r="81" spans="1:2" x14ac:dyDescent="0.35">
      <c r="A81" t="str">
        <f>Base!B80</f>
        <v>Eponge Végétale</v>
      </c>
      <c r="B81">
        <v>20</v>
      </c>
    </row>
    <row r="82" spans="1:2" x14ac:dyDescent="0.35">
      <c r="A82" t="str">
        <f>Base!B81</f>
        <v>Essuie tout</v>
      </c>
      <c r="B82">
        <v>5</v>
      </c>
    </row>
    <row r="83" spans="1:2" x14ac:dyDescent="0.35">
      <c r="A83" t="str">
        <f>Base!B82</f>
        <v>Lessive Liquide</v>
      </c>
      <c r="B83">
        <v>1</v>
      </c>
    </row>
    <row r="84" spans="1:2" x14ac:dyDescent="0.35">
      <c r="A84" t="str">
        <f>Base!B83</f>
        <v>Liquide Vaisselle</v>
      </c>
      <c r="B84">
        <v>7</v>
      </c>
    </row>
    <row r="85" spans="1:2" x14ac:dyDescent="0.35">
      <c r="A85" t="str">
        <f>Base!B84</f>
        <v>Nettoyant Ménager</v>
      </c>
      <c r="B85">
        <v>4</v>
      </c>
    </row>
    <row r="86" spans="1:2" x14ac:dyDescent="0.35">
      <c r="A86" t="str">
        <f>Base!B85</f>
        <v>Papier WC</v>
      </c>
      <c r="B86">
        <v>11</v>
      </c>
    </row>
    <row r="87" spans="1:2" x14ac:dyDescent="0.35">
      <c r="A87" t="str">
        <f>Base!B86</f>
        <v>Sacs Poubelle</v>
      </c>
      <c r="B87">
        <v>16</v>
      </c>
    </row>
    <row r="88" spans="1:2" x14ac:dyDescent="0.35">
      <c r="A88" t="str">
        <f>Base!B87</f>
        <v>Tampon à Récurer</v>
      </c>
      <c r="B88">
        <v>14</v>
      </c>
    </row>
    <row r="89" spans="1:2" x14ac:dyDescent="0.35">
      <c r="A89" t="str">
        <f>Base!B88</f>
        <v>Baguettes</v>
      </c>
      <c r="B89">
        <v>0</v>
      </c>
    </row>
    <row r="90" spans="1:2" x14ac:dyDescent="0.35">
      <c r="A90" t="str">
        <f>Base!B89</f>
        <v>Batonnets de poisson</v>
      </c>
      <c r="B90">
        <v>0</v>
      </c>
    </row>
    <row r="91" spans="1:2" x14ac:dyDescent="0.35">
      <c r="A91" t="str">
        <f>Base!B90</f>
        <v>Batonnets saveur crabe</v>
      </c>
      <c r="B91">
        <v>0</v>
      </c>
    </row>
    <row r="92" spans="1:2" x14ac:dyDescent="0.35">
      <c r="A92" t="str">
        <f>Base!B91</f>
        <v>Beurre 125g</v>
      </c>
      <c r="B92">
        <v>0</v>
      </c>
    </row>
    <row r="93" spans="1:2" x14ac:dyDescent="0.35">
      <c r="A93" t="str">
        <f>Base!B92</f>
        <v>Beurre 250g</v>
      </c>
      <c r="B93">
        <v>0</v>
      </c>
    </row>
    <row r="94" spans="1:2" x14ac:dyDescent="0.35">
      <c r="A94" t="str">
        <f>Base!B93</f>
        <v>blanc de poulet</v>
      </c>
      <c r="B94">
        <v>0</v>
      </c>
    </row>
    <row r="95" spans="1:2" x14ac:dyDescent="0.35">
      <c r="A95" t="str">
        <f>Base!B94</f>
        <v>Brocolis</v>
      </c>
      <c r="B95">
        <v>0</v>
      </c>
    </row>
    <row r="96" spans="1:2" x14ac:dyDescent="0.35">
      <c r="A96" t="str">
        <f>Base!B95</f>
        <v>Camenbert</v>
      </c>
      <c r="B96">
        <v>0</v>
      </c>
    </row>
    <row r="97" spans="1:2" x14ac:dyDescent="0.35">
      <c r="A97" t="str">
        <f>Base!B96</f>
        <v>Carottes rapées</v>
      </c>
      <c r="B97">
        <v>0</v>
      </c>
    </row>
    <row r="98" spans="1:2" x14ac:dyDescent="0.35">
      <c r="A98" t="str">
        <f>Base!B97</f>
        <v>Céleri rémoulade</v>
      </c>
      <c r="B98">
        <v>0</v>
      </c>
    </row>
    <row r="99" spans="1:2" x14ac:dyDescent="0.35">
      <c r="A99" t="str">
        <f>Base!B98</f>
        <v>Cheese Burger</v>
      </c>
      <c r="B99">
        <v>0</v>
      </c>
    </row>
    <row r="100" spans="1:2" x14ac:dyDescent="0.35">
      <c r="A100" t="str">
        <f>Base!B99</f>
        <v>Chou de bruxelles</v>
      </c>
      <c r="B100">
        <v>0</v>
      </c>
    </row>
    <row r="101" spans="1:2" x14ac:dyDescent="0.35">
      <c r="A101" t="str">
        <f>Base!B100</f>
        <v>Chou fleur</v>
      </c>
      <c r="B101">
        <v>0</v>
      </c>
    </row>
    <row r="102" spans="1:2" x14ac:dyDescent="0.35">
      <c r="A102" t="str">
        <f>Base!B101</f>
        <v>colin alaska</v>
      </c>
      <c r="B102">
        <v>0</v>
      </c>
    </row>
    <row r="103" spans="1:2" x14ac:dyDescent="0.35">
      <c r="A103" t="str">
        <f>Base!B102</f>
        <v>colin alaska 1 kg</v>
      </c>
      <c r="B103">
        <v>0</v>
      </c>
    </row>
    <row r="104" spans="1:2" x14ac:dyDescent="0.35">
      <c r="A104" t="str">
        <f>Base!B103</f>
        <v>Concombre</v>
      </c>
      <c r="B104">
        <v>0</v>
      </c>
    </row>
    <row r="105" spans="1:2" x14ac:dyDescent="0.35">
      <c r="A105" t="str">
        <f>Base!B104</f>
        <v>Cordon bleu x10</v>
      </c>
      <c r="B105">
        <v>0</v>
      </c>
    </row>
    <row r="106" spans="1:2" x14ac:dyDescent="0.35">
      <c r="A106" t="str">
        <f>Base!B105</f>
        <v>Cordon bleu x4</v>
      </c>
      <c r="B106">
        <v>0</v>
      </c>
    </row>
    <row r="107" spans="1:2" x14ac:dyDescent="0.35">
      <c r="A107" t="str">
        <f>Base!B106</f>
        <v>Coulommier</v>
      </c>
      <c r="B107">
        <v>0</v>
      </c>
    </row>
    <row r="108" spans="1:2" x14ac:dyDescent="0.35">
      <c r="A108" t="str">
        <f>Base!B107</f>
        <v>Courgettes surgelées</v>
      </c>
      <c r="B108">
        <v>0</v>
      </c>
    </row>
    <row r="109" spans="1:2" x14ac:dyDescent="0.35">
      <c r="A109" t="str">
        <f>Base!B108</f>
        <v>crème fraîche</v>
      </c>
      <c r="B109">
        <v>0</v>
      </c>
    </row>
    <row r="110" spans="1:2" x14ac:dyDescent="0.35">
      <c r="A110" t="str">
        <f>Base!B109</f>
        <v>Crêpes surgelées</v>
      </c>
      <c r="B110">
        <v>0</v>
      </c>
    </row>
    <row r="111" spans="1:2" x14ac:dyDescent="0.35">
      <c r="A111" t="str">
        <f>Base!B110</f>
        <v>Croquettes de poisson x10</v>
      </c>
      <c r="B111">
        <v>0</v>
      </c>
    </row>
    <row r="112" spans="1:2" x14ac:dyDescent="0.35">
      <c r="A112" t="str">
        <f>Base!B111</f>
        <v>Croquettes de poisson x4</v>
      </c>
      <c r="B112">
        <v>0</v>
      </c>
    </row>
    <row r="113" spans="1:2" x14ac:dyDescent="0.35">
      <c r="A113" t="str">
        <f>Base!B112</f>
        <v>emmental</v>
      </c>
      <c r="B113">
        <v>0</v>
      </c>
    </row>
    <row r="114" spans="1:2" x14ac:dyDescent="0.35">
      <c r="A114" t="str">
        <f>Base!B113</f>
        <v>Epinards Hachés</v>
      </c>
      <c r="B114">
        <v>0</v>
      </c>
    </row>
    <row r="115" spans="1:2" x14ac:dyDescent="0.35">
      <c r="A115" t="str">
        <f>Base!B114</f>
        <v>escalopes normandes</v>
      </c>
      <c r="B115">
        <v>0</v>
      </c>
    </row>
    <row r="116" spans="1:2" x14ac:dyDescent="0.35">
      <c r="A116" t="str">
        <f>Base!B115</f>
        <v>farine</v>
      </c>
      <c r="B116">
        <v>10</v>
      </c>
    </row>
    <row r="117" spans="1:2" x14ac:dyDescent="0.35">
      <c r="A117" t="str">
        <f>Base!B116</f>
        <v>flan x 12</v>
      </c>
      <c r="B117">
        <v>0</v>
      </c>
    </row>
    <row r="118" spans="1:2" x14ac:dyDescent="0.35">
      <c r="A118" t="str">
        <f>Base!B117</f>
        <v>Frites</v>
      </c>
      <c r="B118">
        <v>0</v>
      </c>
    </row>
    <row r="119" spans="1:2" x14ac:dyDescent="0.35">
      <c r="A119" t="str">
        <f>Base!B118</f>
        <v>Fromage à tartiner</v>
      </c>
      <c r="B119">
        <v>0</v>
      </c>
    </row>
    <row r="120" spans="1:2" x14ac:dyDescent="0.35">
      <c r="A120" t="str">
        <f>Base!B119</f>
        <v>Fromage blanc</v>
      </c>
      <c r="B120">
        <v>0</v>
      </c>
    </row>
    <row r="121" spans="1:2" x14ac:dyDescent="0.35">
      <c r="A121" t="str">
        <f>Base!B120</f>
        <v>Fromage de chêvre</v>
      </c>
      <c r="B121">
        <v>0</v>
      </c>
    </row>
    <row r="122" spans="1:2" x14ac:dyDescent="0.35">
      <c r="A122" t="str">
        <f>Base!B121</f>
        <v>Fromage double créme</v>
      </c>
      <c r="B122">
        <v>0</v>
      </c>
    </row>
    <row r="123" spans="1:2" x14ac:dyDescent="0.35">
      <c r="A123" t="str">
        <f>Base!B122</f>
        <v>Galettes</v>
      </c>
      <c r="B123">
        <v>0</v>
      </c>
    </row>
    <row r="124" spans="1:2" x14ac:dyDescent="0.35">
      <c r="A124" t="str">
        <f>Base!B123</f>
        <v>Gruyére (morceaux)</v>
      </c>
      <c r="B124">
        <v>0</v>
      </c>
    </row>
    <row r="125" spans="1:2" x14ac:dyDescent="0.35">
      <c r="A125" t="str">
        <f>Base!B124</f>
        <v>Gruyére rapé</v>
      </c>
      <c r="B125">
        <v>0</v>
      </c>
    </row>
    <row r="126" spans="1:2" x14ac:dyDescent="0.35">
      <c r="A126" t="str">
        <f>Base!B125</f>
        <v>Haricots verts surgelés</v>
      </c>
      <c r="B126">
        <v>0</v>
      </c>
    </row>
    <row r="127" spans="1:2" x14ac:dyDescent="0.35">
      <c r="A127" t="str">
        <f>Base!B126</f>
        <v>Jambon blanc x 2 tranches</v>
      </c>
      <c r="B127">
        <v>0</v>
      </c>
    </row>
    <row r="128" spans="1:2" x14ac:dyDescent="0.35">
      <c r="A128" t="str">
        <f>Base!B127</f>
        <v>Jambon blanc x 6 tranches</v>
      </c>
      <c r="B128">
        <v>0</v>
      </c>
    </row>
    <row r="129" spans="1:2" x14ac:dyDescent="0.35">
      <c r="A129" t="str">
        <f>Base!B128</f>
        <v>Jambon cru</v>
      </c>
      <c r="B129">
        <v>0</v>
      </c>
    </row>
    <row r="130" spans="1:2" x14ac:dyDescent="0.35">
      <c r="A130" t="str">
        <f>Base!B129</f>
        <v>lait</v>
      </c>
      <c r="B130">
        <v>0</v>
      </c>
    </row>
    <row r="131" spans="1:2" x14ac:dyDescent="0.35">
      <c r="A131" t="str">
        <f>Base!B130</f>
        <v>Lardons</v>
      </c>
      <c r="B131">
        <v>0</v>
      </c>
    </row>
    <row r="132" spans="1:2" x14ac:dyDescent="0.35">
      <c r="A132" t="str">
        <f>Base!B131</f>
        <v>Macédoine légumes</v>
      </c>
      <c r="B132">
        <v>2</v>
      </c>
    </row>
    <row r="133" spans="1:2" x14ac:dyDescent="0.35">
      <c r="A133" t="str">
        <f>Base!B132</f>
        <v>nuggets</v>
      </c>
      <c r="B133">
        <v>0</v>
      </c>
    </row>
    <row r="134" spans="1:2" x14ac:dyDescent="0.35">
      <c r="A134" t="str">
        <f>Base!B133</f>
        <v>œufs</v>
      </c>
      <c r="B134">
        <v>0</v>
      </c>
    </row>
    <row r="135" spans="1:2" x14ac:dyDescent="0.35">
      <c r="A135" t="str">
        <f>Base!B134</f>
        <v>pain grillé</v>
      </c>
      <c r="B135">
        <v>0</v>
      </c>
    </row>
    <row r="136" spans="1:2" x14ac:dyDescent="0.35">
      <c r="A136" t="str">
        <f>Base!B135</f>
        <v>Panés Pic Express</v>
      </c>
      <c r="B136">
        <v>0</v>
      </c>
    </row>
    <row r="137" spans="1:2" x14ac:dyDescent="0.35">
      <c r="A137" t="str">
        <f>Base!B136</f>
        <v>Pâte brisée</v>
      </c>
      <c r="B137">
        <v>0</v>
      </c>
    </row>
    <row r="138" spans="1:2" x14ac:dyDescent="0.35">
      <c r="A138" t="str">
        <f>Base!B137</f>
        <v>Petits suisses</v>
      </c>
      <c r="B138">
        <v>0</v>
      </c>
    </row>
    <row r="139" spans="1:2" x14ac:dyDescent="0.35">
      <c r="A139" t="str">
        <f>Base!B138</f>
        <v>Pizza surgelée</v>
      </c>
      <c r="B139">
        <v>0</v>
      </c>
    </row>
    <row r="140" spans="1:2" x14ac:dyDescent="0.35">
      <c r="A140" t="str">
        <f>Base!B139</f>
        <v>Poisson en filet</v>
      </c>
      <c r="B140">
        <v>0</v>
      </c>
    </row>
    <row r="141" spans="1:2" x14ac:dyDescent="0.35">
      <c r="A141" t="str">
        <f>Base!B140</f>
        <v>Poisson en pavé</v>
      </c>
      <c r="B141">
        <v>0</v>
      </c>
    </row>
    <row r="142" spans="1:2" x14ac:dyDescent="0.35">
      <c r="A142" t="str">
        <f>Base!B141</f>
        <v>Pommes rissolées</v>
      </c>
      <c r="B142">
        <v>0</v>
      </c>
    </row>
    <row r="143" spans="1:2" x14ac:dyDescent="0.35">
      <c r="A143" t="str">
        <f>Base!B142</f>
        <v>Sacs isothermes</v>
      </c>
      <c r="B143">
        <v>0</v>
      </c>
    </row>
    <row r="144" spans="1:2" x14ac:dyDescent="0.35">
      <c r="A144" t="str">
        <f>Base!B143</f>
        <v>Saint Paulin</v>
      </c>
      <c r="B144">
        <v>0</v>
      </c>
    </row>
    <row r="145" spans="1:2" x14ac:dyDescent="0.35">
      <c r="A145" t="str">
        <f>Base!B144</f>
        <v>Salade mélangée</v>
      </c>
      <c r="B145">
        <v>0</v>
      </c>
    </row>
    <row r="146" spans="1:2" x14ac:dyDescent="0.35">
      <c r="A146" t="str">
        <f>Base!B145</f>
        <v>Salami</v>
      </c>
      <c r="B146">
        <v>0</v>
      </c>
    </row>
    <row r="147" spans="1:2" x14ac:dyDescent="0.35">
      <c r="A147" t="str">
        <f>Base!B146</f>
        <v xml:space="preserve">sauce surfine </v>
      </c>
      <c r="B147">
        <v>0</v>
      </c>
    </row>
    <row r="148" spans="1:2" x14ac:dyDescent="0.35">
      <c r="A148" t="str">
        <f>Base!B147</f>
        <v>Saucisses chipos</v>
      </c>
      <c r="B148">
        <v>0</v>
      </c>
    </row>
    <row r="149" spans="1:2" x14ac:dyDescent="0.35">
      <c r="A149" t="str">
        <f>Base!B148</f>
        <v>saucisses chipos x 10</v>
      </c>
      <c r="B149">
        <v>0</v>
      </c>
    </row>
    <row r="150" spans="1:2" x14ac:dyDescent="0.35">
      <c r="A150" t="str">
        <f>Base!B149</f>
        <v>Saucisses de strasbourgx10</v>
      </c>
      <c r="B150">
        <v>0</v>
      </c>
    </row>
    <row r="151" spans="1:2" x14ac:dyDescent="0.35">
      <c r="A151" t="str">
        <f>Base!B150</f>
        <v>Saucisses de strasbourgx20</v>
      </c>
      <c r="B151">
        <v>0</v>
      </c>
    </row>
    <row r="152" spans="1:2" x14ac:dyDescent="0.35">
      <c r="A152" t="str">
        <f>Base!B151</f>
        <v>Saucisses sèches</v>
      </c>
      <c r="B152">
        <v>0</v>
      </c>
    </row>
    <row r="153" spans="1:2" x14ac:dyDescent="0.35">
      <c r="A153" t="str">
        <f>Base!B152</f>
        <v>Saucisson à l'ail</v>
      </c>
      <c r="B153">
        <v>0</v>
      </c>
    </row>
    <row r="154" spans="1:2" x14ac:dyDescent="0.35">
      <c r="A154" t="str">
        <f>Base!B153</f>
        <v>Steak hachés</v>
      </c>
      <c r="B154">
        <v>0</v>
      </c>
    </row>
    <row r="155" spans="1:2" x14ac:dyDescent="0.35">
      <c r="A155" t="str">
        <f>Base!B154</f>
        <v>Tartes au poireaux</v>
      </c>
      <c r="B155">
        <v>0</v>
      </c>
    </row>
    <row r="156" spans="1:2" x14ac:dyDescent="0.35">
      <c r="A156" t="str">
        <f>Base!B155</f>
        <v>thon grosse boite</v>
      </c>
      <c r="B156">
        <v>0</v>
      </c>
    </row>
    <row r="157" spans="1:2" x14ac:dyDescent="0.35">
      <c r="A157" t="str">
        <f>Base!B156</f>
        <v>Yaourts fruits x12</v>
      </c>
      <c r="B157">
        <v>0</v>
      </c>
    </row>
    <row r="158" spans="1:2" x14ac:dyDescent="0.35">
      <c r="A158" t="str">
        <f>Base!B157</f>
        <v>Yaourts nature x16</v>
      </c>
      <c r="B158">
        <v>0</v>
      </c>
    </row>
    <row r="159" spans="1:2" x14ac:dyDescent="0.35">
      <c r="A159" t="str">
        <f>Base!B158</f>
        <v>Brosse à dents</v>
      </c>
      <c r="B159">
        <v>14</v>
      </c>
    </row>
    <row r="160" spans="1:2" x14ac:dyDescent="0.35">
      <c r="A160" t="str">
        <f>Base!B159</f>
        <v>Cotons tiges</v>
      </c>
      <c r="B160">
        <v>15</v>
      </c>
    </row>
    <row r="161" spans="1:2" x14ac:dyDescent="0.35">
      <c r="A161" t="str">
        <f>Base!B160</f>
        <v>Dentifrice</v>
      </c>
      <c r="B161">
        <v>20</v>
      </c>
    </row>
    <row r="162" spans="1:2" x14ac:dyDescent="0.35">
      <c r="A162" t="str">
        <f>Base!B161</f>
        <v>Déodorant</v>
      </c>
      <c r="B162">
        <v>24</v>
      </c>
    </row>
    <row r="163" spans="1:2" x14ac:dyDescent="0.35">
      <c r="A163" t="str">
        <f>Base!B162</f>
        <v>Gel douche</v>
      </c>
      <c r="B163">
        <v>20</v>
      </c>
    </row>
    <row r="164" spans="1:2" x14ac:dyDescent="0.35">
      <c r="A164" t="str">
        <f>Base!B163</f>
        <v>Mouchoirs Boîtes</v>
      </c>
      <c r="B164">
        <v>4</v>
      </c>
    </row>
    <row r="165" spans="1:2" x14ac:dyDescent="0.35">
      <c r="A165" t="str">
        <f>Base!B164</f>
        <v>Mouchoirs Paquets</v>
      </c>
      <c r="B165">
        <v>6</v>
      </c>
    </row>
    <row r="166" spans="1:2" x14ac:dyDescent="0.35">
      <c r="A166" t="str">
        <f>Base!B165</f>
        <v>Mousse à raser</v>
      </c>
      <c r="B166">
        <v>9</v>
      </c>
    </row>
    <row r="167" spans="1:2" x14ac:dyDescent="0.35">
      <c r="A167" t="str">
        <f>Base!B166</f>
        <v>Rasoir</v>
      </c>
      <c r="B167">
        <v>5</v>
      </c>
    </row>
    <row r="168" spans="1:2" x14ac:dyDescent="0.35">
      <c r="A168" t="str">
        <f>Base!B167</f>
        <v>Savonnettes</v>
      </c>
      <c r="B168">
        <v>25</v>
      </c>
    </row>
    <row r="169" spans="1:2" x14ac:dyDescent="0.35">
      <c r="A169" t="str">
        <f>Base!B168</f>
        <v>Shampoing</v>
      </c>
      <c r="B169">
        <v>20</v>
      </c>
    </row>
    <row r="170" spans="1:2" x14ac:dyDescent="0.35">
      <c r="A170">
        <f>Base!B169</f>
        <v>0</v>
      </c>
      <c r="B170">
        <v>0</v>
      </c>
    </row>
    <row r="171" spans="1:2" x14ac:dyDescent="0.35">
      <c r="A171">
        <f>Base!B170</f>
        <v>0</v>
      </c>
      <c r="B171">
        <v>0</v>
      </c>
    </row>
    <row r="172" spans="1:2" x14ac:dyDescent="0.35">
      <c r="A172">
        <f>Base!B171</f>
        <v>0</v>
      </c>
    </row>
    <row r="173" spans="1:2" x14ac:dyDescent="0.35">
      <c r="A173">
        <f>Base!B172</f>
        <v>0</v>
      </c>
    </row>
    <row r="174" spans="1:2" x14ac:dyDescent="0.35">
      <c r="A174">
        <f>Base!B173</f>
        <v>0</v>
      </c>
    </row>
    <row r="175" spans="1:2" x14ac:dyDescent="0.35">
      <c r="A175">
        <f>Base!B174</f>
        <v>0</v>
      </c>
    </row>
    <row r="176" spans="1:2" x14ac:dyDescent="0.35">
      <c r="A176">
        <f>Base!B175</f>
        <v>0</v>
      </c>
    </row>
    <row r="177" spans="1:1" x14ac:dyDescent="0.35">
      <c r="A177">
        <f>Base!B176</f>
        <v>0</v>
      </c>
    </row>
    <row r="178" spans="1:1" x14ac:dyDescent="0.35">
      <c r="A178">
        <f>Base!B177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Mvts</vt:lpstr>
      <vt:lpstr>Base</vt:lpstr>
      <vt:lpstr>Stock evolution</vt:lpstr>
      <vt:lpstr>Mvts!Zone_d_impression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AFEH56</cp:lastModifiedBy>
  <cp:lastPrinted>2016-07-21T17:47:28Z</cp:lastPrinted>
  <dcterms:created xsi:type="dcterms:W3CDTF">2013-07-25T05:18:00Z</dcterms:created>
  <dcterms:modified xsi:type="dcterms:W3CDTF">2016-07-25T15:35:04Z</dcterms:modified>
</cp:coreProperties>
</file>