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10668"/>
  </bookViews>
  <sheets>
    <sheet name="Tableau de bord" sheetId="1" r:id="rId1"/>
    <sheet name="Base" sheetId="8" r:id="rId2"/>
    <sheet name="Relevé compte Bussy" sheetId="2" r:id="rId3"/>
    <sheet name="Relevé compte Ivry" sheetId="3" r:id="rId4"/>
    <sheet name="Relevé Livret A" sheetId="4" r:id="rId5"/>
    <sheet name="Paramètres" sheetId="9" r:id="rId6"/>
  </sheets>
  <functionGroups builtInGroupCount="18"/>
  <definedNames>
    <definedName name="listeCategorie">Paramètres!$A$3:$B$3</definedName>
    <definedName name="listeComptes">Paramètres!$C$4:$C$6</definedName>
    <definedName name="listeDepenses">Paramètres!$B$4:$B$23</definedName>
    <definedName name="listeRevenus">Paramètres!$A$4:$A$7</definedName>
    <definedName name="listeSoldes">Paramètres!$D$4:$D$6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4" l="1"/>
  <c r="D6" i="4"/>
  <c r="E6" i="3"/>
  <c r="D6" i="3"/>
  <c r="D6" i="2"/>
  <c r="E6" i="2"/>
  <c r="D2" i="3" l="1"/>
  <c r="F3" i="3" s="1"/>
  <c r="D2" i="4"/>
  <c r="F3" i="4" s="1"/>
  <c r="D2" i="2"/>
  <c r="F3" i="2" s="1"/>
</calcChain>
</file>

<file path=xl/sharedStrings.xml><?xml version="1.0" encoding="utf-8"?>
<sst xmlns="http://schemas.openxmlformats.org/spreadsheetml/2006/main" count="98" uniqueCount="74">
  <si>
    <t>Solde Initial au</t>
  </si>
  <si>
    <t>DATE</t>
  </si>
  <si>
    <t>DEBIT</t>
  </si>
  <si>
    <t>CREDIT</t>
  </si>
  <si>
    <t>SOLDE</t>
  </si>
  <si>
    <t>Observations</t>
  </si>
  <si>
    <t>Compte</t>
  </si>
  <si>
    <t>Compte Bussy</t>
  </si>
  <si>
    <t>Catégorie</t>
  </si>
  <si>
    <t>Revenus</t>
  </si>
  <si>
    <t>Date</t>
  </si>
  <si>
    <t>Libellé</t>
  </si>
  <si>
    <t>Montant</t>
  </si>
  <si>
    <t>Paye ESAT</t>
  </si>
  <si>
    <t>Carte Navigo</t>
  </si>
  <si>
    <t>Frais_divers</t>
  </si>
  <si>
    <t>Liste des catégories</t>
  </si>
  <si>
    <t>Achat_autre</t>
  </si>
  <si>
    <t>CAF</t>
  </si>
  <si>
    <t>Cotisation_annuelle_Carte_Foyer_Cirrus</t>
  </si>
  <si>
    <t>Boulanger</t>
  </si>
  <si>
    <t>Compte Ivry</t>
  </si>
  <si>
    <t>Intérêts</t>
  </si>
  <si>
    <t>Cotisation_Société_Générale_JAZZ</t>
  </si>
  <si>
    <t>Carrefour_Market</t>
  </si>
  <si>
    <t>Livret A</t>
  </si>
  <si>
    <t>Virement Mutuelle</t>
  </si>
  <si>
    <t>Loyer_Foyer</t>
  </si>
  <si>
    <t>Décathlon</t>
  </si>
  <si>
    <t>Matmut responsabilité civile</t>
  </si>
  <si>
    <t>Mutuelle_MCVPAP</t>
  </si>
  <si>
    <t>Loisir_Club_Aventure</t>
  </si>
  <si>
    <t>Orange</t>
  </si>
  <si>
    <t>Retrait_Carte_Bussy_Saint_Georges</t>
  </si>
  <si>
    <t>Retrait_Carte_Ivry_sur_Seine_Foyer</t>
  </si>
  <si>
    <t>Supermarché_Carrefour</t>
  </si>
  <si>
    <t>Supermarché_Casino</t>
  </si>
  <si>
    <t>US_Ivry_Sport</t>
  </si>
  <si>
    <t>Vacances_Asso_Laïque</t>
  </si>
  <si>
    <t>Dépenses</t>
  </si>
  <si>
    <t>Comptes</t>
  </si>
  <si>
    <t>Solde initial</t>
  </si>
  <si>
    <t>LIBELLÉS</t>
  </si>
  <si>
    <t xml:space="preserve"> </t>
  </si>
  <si>
    <t>Retrait sur Livret A</t>
  </si>
  <si>
    <t>Janv</t>
  </si>
  <si>
    <t>Commentaires</t>
  </si>
  <si>
    <t>&lt;-- double-clic pour appeler le calendrier</t>
  </si>
  <si>
    <t>année</t>
  </si>
  <si>
    <t>mois</t>
  </si>
  <si>
    <t>mois lettre</t>
  </si>
  <si>
    <t>Nouv. Solde</t>
  </si>
  <si>
    <t>Mois</t>
  </si>
  <si>
    <t>Mars</t>
  </si>
  <si>
    <t>Mai</t>
  </si>
  <si>
    <t>Juin</t>
  </si>
  <si>
    <t>Août</t>
  </si>
  <si>
    <t>Choix Mois------&gt;</t>
  </si>
  <si>
    <t>Févr</t>
  </si>
  <si>
    <t>Année</t>
  </si>
  <si>
    <t>Mois Lettre</t>
  </si>
  <si>
    <t>Avr</t>
  </si>
  <si>
    <t>Juil</t>
  </si>
  <si>
    <t>Sept</t>
  </si>
  <si>
    <t>Oct</t>
  </si>
  <si>
    <t>Nov</t>
  </si>
  <si>
    <t>Déc</t>
  </si>
  <si>
    <t>N°</t>
  </si>
  <si>
    <t>FORMULAIRE DE SAISIE DES OPERATIONS</t>
  </si>
  <si>
    <t>Noms Tableaux</t>
  </si>
  <si>
    <t>T_Bussy</t>
  </si>
  <si>
    <t>T_Ivry</t>
  </si>
  <si>
    <t>T_LA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</si>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</sst>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€&quot;;\-#,##0.00\ &quot;€&quot;"/>
    <numFmt numFmtId="8" formatCode="#,##0.00\ &quot;€&quot;;[Red]\-#,##0.00\ &quot;€&quot;"/>
    <numFmt numFmtId="164" formatCode="#,##0.00\ &quot;€&quot;"/>
  </numFmts>
  <fonts count="15" x14ac:knownFonts="1"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0" tint="-0.34998626667073579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name val="Calibri"/>
      <family val="2"/>
      <scheme val="minor"/>
    </font>
    <font>
      <u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24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theme="1"/>
      <name val="Calibri"/>
      <scheme val="minor"/>
    </font>
    <font>
      <sz val="12"/>
      <color theme="0"/>
      <name val="Calibri"/>
      <family val="2"/>
      <scheme val="minor"/>
    </font>
    <font>
      <sz val="12"/>
      <color theme="1"/>
      <name val="Calibri"/>
      <scheme val="minor"/>
    </font>
    <font>
      <b/>
      <sz val="12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/>
        <bgColor theme="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0" fontId="2" fillId="2" borderId="0" xfId="0" applyFont="1" applyFill="1"/>
    <xf numFmtId="0" fontId="4" fillId="0" borderId="0" xfId="0" applyFont="1"/>
    <xf numFmtId="8" fontId="5" fillId="3" borderId="0" xfId="0" applyNumberFormat="1" applyFont="1" applyFill="1" applyAlignment="1">
      <alignment horizontal="center" vertical="center"/>
    </xf>
    <xf numFmtId="0" fontId="5" fillId="3" borderId="0" xfId="0" applyFont="1" applyFill="1" applyAlignment="1">
      <alignment vertical="center"/>
    </xf>
    <xf numFmtId="14" fontId="6" fillId="0" borderId="0" xfId="0" applyNumberFormat="1" applyFont="1" applyAlignment="1">
      <alignment horizontal="right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0" fillId="0" borderId="0" xfId="0" applyAlignment="1">
      <alignment vertical="center"/>
    </xf>
    <xf numFmtId="8" fontId="0" fillId="0" borderId="0" xfId="0" applyNumberFormat="1"/>
    <xf numFmtId="14" fontId="0" fillId="0" borderId="0" xfId="0" applyNumberFormat="1" applyFont="1" applyBorder="1" applyAlignment="1">
      <alignment vertical="center"/>
    </xf>
    <xf numFmtId="0" fontId="0" fillId="0" borderId="0" xfId="0" applyFont="1" applyBorder="1" applyAlignment="1">
      <alignment vertical="center"/>
    </xf>
    <xf numFmtId="164" fontId="0" fillId="0" borderId="0" xfId="0" applyNumberFormat="1" applyFont="1" applyBorder="1" applyAlignment="1">
      <alignment vertical="center"/>
    </xf>
    <xf numFmtId="164" fontId="0" fillId="0" borderId="0" xfId="0" applyNumberFormat="1" applyFont="1" applyAlignment="1"/>
    <xf numFmtId="0" fontId="8" fillId="0" borderId="12" xfId="0" applyFont="1" applyBorder="1" applyAlignment="1">
      <alignment horizontal="center" vertical="center"/>
    </xf>
    <xf numFmtId="14" fontId="8" fillId="5" borderId="13" xfId="0" applyNumberFormat="1" applyFont="1" applyFill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164" fontId="8" fillId="0" borderId="15" xfId="0" applyNumberFormat="1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8" fontId="3" fillId="0" borderId="0" xfId="0" applyNumberFormat="1" applyFont="1" applyAlignment="1">
      <alignment horizontal="center" vertical="center"/>
    </xf>
    <xf numFmtId="0" fontId="0" fillId="0" borderId="0" xfId="0" applyNumberFormat="1" applyFont="1" applyAlignment="1"/>
    <xf numFmtId="164" fontId="7" fillId="2" borderId="0" xfId="0" applyNumberFormat="1" applyFont="1" applyFill="1" applyAlignment="1"/>
    <xf numFmtId="164" fontId="7" fillId="2" borderId="0" xfId="0" applyNumberFormat="1" applyFont="1" applyFill="1" applyAlignment="1">
      <alignment vertical="center"/>
    </xf>
    <xf numFmtId="0" fontId="0" fillId="7" borderId="0" xfId="0" applyFill="1"/>
    <xf numFmtId="0" fontId="10" fillId="6" borderId="0" xfId="0" applyFont="1" applyFill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7" borderId="0" xfId="0" applyNumberFormat="1" applyFont="1" applyFill="1"/>
    <xf numFmtId="0" fontId="12" fillId="7" borderId="0" xfId="0" applyFont="1" applyFill="1" applyAlignment="1">
      <alignment horizontal="center" vertical="center" wrapText="1"/>
    </xf>
    <xf numFmtId="14" fontId="13" fillId="0" borderId="3" xfId="0" applyNumberFormat="1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164" fontId="13" fillId="0" borderId="1" xfId="0" applyNumberFormat="1" applyFont="1" applyBorder="1" applyAlignment="1">
      <alignment horizontal="center" vertical="center"/>
    </xf>
    <xf numFmtId="164" fontId="13" fillId="0" borderId="2" xfId="0" applyNumberFormat="1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0" fillId="0" borderId="0" xfId="0" applyNumberFormat="1"/>
    <xf numFmtId="164" fontId="3" fillId="0" borderId="18" xfId="0" applyNumberFormat="1" applyFont="1" applyBorder="1"/>
    <xf numFmtId="8" fontId="3" fillId="0" borderId="18" xfId="0" applyNumberFormat="1" applyFont="1" applyBorder="1"/>
    <xf numFmtId="164" fontId="0" fillId="0" borderId="0" xfId="0" applyNumberFormat="1"/>
    <xf numFmtId="0" fontId="13" fillId="0" borderId="3" xfId="0" applyFont="1" applyBorder="1" applyAlignment="1">
      <alignment horizontal="center" vertical="center"/>
    </xf>
    <xf numFmtId="0" fontId="13" fillId="0" borderId="0" xfId="0" applyNumberFormat="1" applyFont="1"/>
    <xf numFmtId="0" fontId="13" fillId="0" borderId="0" xfId="0" applyNumberFormat="1" applyFont="1" applyAlignment="1">
      <alignment horizontal="center" vertical="center"/>
    </xf>
    <xf numFmtId="0" fontId="9" fillId="7" borderId="0" xfId="0" applyFont="1" applyFill="1" applyAlignment="1">
      <alignment vertical="center"/>
    </xf>
    <xf numFmtId="164" fontId="7" fillId="2" borderId="0" xfId="0" applyNumberFormat="1" applyFont="1" applyFill="1" applyAlignment="1">
      <alignment horizontal="center"/>
    </xf>
    <xf numFmtId="164" fontId="7" fillId="2" borderId="0" xfId="0" applyNumberFormat="1" applyFont="1" applyFill="1" applyAlignment="1">
      <alignment horizontal="center" vertical="center"/>
    </xf>
    <xf numFmtId="164" fontId="2" fillId="2" borderId="0" xfId="0" applyNumberFormat="1" applyFont="1" applyFill="1" applyAlignment="1">
      <alignment horizontal="center"/>
    </xf>
    <xf numFmtId="164" fontId="2" fillId="2" borderId="0" xfId="0" applyNumberFormat="1" applyFont="1" applyFill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NumberFormat="1" applyFont="1" applyAlignment="1">
      <alignment vertical="center"/>
    </xf>
    <xf numFmtId="164" fontId="0" fillId="0" borderId="0" xfId="0" applyNumberFormat="1" applyFont="1" applyAlignment="1">
      <alignment vertical="center"/>
    </xf>
    <xf numFmtId="0" fontId="14" fillId="8" borderId="21" xfId="0" applyFont="1" applyFill="1" applyBorder="1"/>
    <xf numFmtId="0" fontId="0" fillId="4" borderId="19" xfId="0" applyFont="1" applyFill="1" applyBorder="1" applyAlignment="1">
      <alignment horizontal="center" vertical="center"/>
    </xf>
    <xf numFmtId="0" fontId="0" fillId="4" borderId="20" xfId="0" applyFont="1" applyFill="1" applyBorder="1" applyAlignment="1">
      <alignment horizontal="center" vertical="center"/>
    </xf>
    <xf numFmtId="164" fontId="0" fillId="4" borderId="21" xfId="0" applyNumberFormat="1" applyFont="1" applyFill="1" applyBorder="1"/>
    <xf numFmtId="0" fontId="0" fillId="0" borderId="19" xfId="0" applyFont="1" applyBorder="1" applyAlignment="1">
      <alignment horizontal="center" vertical="center"/>
    </xf>
    <xf numFmtId="0" fontId="0" fillId="0" borderId="20" xfId="0" applyFont="1" applyBorder="1" applyAlignment="1">
      <alignment horizontal="center" vertical="center"/>
    </xf>
    <xf numFmtId="164" fontId="0" fillId="0" borderId="21" xfId="0" applyNumberFormat="1" applyFont="1" applyBorder="1"/>
    <xf numFmtId="0" fontId="14" fillId="8" borderId="0" xfId="0" applyFont="1" applyFill="1" applyBorder="1"/>
    <xf numFmtId="0" fontId="1" fillId="0" borderId="0" xfId="0" applyFont="1" applyAlignment="1">
      <alignment horizontal="center" vertical="center"/>
    </xf>
    <xf numFmtId="0" fontId="0" fillId="0" borderId="0" xfId="0" applyFont="1" applyAlignment="1"/>
    <xf numFmtId="164" fontId="3" fillId="0" borderId="0" xfId="0" applyNumberFormat="1" applyFont="1" applyBorder="1" applyAlignment="1">
      <alignment horizontal="center" vertical="center"/>
    </xf>
    <xf numFmtId="0" fontId="11" fillId="0" borderId="0" xfId="0" applyNumberFormat="1" applyFont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7" fontId="3" fillId="0" borderId="0" xfId="0" applyNumberFormat="1" applyFont="1" applyBorder="1" applyAlignment="1">
      <alignment horizontal="center" vertical="center"/>
    </xf>
  </cellXfs>
  <cellStyles count="1">
    <cellStyle name="Normal" xfId="0" builtinId="0"/>
  </cellStyles>
  <dxfs count="6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#,##0.00\ &quot;€&quot;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medium">
          <color indexed="64"/>
        </top>
        <bottom/>
      </border>
    </dxf>
    <dxf>
      <numFmt numFmtId="0" formatCode="General"/>
    </dxf>
    <dxf>
      <numFmt numFmtId="0" formatCode="General"/>
    </dxf>
    <dxf>
      <numFmt numFmtId="0" formatCode="General"/>
    </dxf>
    <dxf>
      <numFmt numFmtId="164" formatCode="#,##0.00\ &quot;€&quot;"/>
    </dxf>
    <dxf>
      <numFmt numFmtId="164" formatCode="#,##0.00\ &quot;€&quot;"/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</font>
      <numFmt numFmtId="0" formatCode="General"/>
    </dxf>
    <dxf>
      <font>
        <b val="0"/>
      </font>
      <numFmt numFmtId="0" formatCode="General"/>
    </dxf>
    <dxf>
      <font>
        <b val="0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medium">
          <color indexed="64"/>
        </top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</font>
      <numFmt numFmtId="164" formatCode="#,##0.00\ &quot;€&quot;"/>
      <alignment horizontal="general" textRotation="0" wrapText="0" indent="0" justifyLastLine="0" shrinkToFit="0" readingOrder="0"/>
    </dxf>
    <dxf>
      <font>
        <b val="0"/>
      </font>
      <numFmt numFmtId="0" formatCode="General"/>
      <alignment horizontal="general" textRotation="0" wrapText="0" indent="0" justifyLastLine="0" shrinkToFit="0" readingOrder="0"/>
    </dxf>
    <dxf>
      <font>
        <b val="0"/>
      </font>
      <numFmt numFmtId="0" formatCode="General"/>
      <alignment horizontal="general" textRotation="0" wrapText="0" indent="0" justifyLastLine="0" shrinkToFit="0" readingOrder="0"/>
    </dxf>
    <dxf>
      <font>
        <b val="0"/>
      </font>
      <alignment horizontal="general" textRotation="0" wrapText="0" indent="0" justifyLastLine="0" shrinkToFit="0" readingOrder="0"/>
    </dxf>
    <dxf>
      <font>
        <b val="0"/>
      </font>
      <numFmt numFmtId="164" formatCode="#,##0.00\ &quot;€&quot;"/>
      <alignment horizontal="general" textRotation="0" wrapText="0" indent="0" justifyLastLine="0" shrinkToFit="0" readingOrder="0"/>
    </dxf>
    <dxf>
      <font>
        <b val="0"/>
      </font>
      <numFmt numFmtId="164" formatCode="#,##0.00\ &quot;€&quot;"/>
      <alignment horizontal="general" textRotation="0" wrapText="0" indent="0" justifyLastLine="0" shrinkToFit="0" readingOrder="0"/>
    </dxf>
    <dxf>
      <font>
        <b val="0"/>
      </font>
      <numFmt numFmtId="164" formatCode="#,##0.00\ &quot;€&quot;"/>
      <alignment horizontal="general" textRotation="0" wrapText="0" indent="0" justifyLastLine="0" shrinkToFit="0" readingOrder="0"/>
    </dxf>
    <dxf>
      <font>
        <b val="0"/>
      </font>
      <alignment horizontal="general" textRotation="0" wrapText="0" indent="0" justifyLastLine="0" shrinkToFit="0" readingOrder="0"/>
    </dxf>
    <dxf>
      <font>
        <b val="0"/>
      </font>
      <alignment horizontal="general" textRotation="0" wrapText="0" indent="0" justifyLastLine="0" shrinkToFit="0" readingOrder="0"/>
    </dxf>
    <dxf>
      <border outline="0">
        <top style="medium">
          <color indexed="64"/>
        </top>
      </border>
    </dxf>
    <dxf>
      <font>
        <b val="0"/>
      </font>
      <alignment horizontal="general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b/>
        <i val="0"/>
        <color theme="1"/>
      </font>
      <fill>
        <patternFill>
          <fgColor theme="1" tint="4.9989318521683403E-2"/>
          <bgColor theme="1" tint="4.9989318521683403E-2"/>
        </patternFill>
      </fill>
      <border diagonalUp="0" diagonalDown="0">
        <left/>
        <right/>
        <top/>
        <bottom/>
        <vertical/>
        <horizontal/>
      </border>
    </dxf>
  </dxfs>
  <tableStyles count="1" defaultTableStyle="TableStyleMedium2" defaultPivotStyle="PivotStyleLight16">
    <tableStyle name="SlicerStyleLight1 2" pivot="0" table="0" count="10">
      <tableStyleElement type="wholeTable" dxfId="64"/>
      <tableStyleElement type="headerRow" dxfId="63"/>
    </tableStyle>
  </tableStyles>
  <extLst>
    <ext xmlns:x14="http://schemas.microsoft.com/office/spreadsheetml/2009/9/main" uri="{46F421CA-312F-682f-3DD2-61675219B42D}">
      <x14:dxfs count="8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4" tint="0.79998168889431442"/>
              <bgColor theme="4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licerStyleLight1 2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9</xdr:row>
      <xdr:rowOff>0</xdr:rowOff>
    </xdr:from>
    <xdr:to>
      <xdr:col>4</xdr:col>
      <xdr:colOff>117021</xdr:colOff>
      <xdr:row>17</xdr:row>
      <xdr:rowOff>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3D0F3951-012A-4802-9AF8-1BEDDB221AB5}"/>
            </a:ext>
          </a:extLst>
        </xdr:cNvPr>
        <xdr:cNvSpPr/>
      </xdr:nvSpPr>
      <xdr:spPr>
        <a:xfrm>
          <a:off x="0" y="1800225"/>
          <a:ext cx="3469821" cy="1651907"/>
        </a:xfrm>
        <a:prstGeom prst="roundRect">
          <a:avLst/>
        </a:prstGeom>
        <a:solidFill>
          <a:schemeClr val="tx1">
            <a:lumMod val="95000"/>
            <a:lumOff val="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18</xdr:row>
      <xdr:rowOff>0</xdr:rowOff>
    </xdr:from>
    <xdr:to>
      <xdr:col>4</xdr:col>
      <xdr:colOff>117021</xdr:colOff>
      <xdr:row>26</xdr:row>
      <xdr:rowOff>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B955112F-5E4A-45F3-903A-A773987659D3}"/>
            </a:ext>
          </a:extLst>
        </xdr:cNvPr>
        <xdr:cNvSpPr/>
      </xdr:nvSpPr>
      <xdr:spPr>
        <a:xfrm>
          <a:off x="0" y="3800475"/>
          <a:ext cx="3469821" cy="1651907"/>
        </a:xfrm>
        <a:prstGeom prst="roundRect">
          <a:avLst/>
        </a:prstGeom>
        <a:solidFill>
          <a:schemeClr val="tx1">
            <a:lumMod val="95000"/>
            <a:lumOff val="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27</xdr:row>
      <xdr:rowOff>0</xdr:rowOff>
    </xdr:from>
    <xdr:to>
      <xdr:col>4</xdr:col>
      <xdr:colOff>117021</xdr:colOff>
      <xdr:row>35</xdr:row>
      <xdr:rowOff>51707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xmlns="" id="{4A12C6EE-29EC-4E29-BEF6-7B340F942498}"/>
            </a:ext>
          </a:extLst>
        </xdr:cNvPr>
        <xdr:cNvSpPr/>
      </xdr:nvSpPr>
      <xdr:spPr>
        <a:xfrm>
          <a:off x="0" y="5400675"/>
          <a:ext cx="3469821" cy="1651907"/>
        </a:xfrm>
        <a:prstGeom prst="roundRect">
          <a:avLst/>
        </a:prstGeom>
        <a:solidFill>
          <a:schemeClr val="tx1">
            <a:lumMod val="95000"/>
            <a:lumOff val="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838199</xdr:colOff>
      <xdr:row>9</xdr:row>
      <xdr:rowOff>4</xdr:rowOff>
    </xdr:from>
    <xdr:to>
      <xdr:col>10</xdr:col>
      <xdr:colOff>171449</xdr:colOff>
      <xdr:row>35</xdr:row>
      <xdr:rowOff>76201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xmlns="" id="{335F8DE6-65DB-477B-A8E1-B5B956A73945}"/>
            </a:ext>
          </a:extLst>
        </xdr:cNvPr>
        <xdr:cNvSpPr/>
      </xdr:nvSpPr>
      <xdr:spPr>
        <a:xfrm rot="5400000">
          <a:off x="3733800" y="2257428"/>
          <a:ext cx="5276847" cy="4362450"/>
        </a:xfrm>
        <a:prstGeom prst="roundRect">
          <a:avLst>
            <a:gd name="adj" fmla="val 5963"/>
          </a:avLst>
        </a:prstGeom>
        <a:solidFill>
          <a:schemeClr val="tx1">
            <a:lumMod val="95000"/>
            <a:lumOff val="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0</xdr:colOff>
      <xdr:row>9</xdr:row>
      <xdr:rowOff>0</xdr:rowOff>
    </xdr:from>
    <xdr:to>
      <xdr:col>16</xdr:col>
      <xdr:colOff>171450</xdr:colOff>
      <xdr:row>35</xdr:row>
      <xdr:rowOff>76197</xdr:rowOff>
    </xdr:to>
    <xdr:sp macro="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xmlns="" id="{9DEAEDFD-E5D1-403F-A151-ACDDAFB14C33}"/>
            </a:ext>
          </a:extLst>
        </xdr:cNvPr>
        <xdr:cNvSpPr/>
      </xdr:nvSpPr>
      <xdr:spPr>
        <a:xfrm rot="5400000">
          <a:off x="8172451" y="2257424"/>
          <a:ext cx="5276847" cy="4362450"/>
        </a:xfrm>
        <a:prstGeom prst="roundRect">
          <a:avLst>
            <a:gd name="adj" fmla="val 5963"/>
          </a:avLst>
        </a:prstGeom>
        <a:solidFill>
          <a:schemeClr val="tx1">
            <a:lumMod val="95000"/>
            <a:lumOff val="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17</xdr:col>
      <xdr:colOff>0</xdr:colOff>
      <xdr:row>9</xdr:row>
      <xdr:rowOff>0</xdr:rowOff>
    </xdr:from>
    <xdr:to>
      <xdr:col>22</xdr:col>
      <xdr:colOff>171450</xdr:colOff>
      <xdr:row>35</xdr:row>
      <xdr:rowOff>76197</xdr:rowOff>
    </xdr:to>
    <xdr:sp macro="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xmlns="" id="{C13BEF71-D319-4C71-8BFF-B139EEB4B8C4}"/>
            </a:ext>
          </a:extLst>
        </xdr:cNvPr>
        <xdr:cNvSpPr/>
      </xdr:nvSpPr>
      <xdr:spPr>
        <a:xfrm rot="5400000">
          <a:off x="12792076" y="2257424"/>
          <a:ext cx="5276847" cy="4362450"/>
        </a:xfrm>
        <a:prstGeom prst="roundRect">
          <a:avLst>
            <a:gd name="adj" fmla="val 5963"/>
          </a:avLst>
        </a:prstGeom>
        <a:solidFill>
          <a:schemeClr val="tx1">
            <a:lumMod val="95000"/>
            <a:lumOff val="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247650</xdr:colOff>
      <xdr:row>0</xdr:row>
      <xdr:rowOff>57150</xdr:rowOff>
    </xdr:from>
    <xdr:to>
      <xdr:col>6</xdr:col>
      <xdr:colOff>219075</xdr:colOff>
      <xdr:row>2</xdr:row>
      <xdr:rowOff>38100</xdr:rowOff>
    </xdr:to>
    <xdr:sp macro="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xmlns="" id="{267C2771-C7EC-4584-8248-8F4BE7A5D17B}"/>
            </a:ext>
          </a:extLst>
        </xdr:cNvPr>
        <xdr:cNvSpPr/>
      </xdr:nvSpPr>
      <xdr:spPr>
        <a:xfrm>
          <a:off x="247650" y="57150"/>
          <a:ext cx="4819650" cy="381000"/>
        </a:xfrm>
        <a:prstGeom prst="roundRect">
          <a:avLst/>
        </a:prstGeom>
        <a:solidFill>
          <a:schemeClr val="tx1">
            <a:lumMod val="95000"/>
            <a:lumOff val="5000"/>
          </a:schemeClr>
        </a:solidFill>
        <a:ln>
          <a:noFill/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/>
            <a:t>Synthèse Comptes</a:t>
          </a:r>
          <a:r>
            <a:rPr lang="fr-FR" sz="2000" b="1" baseline="0"/>
            <a:t> bancaires mensuels</a:t>
          </a:r>
          <a:endParaRPr lang="fr-FR" sz="2000" b="1"/>
        </a:p>
      </xdr:txBody>
    </xdr:sp>
    <xdr:clientData/>
  </xdr:twoCellAnchor>
  <xdr:twoCellAnchor>
    <xdr:from>
      <xdr:col>0</xdr:col>
      <xdr:colOff>180975</xdr:colOff>
      <xdr:row>9</xdr:row>
      <xdr:rowOff>28575</xdr:rowOff>
    </xdr:from>
    <xdr:to>
      <xdr:col>3</xdr:col>
      <xdr:colOff>809625</xdr:colOff>
      <xdr:row>11</xdr:row>
      <xdr:rowOff>9525</xdr:rowOff>
    </xdr:to>
    <xdr:sp macro="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xmlns="" id="{65142AF4-AD9D-4157-B531-7A8AC52DE8FD}"/>
            </a:ext>
          </a:extLst>
        </xdr:cNvPr>
        <xdr:cNvSpPr/>
      </xdr:nvSpPr>
      <xdr:spPr>
        <a:xfrm>
          <a:off x="180975" y="1828800"/>
          <a:ext cx="3143250" cy="381000"/>
        </a:xfrm>
        <a:prstGeom prst="roundRect">
          <a:avLst/>
        </a:prstGeom>
        <a:solidFill>
          <a:schemeClr val="tx1">
            <a:lumMod val="95000"/>
            <a:lumOff val="5000"/>
          </a:schemeClr>
        </a:solidFill>
        <a:ln>
          <a:noFill/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Solde fin</a:t>
          </a:r>
          <a:r>
            <a:rPr lang="fr-FR" sz="1600" b="1" baseline="0"/>
            <a:t> de mois Compte Bussy</a:t>
          </a:r>
          <a:endParaRPr lang="fr-FR" sz="1600" b="1"/>
        </a:p>
      </xdr:txBody>
    </xdr:sp>
    <xdr:clientData/>
  </xdr:twoCellAnchor>
  <xdr:twoCellAnchor>
    <xdr:from>
      <xdr:col>0</xdr:col>
      <xdr:colOff>123825</xdr:colOff>
      <xdr:row>18</xdr:row>
      <xdr:rowOff>28575</xdr:rowOff>
    </xdr:from>
    <xdr:to>
      <xdr:col>3</xdr:col>
      <xdr:colOff>752475</xdr:colOff>
      <xdr:row>20</xdr:row>
      <xdr:rowOff>9525</xdr:rowOff>
    </xdr:to>
    <xdr:sp macro="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xmlns="" id="{E6F9FD54-E120-4572-8EE8-61182CC761DC}"/>
            </a:ext>
          </a:extLst>
        </xdr:cNvPr>
        <xdr:cNvSpPr/>
      </xdr:nvSpPr>
      <xdr:spPr>
        <a:xfrm>
          <a:off x="123825" y="3629025"/>
          <a:ext cx="3143250" cy="381000"/>
        </a:xfrm>
        <a:prstGeom prst="roundRect">
          <a:avLst/>
        </a:prstGeom>
        <a:solidFill>
          <a:schemeClr val="tx1">
            <a:lumMod val="95000"/>
            <a:lumOff val="5000"/>
          </a:schemeClr>
        </a:solidFill>
        <a:ln>
          <a:noFill/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Solde fin</a:t>
          </a:r>
          <a:r>
            <a:rPr lang="fr-FR" sz="1600" b="1" baseline="0"/>
            <a:t> de mois Compte Ivry</a:t>
          </a:r>
          <a:endParaRPr lang="fr-FR" sz="1600" b="1"/>
        </a:p>
      </xdr:txBody>
    </xdr:sp>
    <xdr:clientData/>
  </xdr:twoCellAnchor>
  <xdr:twoCellAnchor>
    <xdr:from>
      <xdr:col>0</xdr:col>
      <xdr:colOff>180975</xdr:colOff>
      <xdr:row>27</xdr:row>
      <xdr:rowOff>0</xdr:rowOff>
    </xdr:from>
    <xdr:to>
      <xdr:col>3</xdr:col>
      <xdr:colOff>809625</xdr:colOff>
      <xdr:row>28</xdr:row>
      <xdr:rowOff>180975</xdr:rowOff>
    </xdr:to>
    <xdr:sp macro="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xmlns="" id="{B23DD26C-20D2-40EF-AECA-FB57E3EAFC45}"/>
            </a:ext>
          </a:extLst>
        </xdr:cNvPr>
        <xdr:cNvSpPr/>
      </xdr:nvSpPr>
      <xdr:spPr>
        <a:xfrm>
          <a:off x="180975" y="5400675"/>
          <a:ext cx="3143250" cy="381000"/>
        </a:xfrm>
        <a:prstGeom prst="roundRect">
          <a:avLst/>
        </a:prstGeom>
        <a:solidFill>
          <a:schemeClr val="tx1">
            <a:lumMod val="95000"/>
            <a:lumOff val="5000"/>
          </a:schemeClr>
        </a:solidFill>
        <a:ln>
          <a:noFill/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Solde fin</a:t>
          </a:r>
          <a:r>
            <a:rPr lang="fr-FR" sz="1600" b="1" baseline="0"/>
            <a:t> de mois Livret A</a:t>
          </a:r>
          <a:endParaRPr lang="fr-FR" sz="1600" b="1"/>
        </a:p>
      </xdr:txBody>
    </xdr:sp>
    <xdr:clientData/>
  </xdr:twoCellAnchor>
  <xdr:twoCellAnchor>
    <xdr:from>
      <xdr:col>5</xdr:col>
      <xdr:colOff>304799</xdr:colOff>
      <xdr:row>9</xdr:row>
      <xdr:rowOff>76203</xdr:rowOff>
    </xdr:from>
    <xdr:to>
      <xdr:col>10</xdr:col>
      <xdr:colOff>85725</xdr:colOff>
      <xdr:row>12</xdr:row>
      <xdr:rowOff>190499</xdr:rowOff>
    </xdr:to>
    <xdr:sp macro="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xmlns="" id="{2B8A4C57-1231-4574-A9DC-77A89DA15E4F}"/>
            </a:ext>
          </a:extLst>
        </xdr:cNvPr>
        <xdr:cNvSpPr/>
      </xdr:nvSpPr>
      <xdr:spPr>
        <a:xfrm>
          <a:off x="4314824" y="1876428"/>
          <a:ext cx="3971926" cy="714371"/>
        </a:xfrm>
        <a:prstGeom prst="roundRect">
          <a:avLst/>
        </a:prstGeom>
        <a:solidFill>
          <a:schemeClr val="tx1">
            <a:lumMod val="95000"/>
            <a:lumOff val="5000"/>
          </a:schemeClr>
        </a:solidFill>
        <a:ln>
          <a:noFill/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Recette</a:t>
          </a:r>
          <a:r>
            <a:rPr lang="fr-FR" sz="1600" b="1" baseline="0"/>
            <a:t> et dépense</a:t>
          </a:r>
          <a:r>
            <a:rPr lang="fr-FR" sz="1600" b="1"/>
            <a:t> fin</a:t>
          </a:r>
          <a:r>
            <a:rPr lang="fr-FR" sz="1600" b="1" baseline="0"/>
            <a:t> de mois Compte Bussy</a:t>
          </a:r>
          <a:endParaRPr lang="fr-FR" sz="1600" b="1"/>
        </a:p>
      </xdr:txBody>
    </xdr:sp>
    <xdr:clientData/>
  </xdr:twoCellAnchor>
  <xdr:twoCellAnchor>
    <xdr:from>
      <xdr:col>11</xdr:col>
      <xdr:colOff>266700</xdr:colOff>
      <xdr:row>9</xdr:row>
      <xdr:rowOff>38100</xdr:rowOff>
    </xdr:from>
    <xdr:to>
      <xdr:col>15</xdr:col>
      <xdr:colOff>628650</xdr:colOff>
      <xdr:row>12</xdr:row>
      <xdr:rowOff>104775</xdr:rowOff>
    </xdr:to>
    <xdr:sp macro="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xmlns="" id="{E7A58712-5B6A-40D9-B008-C86442C5F831}"/>
            </a:ext>
          </a:extLst>
        </xdr:cNvPr>
        <xdr:cNvSpPr/>
      </xdr:nvSpPr>
      <xdr:spPr>
        <a:xfrm>
          <a:off x="8896350" y="1838325"/>
          <a:ext cx="3714750" cy="666750"/>
        </a:xfrm>
        <a:prstGeom prst="roundRect">
          <a:avLst/>
        </a:prstGeom>
        <a:solidFill>
          <a:schemeClr val="tx1">
            <a:lumMod val="95000"/>
            <a:lumOff val="5000"/>
          </a:schemeClr>
        </a:solidFill>
        <a:ln>
          <a:noFill/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Recette et dépense fin</a:t>
          </a:r>
          <a:r>
            <a:rPr lang="fr-FR" sz="1600" b="1" baseline="0"/>
            <a:t> de mois Compte Ivry</a:t>
          </a:r>
          <a:endParaRPr lang="fr-FR" sz="1600" b="1"/>
        </a:p>
      </xdr:txBody>
    </xdr:sp>
    <xdr:clientData/>
  </xdr:twoCellAnchor>
  <xdr:twoCellAnchor>
    <xdr:from>
      <xdr:col>17</xdr:col>
      <xdr:colOff>276225</xdr:colOff>
      <xdr:row>9</xdr:row>
      <xdr:rowOff>47625</xdr:rowOff>
    </xdr:from>
    <xdr:to>
      <xdr:col>21</xdr:col>
      <xdr:colOff>638175</xdr:colOff>
      <xdr:row>12</xdr:row>
      <xdr:rowOff>114300</xdr:rowOff>
    </xdr:to>
    <xdr:sp macro="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xmlns="" id="{4163559D-36C7-4B85-98BD-8F50E4CB2AA7}"/>
            </a:ext>
          </a:extLst>
        </xdr:cNvPr>
        <xdr:cNvSpPr/>
      </xdr:nvSpPr>
      <xdr:spPr>
        <a:xfrm>
          <a:off x="13525500" y="1847850"/>
          <a:ext cx="3714750" cy="666750"/>
        </a:xfrm>
        <a:prstGeom prst="roundRect">
          <a:avLst/>
        </a:prstGeom>
        <a:solidFill>
          <a:schemeClr val="tx1">
            <a:lumMod val="95000"/>
            <a:lumOff val="5000"/>
          </a:schemeClr>
        </a:solidFill>
        <a:ln>
          <a:noFill/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Recette et retrait fin</a:t>
          </a:r>
          <a:r>
            <a:rPr lang="fr-FR" sz="1600" b="1" baseline="0"/>
            <a:t> de mois Livret A</a:t>
          </a:r>
          <a:endParaRPr lang="fr-FR" sz="1600" b="1"/>
        </a:p>
      </xdr:txBody>
    </xdr:sp>
    <xdr:clientData/>
  </xdr:twoCellAnchor>
  <xdr:twoCellAnchor>
    <xdr:from>
      <xdr:col>0</xdr:col>
      <xdr:colOff>204508</xdr:colOff>
      <xdr:row>12</xdr:row>
      <xdr:rowOff>190500</xdr:rowOff>
    </xdr:from>
    <xdr:to>
      <xdr:col>3</xdr:col>
      <xdr:colOff>835399</xdr:colOff>
      <xdr:row>15</xdr:row>
      <xdr:rowOff>85725</xdr:rowOff>
    </xdr:to>
    <xdr:sp macro="" textlink="$X$1">
      <xdr:nvSpPr>
        <xdr:cNvPr id="23" name="Rectangle : coins arrondis 22">
          <a:extLst>
            <a:ext uri="{FF2B5EF4-FFF2-40B4-BE49-F238E27FC236}">
              <a16:creationId xmlns:a16="http://schemas.microsoft.com/office/drawing/2014/main" xmlns="" id="{529C4E78-8EEC-45E7-BE93-A6F55BF07785}"/>
            </a:ext>
          </a:extLst>
        </xdr:cNvPr>
        <xdr:cNvSpPr/>
      </xdr:nvSpPr>
      <xdr:spPr>
        <a:xfrm>
          <a:off x="204508" y="2610971"/>
          <a:ext cx="3152215" cy="500342"/>
        </a:xfrm>
        <a:prstGeom prst="roundRect">
          <a:avLst/>
        </a:prstGeom>
        <a:solidFill>
          <a:schemeClr val="accent2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fld id="{9BD22B78-F0A9-40FC-A31D-C7B3CA8B477D}" type="TxLink">
            <a:rPr lang="en-US" sz="3600" b="1" i="0" u="none" strike="noStrike">
              <a:solidFill>
                <a:schemeClr val="bg1"/>
              </a:solidFill>
              <a:latin typeface="Calibri"/>
              <a:ea typeface="Calibri"/>
              <a:cs typeface="Calibri"/>
            </a:rPr>
            <a:pPr algn="r"/>
            <a:t>0,00 €</a:t>
          </a:fld>
          <a:endParaRPr lang="fr-FR" sz="96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200025</xdr:colOff>
      <xdr:row>21</xdr:row>
      <xdr:rowOff>161925</xdr:rowOff>
    </xdr:from>
    <xdr:to>
      <xdr:col>3</xdr:col>
      <xdr:colOff>828675</xdr:colOff>
      <xdr:row>24</xdr:row>
      <xdr:rowOff>95250</xdr:rowOff>
    </xdr:to>
    <xdr:sp macro="" textlink="$X$4">
      <xdr:nvSpPr>
        <xdr:cNvPr id="24" name="Rectangle : coins arrondis 23">
          <a:extLst>
            <a:ext uri="{FF2B5EF4-FFF2-40B4-BE49-F238E27FC236}">
              <a16:creationId xmlns:a16="http://schemas.microsoft.com/office/drawing/2014/main" xmlns="" id="{3D643226-503E-4AAC-AB1B-2D28A94A1615}"/>
            </a:ext>
          </a:extLst>
        </xdr:cNvPr>
        <xdr:cNvSpPr/>
      </xdr:nvSpPr>
      <xdr:spPr>
        <a:xfrm>
          <a:off x="200025" y="4362450"/>
          <a:ext cx="3143250" cy="533400"/>
        </a:xfrm>
        <a:prstGeom prst="roundRect">
          <a:avLst/>
        </a:prstGeom>
        <a:solidFill>
          <a:schemeClr val="accent2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fld id="{2DC26178-B0D5-43C8-B19C-695C656FC4B8}" type="TxLink">
            <a:rPr lang="en-US" sz="3600" b="1" i="0" u="none" strike="noStrike">
              <a:solidFill>
                <a:schemeClr val="bg1"/>
              </a:solidFill>
              <a:latin typeface="Calibri"/>
              <a:ea typeface="Calibri"/>
              <a:cs typeface="Calibri"/>
            </a:rPr>
            <a:pPr algn="r"/>
            <a:t>0,00 €</a:t>
          </a:fld>
          <a:endParaRPr lang="fr-FR" sz="1234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201146</xdr:colOff>
      <xdr:row>30</xdr:row>
      <xdr:rowOff>124386</xdr:rowOff>
    </xdr:from>
    <xdr:to>
      <xdr:col>3</xdr:col>
      <xdr:colOff>832037</xdr:colOff>
      <xdr:row>33</xdr:row>
      <xdr:rowOff>56030</xdr:rowOff>
    </xdr:to>
    <xdr:sp macro="" textlink="$X$7">
      <xdr:nvSpPr>
        <xdr:cNvPr id="25" name="Rectangle : coins arrondis 24">
          <a:extLst>
            <a:ext uri="{FF2B5EF4-FFF2-40B4-BE49-F238E27FC236}">
              <a16:creationId xmlns:a16="http://schemas.microsoft.com/office/drawing/2014/main" xmlns="" id="{2EFB948B-6B57-46C3-A8FE-AF93C0881545}"/>
            </a:ext>
          </a:extLst>
        </xdr:cNvPr>
        <xdr:cNvSpPr/>
      </xdr:nvSpPr>
      <xdr:spPr>
        <a:xfrm>
          <a:off x="201146" y="6175562"/>
          <a:ext cx="3152215" cy="536762"/>
        </a:xfrm>
        <a:prstGeom prst="roundRect">
          <a:avLst/>
        </a:prstGeom>
        <a:solidFill>
          <a:schemeClr val="accent2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fld id="{660CAE65-7805-4E06-B3DB-7C5A38C5025E}" type="TxLink">
            <a:rPr lang="en-US" sz="3600" b="1" i="0" u="none" strike="noStrike">
              <a:solidFill>
                <a:schemeClr val="bg1"/>
              </a:solidFill>
              <a:latin typeface="Calibri"/>
              <a:ea typeface="Calibri"/>
              <a:cs typeface="Calibri"/>
            </a:rPr>
            <a:pPr algn="r"/>
            <a:t>0,00 €</a:t>
          </a:fld>
          <a:endParaRPr lang="fr-FR" sz="4000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28574</xdr:colOff>
      <xdr:row>18</xdr:row>
      <xdr:rowOff>4</xdr:rowOff>
    </xdr:from>
    <xdr:to>
      <xdr:col>10</xdr:col>
      <xdr:colOff>23531</xdr:colOff>
      <xdr:row>20</xdr:row>
      <xdr:rowOff>50991</xdr:rowOff>
    </xdr:to>
    <xdr:sp macro="" textlink="$X$2">
      <xdr:nvSpPr>
        <xdr:cNvPr id="26" name="ZoneTexte 25">
          <a:extLst>
            <a:ext uri="{FF2B5EF4-FFF2-40B4-BE49-F238E27FC236}">
              <a16:creationId xmlns:a16="http://schemas.microsoft.com/office/drawing/2014/main" xmlns="" id="{3FCE3862-5DDE-4E9C-A193-11B1D789A600}"/>
            </a:ext>
          </a:extLst>
        </xdr:cNvPr>
        <xdr:cNvSpPr txBox="1"/>
      </xdr:nvSpPr>
      <xdr:spPr>
        <a:xfrm>
          <a:off x="4876799" y="3600454"/>
          <a:ext cx="3347757" cy="451037"/>
        </a:xfrm>
        <a:prstGeom prst="rect">
          <a:avLst/>
        </a:prstGeom>
        <a:solidFill>
          <a:schemeClr val="accent2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r"/>
          <a:fld id="{19F66976-D6EB-49A7-B9BB-CCBD5DBD8DCA}" type="TxLink">
            <a:rPr lang="en-US" sz="3600" b="1" i="0" u="none" strike="noStrike">
              <a:solidFill>
                <a:schemeClr val="bg1"/>
              </a:solidFill>
              <a:latin typeface="Calibri"/>
              <a:ea typeface="Calibri"/>
              <a:cs typeface="Calibri"/>
            </a:rPr>
            <a:pPr algn="r"/>
            <a:t>0,00 €</a:t>
          </a:fld>
          <a:endParaRPr lang="fr-FR" sz="333300" b="1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5</xdr:col>
      <xdr:colOff>133349</xdr:colOff>
      <xdr:row>14</xdr:row>
      <xdr:rowOff>161929</xdr:rowOff>
    </xdr:from>
    <xdr:to>
      <xdr:col>6</xdr:col>
      <xdr:colOff>461681</xdr:colOff>
      <xdr:row>16</xdr:row>
      <xdr:rowOff>146239</xdr:rowOff>
    </xdr:to>
    <xdr:sp macro="" textlink="">
      <xdr:nvSpPr>
        <xdr:cNvPr id="27" name="ZoneTexte 26">
          <a:extLst>
            <a:ext uri="{FF2B5EF4-FFF2-40B4-BE49-F238E27FC236}">
              <a16:creationId xmlns:a16="http://schemas.microsoft.com/office/drawing/2014/main" xmlns="" id="{FBA0C81B-37D7-4304-B278-0292E9B0978C}"/>
            </a:ext>
          </a:extLst>
        </xdr:cNvPr>
        <xdr:cNvSpPr txBox="1"/>
      </xdr:nvSpPr>
      <xdr:spPr>
        <a:xfrm>
          <a:off x="4143374" y="2962279"/>
          <a:ext cx="1166532" cy="384360"/>
        </a:xfrm>
        <a:prstGeom prst="rect">
          <a:avLst/>
        </a:prstGeom>
        <a:solidFill>
          <a:schemeClr val="tx1">
            <a:lumMod val="95000"/>
            <a:lumOff val="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2000" b="1">
              <a:solidFill>
                <a:schemeClr val="bg1"/>
              </a:solidFill>
            </a:rPr>
            <a:t>Recette</a:t>
          </a:r>
        </a:p>
      </xdr:txBody>
    </xdr:sp>
    <xdr:clientData/>
  </xdr:twoCellAnchor>
  <xdr:twoCellAnchor>
    <xdr:from>
      <xdr:col>5</xdr:col>
      <xdr:colOff>114299</xdr:colOff>
      <xdr:row>24</xdr:row>
      <xdr:rowOff>123829</xdr:rowOff>
    </xdr:from>
    <xdr:to>
      <xdr:col>6</xdr:col>
      <xdr:colOff>575981</xdr:colOff>
      <xdr:row>26</xdr:row>
      <xdr:rowOff>108139</xdr:rowOff>
    </xdr:to>
    <xdr:sp macro="" textlink="">
      <xdr:nvSpPr>
        <xdr:cNvPr id="30" name="ZoneTexte 29">
          <a:extLst>
            <a:ext uri="{FF2B5EF4-FFF2-40B4-BE49-F238E27FC236}">
              <a16:creationId xmlns:a16="http://schemas.microsoft.com/office/drawing/2014/main" xmlns="" id="{B400313F-6613-43DB-A8C7-22556C574375}"/>
            </a:ext>
          </a:extLst>
        </xdr:cNvPr>
        <xdr:cNvSpPr txBox="1"/>
      </xdr:nvSpPr>
      <xdr:spPr>
        <a:xfrm>
          <a:off x="4124324" y="4924429"/>
          <a:ext cx="1299882" cy="384360"/>
        </a:xfrm>
        <a:prstGeom prst="rect">
          <a:avLst/>
        </a:prstGeom>
        <a:solidFill>
          <a:schemeClr val="tx1">
            <a:lumMod val="95000"/>
            <a:lumOff val="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>
              <a:solidFill>
                <a:schemeClr val="bg1"/>
              </a:solidFill>
            </a:rPr>
            <a:t>Dépense</a:t>
          </a:r>
        </a:p>
      </xdr:txBody>
    </xdr:sp>
    <xdr:clientData/>
  </xdr:twoCellAnchor>
  <xdr:twoCellAnchor>
    <xdr:from>
      <xdr:col>6</xdr:col>
      <xdr:colOff>76199</xdr:colOff>
      <xdr:row>28</xdr:row>
      <xdr:rowOff>19054</xdr:rowOff>
    </xdr:from>
    <xdr:to>
      <xdr:col>10</xdr:col>
      <xdr:colOff>71156</xdr:colOff>
      <xdr:row>30</xdr:row>
      <xdr:rowOff>70041</xdr:rowOff>
    </xdr:to>
    <xdr:sp macro="" textlink="$X$3">
      <xdr:nvSpPr>
        <xdr:cNvPr id="31" name="ZoneTexte 30">
          <a:extLst>
            <a:ext uri="{FF2B5EF4-FFF2-40B4-BE49-F238E27FC236}">
              <a16:creationId xmlns:a16="http://schemas.microsoft.com/office/drawing/2014/main" xmlns="" id="{F442FE20-31C6-4189-91EC-2902BFB2E161}"/>
            </a:ext>
          </a:extLst>
        </xdr:cNvPr>
        <xdr:cNvSpPr txBox="1"/>
      </xdr:nvSpPr>
      <xdr:spPr>
        <a:xfrm>
          <a:off x="4924424" y="5619754"/>
          <a:ext cx="3347757" cy="451037"/>
        </a:xfrm>
        <a:prstGeom prst="rect">
          <a:avLst/>
        </a:prstGeom>
        <a:solidFill>
          <a:schemeClr val="accent2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r"/>
          <a:fld id="{1BEEF010-9092-4747-85F8-2AA7F4E4385A}" type="TxLink">
            <a:rPr lang="en-US" sz="3600" b="1" i="0" u="none" strike="noStrike">
              <a:solidFill>
                <a:schemeClr val="bg1"/>
              </a:solidFill>
              <a:latin typeface="Calibri"/>
              <a:ea typeface="Calibri"/>
              <a:cs typeface="Calibri"/>
            </a:rPr>
            <a:pPr algn="r"/>
            <a:t>0,00 €</a:t>
          </a:fld>
          <a:endParaRPr lang="fr-FR" sz="400000" b="1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12</xdr:col>
      <xdr:colOff>57150</xdr:colOff>
      <xdr:row>17</xdr:row>
      <xdr:rowOff>180975</xdr:rowOff>
    </xdr:from>
    <xdr:to>
      <xdr:col>16</xdr:col>
      <xdr:colOff>52107</xdr:colOff>
      <xdr:row>20</xdr:row>
      <xdr:rowOff>31937</xdr:rowOff>
    </xdr:to>
    <xdr:sp macro="" textlink="$X$5">
      <xdr:nvSpPr>
        <xdr:cNvPr id="32" name="ZoneTexte 31">
          <a:extLst>
            <a:ext uri="{FF2B5EF4-FFF2-40B4-BE49-F238E27FC236}">
              <a16:creationId xmlns:a16="http://schemas.microsoft.com/office/drawing/2014/main" xmlns="" id="{B9E0CD47-9411-49A3-8A08-AEAF4552BF20}"/>
            </a:ext>
          </a:extLst>
        </xdr:cNvPr>
        <xdr:cNvSpPr txBox="1"/>
      </xdr:nvSpPr>
      <xdr:spPr>
        <a:xfrm>
          <a:off x="9525000" y="3581400"/>
          <a:ext cx="3347757" cy="451037"/>
        </a:xfrm>
        <a:prstGeom prst="rect">
          <a:avLst/>
        </a:prstGeom>
        <a:solidFill>
          <a:schemeClr val="accent2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r"/>
          <a:fld id="{B0B253EE-EC94-4F13-B4C8-1193B8C1FF3B}" type="TxLink">
            <a:rPr lang="en-US" sz="3600" b="1" i="0" u="none" strike="noStrike">
              <a:solidFill>
                <a:schemeClr val="bg1"/>
              </a:solidFill>
              <a:latin typeface="Calibri"/>
              <a:ea typeface="Calibri"/>
              <a:cs typeface="Calibri"/>
            </a:rPr>
            <a:pPr algn="r"/>
            <a:t>0,00 €</a:t>
          </a:fld>
          <a:endParaRPr lang="fr-FR" sz="333300" b="1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11</xdr:col>
      <xdr:colOff>219075</xdr:colOff>
      <xdr:row>15</xdr:row>
      <xdr:rowOff>19050</xdr:rowOff>
    </xdr:from>
    <xdr:to>
      <xdr:col>12</xdr:col>
      <xdr:colOff>547407</xdr:colOff>
      <xdr:row>17</xdr:row>
      <xdr:rowOff>3360</xdr:rowOff>
    </xdr:to>
    <xdr:sp macro="" textlink="">
      <xdr:nvSpPr>
        <xdr:cNvPr id="33" name="ZoneTexte 32">
          <a:extLst>
            <a:ext uri="{FF2B5EF4-FFF2-40B4-BE49-F238E27FC236}">
              <a16:creationId xmlns:a16="http://schemas.microsoft.com/office/drawing/2014/main" xmlns="" id="{0B90811C-3B26-4774-B89A-B5706AF1BBB8}"/>
            </a:ext>
          </a:extLst>
        </xdr:cNvPr>
        <xdr:cNvSpPr txBox="1"/>
      </xdr:nvSpPr>
      <xdr:spPr>
        <a:xfrm>
          <a:off x="8848725" y="3019425"/>
          <a:ext cx="1166532" cy="384360"/>
        </a:xfrm>
        <a:prstGeom prst="rect">
          <a:avLst/>
        </a:prstGeom>
        <a:solidFill>
          <a:schemeClr val="tx1">
            <a:lumMod val="95000"/>
            <a:lumOff val="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2000" b="1">
              <a:solidFill>
                <a:schemeClr val="bg1"/>
              </a:solidFill>
            </a:rPr>
            <a:t>Recette</a:t>
          </a:r>
        </a:p>
      </xdr:txBody>
    </xdr:sp>
    <xdr:clientData/>
  </xdr:twoCellAnchor>
  <xdr:twoCellAnchor>
    <xdr:from>
      <xdr:col>11</xdr:col>
      <xdr:colOff>228600</xdr:colOff>
      <xdr:row>24</xdr:row>
      <xdr:rowOff>190500</xdr:rowOff>
    </xdr:from>
    <xdr:to>
      <xdr:col>12</xdr:col>
      <xdr:colOff>690282</xdr:colOff>
      <xdr:row>26</xdr:row>
      <xdr:rowOff>174810</xdr:rowOff>
    </xdr:to>
    <xdr:sp macro="" textlink="">
      <xdr:nvSpPr>
        <xdr:cNvPr id="34" name="ZoneTexte 33">
          <a:extLst>
            <a:ext uri="{FF2B5EF4-FFF2-40B4-BE49-F238E27FC236}">
              <a16:creationId xmlns:a16="http://schemas.microsoft.com/office/drawing/2014/main" xmlns="" id="{011760D1-14BB-432D-A218-99F94C0C4E3D}"/>
            </a:ext>
          </a:extLst>
        </xdr:cNvPr>
        <xdr:cNvSpPr txBox="1"/>
      </xdr:nvSpPr>
      <xdr:spPr>
        <a:xfrm>
          <a:off x="8858250" y="4991100"/>
          <a:ext cx="1299882" cy="384360"/>
        </a:xfrm>
        <a:prstGeom prst="rect">
          <a:avLst/>
        </a:prstGeom>
        <a:solidFill>
          <a:schemeClr val="tx1">
            <a:lumMod val="95000"/>
            <a:lumOff val="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>
              <a:solidFill>
                <a:schemeClr val="bg1"/>
              </a:solidFill>
            </a:rPr>
            <a:t>Dépense</a:t>
          </a:r>
        </a:p>
      </xdr:txBody>
    </xdr:sp>
    <xdr:clientData/>
  </xdr:twoCellAnchor>
  <xdr:twoCellAnchor>
    <xdr:from>
      <xdr:col>12</xdr:col>
      <xdr:colOff>47625</xdr:colOff>
      <xdr:row>27</xdr:row>
      <xdr:rowOff>152400</xdr:rowOff>
    </xdr:from>
    <xdr:to>
      <xdr:col>16</xdr:col>
      <xdr:colOff>42582</xdr:colOff>
      <xdr:row>30</xdr:row>
      <xdr:rowOff>3362</xdr:rowOff>
    </xdr:to>
    <xdr:sp macro="" textlink="$X$6">
      <xdr:nvSpPr>
        <xdr:cNvPr id="35" name="ZoneTexte 34">
          <a:extLst>
            <a:ext uri="{FF2B5EF4-FFF2-40B4-BE49-F238E27FC236}">
              <a16:creationId xmlns:a16="http://schemas.microsoft.com/office/drawing/2014/main" xmlns="" id="{5B63413D-BF2D-4CAA-99FF-87E7DC1CF828}"/>
            </a:ext>
          </a:extLst>
        </xdr:cNvPr>
        <xdr:cNvSpPr txBox="1"/>
      </xdr:nvSpPr>
      <xdr:spPr>
        <a:xfrm>
          <a:off x="9515475" y="5553075"/>
          <a:ext cx="3347757" cy="451037"/>
        </a:xfrm>
        <a:prstGeom prst="rect">
          <a:avLst/>
        </a:prstGeom>
        <a:solidFill>
          <a:schemeClr val="accent2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r"/>
          <a:fld id="{5A165C48-4117-4E5F-9707-D977BF4CE1C5}" type="TxLink">
            <a:rPr lang="en-US" sz="3600" b="1" i="0" u="none" strike="noStrike">
              <a:solidFill>
                <a:schemeClr val="bg1"/>
              </a:solidFill>
              <a:latin typeface="Calibri"/>
              <a:ea typeface="Calibri"/>
              <a:cs typeface="Calibri"/>
            </a:rPr>
            <a:pPr algn="r"/>
            <a:t>0,00 €</a:t>
          </a:fld>
          <a:endParaRPr lang="fr-FR" sz="400000" b="1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86285</xdr:colOff>
      <xdr:row>17</xdr:row>
      <xdr:rowOff>191061</xdr:rowOff>
    </xdr:from>
    <xdr:to>
      <xdr:col>22</xdr:col>
      <xdr:colOff>81242</xdr:colOff>
      <xdr:row>20</xdr:row>
      <xdr:rowOff>40342</xdr:rowOff>
    </xdr:to>
    <xdr:sp macro="" textlink="$X$8">
      <xdr:nvSpPr>
        <xdr:cNvPr id="36" name="ZoneTexte 35">
          <a:extLst>
            <a:ext uri="{FF2B5EF4-FFF2-40B4-BE49-F238E27FC236}">
              <a16:creationId xmlns:a16="http://schemas.microsoft.com/office/drawing/2014/main" xmlns="" id="{C845339B-8C7E-4C9E-8B9A-CB2CD543F5B0}"/>
            </a:ext>
          </a:extLst>
        </xdr:cNvPr>
        <xdr:cNvSpPr txBox="1"/>
      </xdr:nvSpPr>
      <xdr:spPr>
        <a:xfrm>
          <a:off x="14205697" y="3620061"/>
          <a:ext cx="3356721" cy="454399"/>
        </a:xfrm>
        <a:prstGeom prst="rect">
          <a:avLst/>
        </a:prstGeom>
        <a:solidFill>
          <a:schemeClr val="accent2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r"/>
          <a:fld id="{140EA683-5189-4DA0-ABC4-70A5BE2C4560}" type="TxLink">
            <a:rPr lang="en-US" sz="3600" b="1" i="0" u="none" strike="noStrike">
              <a:solidFill>
                <a:schemeClr val="bg1"/>
              </a:solidFill>
              <a:latin typeface="Calibri"/>
              <a:ea typeface="Calibri"/>
              <a:cs typeface="Calibri"/>
            </a:rPr>
            <a:pPr algn="r"/>
            <a:t>0,00 €</a:t>
          </a:fld>
          <a:endParaRPr lang="fr-FR" sz="400000" b="1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209550</xdr:colOff>
      <xdr:row>15</xdr:row>
      <xdr:rowOff>47625</xdr:rowOff>
    </xdr:from>
    <xdr:to>
      <xdr:col>18</xdr:col>
      <xdr:colOff>537882</xdr:colOff>
      <xdr:row>17</xdr:row>
      <xdr:rowOff>31935</xdr:rowOff>
    </xdr:to>
    <xdr:sp macro="" textlink="">
      <xdr:nvSpPr>
        <xdr:cNvPr id="37" name="ZoneTexte 36">
          <a:extLst>
            <a:ext uri="{FF2B5EF4-FFF2-40B4-BE49-F238E27FC236}">
              <a16:creationId xmlns:a16="http://schemas.microsoft.com/office/drawing/2014/main" xmlns="" id="{AFE13E42-114A-4328-AF4B-D49388D7BC8E}"/>
            </a:ext>
          </a:extLst>
        </xdr:cNvPr>
        <xdr:cNvSpPr txBox="1"/>
      </xdr:nvSpPr>
      <xdr:spPr>
        <a:xfrm>
          <a:off x="13458825" y="3048000"/>
          <a:ext cx="1166532" cy="384360"/>
        </a:xfrm>
        <a:prstGeom prst="rect">
          <a:avLst/>
        </a:prstGeom>
        <a:solidFill>
          <a:schemeClr val="tx1">
            <a:lumMod val="95000"/>
            <a:lumOff val="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2000" b="1">
              <a:solidFill>
                <a:schemeClr val="bg1"/>
              </a:solidFill>
            </a:rPr>
            <a:t>Recette</a:t>
          </a:r>
        </a:p>
      </xdr:txBody>
    </xdr:sp>
    <xdr:clientData/>
  </xdr:twoCellAnchor>
  <xdr:twoCellAnchor>
    <xdr:from>
      <xdr:col>17</xdr:col>
      <xdr:colOff>180975</xdr:colOff>
      <xdr:row>24</xdr:row>
      <xdr:rowOff>142875</xdr:rowOff>
    </xdr:from>
    <xdr:to>
      <xdr:col>18</xdr:col>
      <xdr:colOff>642657</xdr:colOff>
      <xdr:row>26</xdr:row>
      <xdr:rowOff>127185</xdr:rowOff>
    </xdr:to>
    <xdr:sp macro="" textlink="">
      <xdr:nvSpPr>
        <xdr:cNvPr id="38" name="ZoneTexte 37">
          <a:extLst>
            <a:ext uri="{FF2B5EF4-FFF2-40B4-BE49-F238E27FC236}">
              <a16:creationId xmlns:a16="http://schemas.microsoft.com/office/drawing/2014/main" xmlns="" id="{C279B8CC-26E3-473A-8E00-0D3B11DF1B7F}"/>
            </a:ext>
          </a:extLst>
        </xdr:cNvPr>
        <xdr:cNvSpPr txBox="1"/>
      </xdr:nvSpPr>
      <xdr:spPr>
        <a:xfrm>
          <a:off x="13430250" y="4943475"/>
          <a:ext cx="1299882" cy="384360"/>
        </a:xfrm>
        <a:prstGeom prst="rect">
          <a:avLst/>
        </a:prstGeom>
        <a:solidFill>
          <a:schemeClr val="tx1">
            <a:lumMod val="95000"/>
            <a:lumOff val="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>
              <a:solidFill>
                <a:schemeClr val="bg1"/>
              </a:solidFill>
            </a:rPr>
            <a:t>Dépense</a:t>
          </a:r>
        </a:p>
      </xdr:txBody>
    </xdr:sp>
    <xdr:clientData/>
  </xdr:twoCellAnchor>
  <xdr:twoCellAnchor>
    <xdr:from>
      <xdr:col>18</xdr:col>
      <xdr:colOff>25215</xdr:colOff>
      <xdr:row>27</xdr:row>
      <xdr:rowOff>156321</xdr:rowOff>
    </xdr:from>
    <xdr:to>
      <xdr:col>22</xdr:col>
      <xdr:colOff>20172</xdr:colOff>
      <xdr:row>30</xdr:row>
      <xdr:rowOff>5603</xdr:rowOff>
    </xdr:to>
    <xdr:sp macro="" textlink="$X$9">
      <xdr:nvSpPr>
        <xdr:cNvPr id="39" name="ZoneTexte 38">
          <a:extLst>
            <a:ext uri="{FF2B5EF4-FFF2-40B4-BE49-F238E27FC236}">
              <a16:creationId xmlns:a16="http://schemas.microsoft.com/office/drawing/2014/main" xmlns="" id="{0D57DA32-E634-4CE2-A622-EA70E129B3E6}"/>
            </a:ext>
          </a:extLst>
        </xdr:cNvPr>
        <xdr:cNvSpPr txBox="1"/>
      </xdr:nvSpPr>
      <xdr:spPr>
        <a:xfrm>
          <a:off x="14144627" y="5602380"/>
          <a:ext cx="3356721" cy="454399"/>
        </a:xfrm>
        <a:prstGeom prst="rect">
          <a:avLst/>
        </a:prstGeom>
        <a:solidFill>
          <a:schemeClr val="accent2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r"/>
          <a:fld id="{2C604A80-1257-4D54-B885-3BBEFA2D6809}" type="TxLink">
            <a:rPr lang="en-US" sz="3600" b="1" i="0" u="none" strike="noStrike">
              <a:solidFill>
                <a:schemeClr val="bg1"/>
              </a:solidFill>
              <a:latin typeface="Calibri"/>
              <a:ea typeface="Calibri"/>
              <a:cs typeface="Calibri"/>
            </a:rPr>
            <a:pPr algn="r"/>
            <a:t>0,00 €</a:t>
          </a:fld>
          <a:endParaRPr lang="fr-FR" sz="400000" b="1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10</xdr:col>
      <xdr:colOff>123825</xdr:colOff>
      <xdr:row>0</xdr:row>
      <xdr:rowOff>28575</xdr:rowOff>
    </xdr:from>
    <xdr:to>
      <xdr:col>11</xdr:col>
      <xdr:colOff>533400</xdr:colOff>
      <xdr:row>3</xdr:row>
      <xdr:rowOff>262617</xdr:rowOff>
    </xdr:to>
    <xdr:pic macro="[0]!Va_Base">
      <xdr:nvPicPr>
        <xdr:cNvPr id="44" name="Image 43" descr="C:\Users\morvanjy\Downloads\ChatGPT Image 15 juin 2026, 11_48_19.png">
          <a:extLst>
            <a:ext uri="{FF2B5EF4-FFF2-40B4-BE49-F238E27FC236}">
              <a16:creationId xmlns:a16="http://schemas.microsoft.com/office/drawing/2014/main" xmlns="" id="{629DA9C4-DE61-46E1-B5CD-F40EFC37B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4850" y="28575"/>
          <a:ext cx="838200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676274</xdr:colOff>
      <xdr:row>0</xdr:row>
      <xdr:rowOff>38099</xdr:rowOff>
    </xdr:from>
    <xdr:to>
      <xdr:col>13</xdr:col>
      <xdr:colOff>657225</xdr:colOff>
      <xdr:row>3</xdr:row>
      <xdr:rowOff>253092</xdr:rowOff>
    </xdr:to>
    <xdr:pic>
      <xdr:nvPicPr>
        <xdr:cNvPr id="45" name="Image 44" descr="C:\Users\morvanjy\Downloads\ChatGPT Image 15 juin 2026, 11_50_06.png">
          <a:extLst>
            <a:ext uri="{FF2B5EF4-FFF2-40B4-BE49-F238E27FC236}">
              <a16:creationId xmlns:a16="http://schemas.microsoft.com/office/drawing/2014/main" xmlns="" id="{228E061B-13A2-49BE-9286-3F112C07A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4" y="38099"/>
          <a:ext cx="819151" cy="81915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619125</xdr:colOff>
      <xdr:row>0</xdr:row>
      <xdr:rowOff>38098</xdr:rowOff>
    </xdr:from>
    <xdr:to>
      <xdr:col>12</xdr:col>
      <xdr:colOff>609602</xdr:colOff>
      <xdr:row>3</xdr:row>
      <xdr:rowOff>262617</xdr:rowOff>
    </xdr:to>
    <xdr:pic macro="[0]!Va_para">
      <xdr:nvPicPr>
        <xdr:cNvPr id="47" name="Image 46" descr="C:\Users\morvanjy\Downloads\ChatGPT Image 15 juin 2026, 11_52_21.png">
          <a:extLst>
            <a:ext uri="{FF2B5EF4-FFF2-40B4-BE49-F238E27FC236}">
              <a16:creationId xmlns:a16="http://schemas.microsoft.com/office/drawing/2014/main" xmlns="" id="{3F3B9645-EE52-4AB3-AF45-4E9767C80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38098"/>
          <a:ext cx="828677" cy="82867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704850</xdr:colOff>
      <xdr:row>0</xdr:row>
      <xdr:rowOff>47625</xdr:rowOff>
    </xdr:from>
    <xdr:to>
      <xdr:col>15</xdr:col>
      <xdr:colOff>742950</xdr:colOff>
      <xdr:row>7</xdr:row>
      <xdr:rowOff>53068</xdr:rowOff>
    </xdr:to>
    <xdr:pic macro="[0]!Va_Bussy">
      <xdr:nvPicPr>
        <xdr:cNvPr id="55" name="Image 54" descr="C:\Users\morvanjy\Downloads\ChatGPT Image 15 juin 2026, 12_09_58.png">
          <a:extLst>
            <a:ext uri="{FF2B5EF4-FFF2-40B4-BE49-F238E27FC236}">
              <a16:creationId xmlns:a16="http://schemas.microsoft.com/office/drawing/2014/main" xmlns="" id="{CD1DDA5B-B7D6-4346-B0D2-CA42CC337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7625"/>
          <a:ext cx="1714500" cy="1714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790575</xdr:colOff>
      <xdr:row>0</xdr:row>
      <xdr:rowOff>47625</xdr:rowOff>
    </xdr:from>
    <xdr:to>
      <xdr:col>18</xdr:col>
      <xdr:colOff>400050</xdr:colOff>
      <xdr:row>7</xdr:row>
      <xdr:rowOff>53068</xdr:rowOff>
    </xdr:to>
    <xdr:pic macro="[0]!Va_Ivry">
      <xdr:nvPicPr>
        <xdr:cNvPr id="40" name="Image 39" descr="C:\Users\morvanjy\Downloads\ChatGPT Image 15 juin 2026, 12_11_34.png">
          <a:extLst>
            <a:ext uri="{FF2B5EF4-FFF2-40B4-BE49-F238E27FC236}">
              <a16:creationId xmlns:a16="http://schemas.microsoft.com/office/drawing/2014/main" xmlns="" id="{BF84C157-FE2C-43D4-811D-8BF35F5AD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3025" y="47625"/>
          <a:ext cx="1714500" cy="1714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447675</xdr:colOff>
      <xdr:row>0</xdr:row>
      <xdr:rowOff>57150</xdr:rowOff>
    </xdr:from>
    <xdr:to>
      <xdr:col>20</xdr:col>
      <xdr:colOff>476250</xdr:colOff>
      <xdr:row>7</xdr:row>
      <xdr:rowOff>53068</xdr:rowOff>
    </xdr:to>
    <xdr:pic macro="[0]!Va_LA">
      <xdr:nvPicPr>
        <xdr:cNvPr id="41" name="Image 40" descr="C:\Users\morvanjy\Downloads\ChatGPT Image 15 juin 2026, 12_12_15.png">
          <a:extLst>
            <a:ext uri="{FF2B5EF4-FFF2-40B4-BE49-F238E27FC236}">
              <a16:creationId xmlns:a16="http://schemas.microsoft.com/office/drawing/2014/main" xmlns="" id="{127DA24C-864D-4AF4-90E4-655FEFD02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5150" y="57150"/>
          <a:ext cx="1704975" cy="1704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666749</xdr:colOff>
      <xdr:row>3</xdr:row>
      <xdr:rowOff>287110</xdr:rowOff>
    </xdr:from>
    <xdr:to>
      <xdr:col>13</xdr:col>
      <xdr:colOff>672192</xdr:colOff>
      <xdr:row>7</xdr:row>
      <xdr:rowOff>29936</xdr:rowOff>
    </xdr:to>
    <xdr:pic macro="[0]!RafraichirTableaux">
      <xdr:nvPicPr>
        <xdr:cNvPr id="48" name="Image 47" descr="C:\Users\morvanjy\Downloads\ChatGPT Image 16 juin 2026, 08_14_02.png">
          <a:extLst>
            <a:ext uri="{FF2B5EF4-FFF2-40B4-BE49-F238E27FC236}">
              <a16:creationId xmlns:a16="http://schemas.microsoft.com/office/drawing/2014/main" xmlns="" id="{332301A4-FAA4-4C9E-ACE5-ABC1BBBD2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10206" y="874939"/>
          <a:ext cx="843643" cy="8313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47625</xdr:rowOff>
    </xdr:from>
    <xdr:to>
      <xdr:col>0</xdr:col>
      <xdr:colOff>762818</xdr:colOff>
      <xdr:row>0</xdr:row>
      <xdr:rowOff>586740</xdr:rowOff>
    </xdr:to>
    <xdr:pic macro="[0]!Va_TdB">
      <xdr:nvPicPr>
        <xdr:cNvPr id="3" name="Image 2" descr="C:\Users\morvanjy\Downloads\ChatGPT Image 15 juin 2026, 11_58_39.png">
          <a:extLst>
            <a:ext uri="{FF2B5EF4-FFF2-40B4-BE49-F238E27FC236}">
              <a16:creationId xmlns:a16="http://schemas.microsoft.com/office/drawing/2014/main" xmlns="" id="{B7B31D91-5804-48C7-9D67-F9C9869E1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47625"/>
          <a:ext cx="543743" cy="5391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318951</xdr:colOff>
      <xdr:row>2</xdr:row>
      <xdr:rowOff>285206</xdr:rowOff>
    </xdr:from>
    <xdr:to>
      <xdr:col>3</xdr:col>
      <xdr:colOff>776151</xdr:colOff>
      <xdr:row>5</xdr:row>
      <xdr:rowOff>239486</xdr:rowOff>
    </xdr:to>
    <xdr:sp macro="[0]!Feuil8.Saisie_Operation" textlink="">
      <xdr:nvSpPr>
        <xdr:cNvPr id="2" name="Organigramme : Alternative 1"/>
        <xdr:cNvSpPr/>
      </xdr:nvSpPr>
      <xdr:spPr>
        <a:xfrm>
          <a:off x="4983480" y="1303020"/>
          <a:ext cx="2253342" cy="1146266"/>
        </a:xfrm>
        <a:prstGeom prst="flowChartAlternateProcess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VALIDER SAISIE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447673</xdr:colOff>
      <xdr:row>2</xdr:row>
      <xdr:rowOff>47623</xdr:rowOff>
    </xdr:to>
    <xdr:pic macro="[0]!Va_TdB">
      <xdr:nvPicPr>
        <xdr:cNvPr id="3" name="Image 2" descr="C:\Users\morvanjy\Downloads\ChatGPT Image 15 juin 2026, 11_58_39.png">
          <a:extLst>
            <a:ext uri="{FF2B5EF4-FFF2-40B4-BE49-F238E27FC236}">
              <a16:creationId xmlns:a16="http://schemas.microsoft.com/office/drawing/2014/main" xmlns="" id="{B7B31D91-5804-48C7-9D67-F9C9869E1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447673" cy="44386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447673</xdr:colOff>
      <xdr:row>2</xdr:row>
      <xdr:rowOff>40003</xdr:rowOff>
    </xdr:to>
    <xdr:pic macro="[0]!Va_TdB">
      <xdr:nvPicPr>
        <xdr:cNvPr id="4" name="Image 3" descr="C:\Users\morvanjy\Downloads\ChatGPT Image 15 juin 2026, 11_58_39.png">
          <a:extLst>
            <a:ext uri="{FF2B5EF4-FFF2-40B4-BE49-F238E27FC236}">
              <a16:creationId xmlns:a16="http://schemas.microsoft.com/office/drawing/2014/main" xmlns="" id="{B7B31D91-5804-48C7-9D67-F9C9869E1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447673" cy="44386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447673</xdr:colOff>
      <xdr:row>2</xdr:row>
      <xdr:rowOff>40003</xdr:rowOff>
    </xdr:to>
    <xdr:pic macro="[0]!Va_TdB">
      <xdr:nvPicPr>
        <xdr:cNvPr id="4" name="Image 3" descr="C:\Users\morvanjy\Downloads\ChatGPT Image 15 juin 2026, 11_58_39.png">
          <a:extLst>
            <a:ext uri="{FF2B5EF4-FFF2-40B4-BE49-F238E27FC236}">
              <a16:creationId xmlns:a16="http://schemas.microsoft.com/office/drawing/2014/main" xmlns="" id="{B7B31D91-5804-48C7-9D67-F9C9869E1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447673" cy="44386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590548</xdr:colOff>
      <xdr:row>0</xdr:row>
      <xdr:rowOff>0</xdr:rowOff>
    </xdr:from>
    <xdr:to>
      <xdr:col>3</xdr:col>
      <xdr:colOff>933448</xdr:colOff>
      <xdr:row>1</xdr:row>
      <xdr:rowOff>142875</xdr:rowOff>
    </xdr:to>
    <xdr:pic macro="[0]!Va_TdB">
      <xdr:nvPicPr>
        <xdr:cNvPr id="2" name="Image 1" descr="C:\Users\morvanjy\Downloads\ChatGPT Image 15 juin 2026, 11_58_39.png">
          <a:extLst>
            <a:ext uri="{FF2B5EF4-FFF2-40B4-BE49-F238E27FC236}">
              <a16:creationId xmlns:a16="http://schemas.microsoft.com/office/drawing/2014/main" xmlns="" id="{02946092-6514-4C41-98B5-F35D4B489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0198" y="0"/>
          <a:ext cx="342900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4" name="T_Bussy" displayName="T_Bussy" ref="B4:J6" insertRow="1" totalsRowCount="1" headerRowDxfId="62" dataDxfId="61" tableBorderDxfId="60">
  <autoFilter ref="B4:J5"/>
  <tableColumns count="9">
    <tableColumn id="1" name="DATE" totalsRowLabel="Totaux" dataDxfId="59" totalsRowDxfId="14"/>
    <tableColumn id="2" name="LIBELLÉS" dataDxfId="58" totalsRowDxfId="13"/>
    <tableColumn id="3" name="DEBIT" totalsRowFunction="sum" dataDxfId="57" totalsRowDxfId="12"/>
    <tableColumn id="4" name="CREDIT" totalsRowFunction="sum" dataDxfId="56" totalsRowDxfId="11"/>
    <tableColumn id="5" name="SOLDE" dataDxfId="55" totalsRowDxfId="10"/>
    <tableColumn id="6" name="Observations" dataDxfId="54" totalsRowDxfId="9"/>
    <tableColumn id="7" name="année" dataDxfId="53" totalsRowDxfId="8">
      <calculatedColumnFormula>IF(T_Bussy[[#This Row],[DATE]]="","",YEAR(T_Bussy[[#This Row],[DATE]]))</calculatedColumnFormula>
    </tableColumn>
    <tableColumn id="8" name="mois" dataDxfId="52" totalsRowDxfId="7">
      <calculatedColumnFormula>IF(T_Bussy[[#This Row],[DATE]]="","",MONTH(T_Bussy[[#This Row],[DATE]]))</calculatedColumnFormula>
    </tableColumn>
    <tableColumn id="9" name="mois lettre" dataDxfId="51" totalsRowDxfId="6">
      <calculatedColumnFormula>IF(T_Bussy[[#This Row],[DATE]]="","",PROPER(TEXT(T_Bussy[[#This Row],[DATE]],"mmm")))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Ivry" displayName="T_Ivry" ref="B4:J6" insertRow="1" insertRowShift="1" totalsRowCount="1" headerRowDxfId="50" dataDxfId="49" tableBorderDxfId="48">
  <autoFilter ref="B4:J5"/>
  <tableColumns count="9">
    <tableColumn id="1" name="DATE" totalsRowLabel="Totaux" dataDxfId="47" totalsRowDxfId="31"/>
    <tableColumn id="2" name="LIBELLÉS" dataDxfId="46" totalsRowDxfId="30"/>
    <tableColumn id="3" name="DEBIT" totalsRowFunction="sum" dataDxfId="45" totalsRowDxfId="29"/>
    <tableColumn id="4" name="CREDIT" totalsRowFunction="sum" dataDxfId="44" totalsRowDxfId="28"/>
    <tableColumn id="5" name="SOLDE" dataDxfId="43" totalsRowDxfId="27"/>
    <tableColumn id="6" name="Observations" dataDxfId="42" totalsRowDxfId="26"/>
    <tableColumn id="7" name="année" dataDxfId="41" totalsRowDxfId="25">
      <calculatedColumnFormula>IF(T_Ivry[[#This Row],[DATE]]="","",YEAR(T_Ivry[[#This Row],[DATE]]))</calculatedColumnFormula>
    </tableColumn>
    <tableColumn id="8" name="mois" dataDxfId="40" totalsRowDxfId="24">
      <calculatedColumnFormula>IF(T_Ivry[[#This Row],[DATE]]="","",MONTH(T_Ivry[[#This Row],[DATE]]))</calculatedColumnFormula>
    </tableColumn>
    <tableColumn id="9" name="mois lettre" dataDxfId="39" totalsRowDxfId="23">
      <calculatedColumnFormula>IF(T_Ivry[[#This Row],[DATE]]="","",PROPER(TEXT(T_Ivry[[#This Row],[DATE]],"mmm")))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_LA" displayName="T_LA" ref="B4:J6" insertRow="1" totalsRowCount="1" headerRowDxfId="38" tableBorderDxfId="37">
  <autoFilter ref="B4:J5"/>
  <tableColumns count="9">
    <tableColumn id="1" name="DATE" totalsRowLabel="Totaux"/>
    <tableColumn id="2" name="LIBELLÉS"/>
    <tableColumn id="3" name="DEBIT" totalsRowFunction="sum" dataDxfId="36" totalsRowDxfId="5"/>
    <tableColumn id="4" name="CREDIT" totalsRowFunction="sum" dataDxfId="35" totalsRowDxfId="4"/>
    <tableColumn id="5" name="SOLDE" totalsRowDxfId="3"/>
    <tableColumn id="6" name="Observations"/>
    <tableColumn id="7" name="Année" dataDxfId="34" totalsRowDxfId="2">
      <calculatedColumnFormula>IF(T_LA[[#This Row],[DATE]]="","",YEAR(T_LA[[#This Row],[DATE]]))</calculatedColumnFormula>
    </tableColumn>
    <tableColumn id="8" name="Mois" dataDxfId="33" totalsRowDxfId="1">
      <calculatedColumnFormula>IF(T_LA[[#This Row],[DATE]]="","",MONTH(T_LA[[#This Row],[DATE]]))</calculatedColumnFormula>
    </tableColumn>
    <tableColumn id="9" name="Mois Lettre" dataDxfId="32" totalsRowDxfId="0">
      <calculatedColumnFormula>IF(T_LA[[#This Row],[DATE]]="","",PROPER(TEXT(T_LA[[#This Row],[DATE]],"mmm")))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_Mois" displayName="T_Mois" ref="F1:G13" totalsRowShown="0">
  <autoFilter ref="F1:G13"/>
  <tableColumns count="2">
    <tableColumn id="1" name="Mois"/>
    <tableColumn id="2" name="N°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T_RAZ" displayName="T_RAZ" ref="I1:I4" totalsRowShown="0">
  <autoFilter ref="I1:I4"/>
  <tableColumns count="1">
    <tableColumn id="1" name="Noms Tableaux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3" name="T_Rec" displayName="T_Rec" ref="A3:A7" totalsRowShown="0" headerRowDxfId="21" tableBorderDxfId="22">
  <autoFilter ref="A3:A7"/>
  <tableColumns count="1">
    <tableColumn id="1" name="Revenus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_Dep" displayName="T_Dep" ref="B3:B23" totalsRowShown="0" headerRowDxfId="17" dataDxfId="18" tableBorderDxfId="20">
  <autoFilter ref="B3:B23"/>
  <tableColumns count="1">
    <tableColumn id="1" name="Dépenses" dataDxfId="19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8" name="T_Comptes" displayName="T_Comptes" ref="C3:C6" totalsRowShown="0" headerRowDxfId="15" tableBorderDxfId="16">
  <autoFilter ref="C3:C6"/>
  <tableColumns count="1">
    <tableColumn id="1" name="Compt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drawing" Target="../drawings/drawing6.xml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Y12"/>
  <sheetViews>
    <sheetView tabSelected="1" zoomScale="70" zoomScaleNormal="70" workbookViewId="0">
      <selection activeCell="M40" sqref="M40"/>
    </sheetView>
  </sheetViews>
  <sheetFormatPr baseColWidth="10" defaultColWidth="11" defaultRowHeight="15.6" x14ac:dyDescent="0.3"/>
  <cols>
    <col min="1" max="3" width="11" style="1"/>
    <col min="4" max="4" width="20.296875" style="1" customWidth="1"/>
    <col min="5" max="5" width="9.59765625" style="1" customWidth="1"/>
    <col min="6" max="10" width="11" style="1"/>
    <col min="11" max="11" width="5.59765625" style="1" customWidth="1"/>
    <col min="12" max="16" width="11" style="1"/>
    <col min="17" max="17" width="5.59765625" style="1" customWidth="1"/>
    <col min="18" max="23" width="11" style="1"/>
    <col min="24" max="24" width="15.69921875" style="1" hidden="1" customWidth="1"/>
    <col min="25" max="25" width="11" style="1" customWidth="1"/>
    <col min="26" max="16384" width="11" style="1"/>
  </cols>
  <sheetData>
    <row r="1" spans="1:25" x14ac:dyDescent="0.3">
      <c r="K1" s="54"/>
      <c r="L1" s="54"/>
      <c r="P1" s="3"/>
      <c r="V1" s="52"/>
      <c r="W1" s="52"/>
      <c r="X1" s="32">
        <v>0</v>
      </c>
      <c r="Y1" s="32"/>
    </row>
    <row r="2" spans="1:25" x14ac:dyDescent="0.3">
      <c r="K2" s="54"/>
      <c r="L2" s="54"/>
      <c r="V2" s="52"/>
      <c r="W2" s="52"/>
      <c r="X2" s="32">
        <v>0</v>
      </c>
      <c r="Y2" s="32"/>
    </row>
    <row r="3" spans="1:25" x14ac:dyDescent="0.3">
      <c r="A3" s="34"/>
      <c r="B3" s="34"/>
      <c r="C3" s="34"/>
      <c r="D3" s="34"/>
      <c r="E3" s="34"/>
      <c r="F3" s="34"/>
      <c r="K3" s="54"/>
      <c r="L3" s="54"/>
      <c r="V3" s="52"/>
      <c r="W3" s="52"/>
      <c r="X3" s="32">
        <v>0</v>
      </c>
      <c r="Y3" s="32"/>
    </row>
    <row r="4" spans="1:25" ht="39.6" customHeight="1" x14ac:dyDescent="0.3">
      <c r="A4" s="34"/>
      <c r="B4" s="51" t="s">
        <v>57</v>
      </c>
      <c r="C4" s="51"/>
      <c r="D4" s="35"/>
      <c r="E4" s="37"/>
      <c r="F4" s="34"/>
      <c r="K4" s="54"/>
      <c r="L4" s="54"/>
      <c r="V4" s="52"/>
      <c r="W4" s="52"/>
      <c r="X4" s="32">
        <v>0</v>
      </c>
      <c r="Y4" s="32"/>
    </row>
    <row r="5" spans="1:25" x14ac:dyDescent="0.3">
      <c r="A5" s="34"/>
      <c r="B5" s="34"/>
      <c r="C5" s="34"/>
      <c r="D5" s="34"/>
      <c r="E5" s="34"/>
      <c r="F5" s="34"/>
      <c r="K5" s="54"/>
      <c r="L5" s="54"/>
      <c r="V5" s="52"/>
      <c r="W5" s="52"/>
      <c r="X5" s="32">
        <v>0</v>
      </c>
      <c r="Y5" s="32"/>
    </row>
    <row r="6" spans="1:25" x14ac:dyDescent="0.3">
      <c r="A6" s="34"/>
      <c r="B6" s="34"/>
      <c r="C6" s="34"/>
      <c r="D6" s="34"/>
      <c r="E6" s="34"/>
      <c r="F6" s="34"/>
      <c r="K6" s="54"/>
      <c r="L6" s="54"/>
      <c r="V6" s="52"/>
      <c r="W6" s="52"/>
      <c r="X6" s="32">
        <v>0</v>
      </c>
      <c r="Y6" s="32"/>
    </row>
    <row r="7" spans="1:25" x14ac:dyDescent="0.3">
      <c r="A7" s="34"/>
      <c r="B7" s="34"/>
      <c r="C7" s="34"/>
      <c r="D7" s="34"/>
      <c r="E7" s="34"/>
      <c r="F7" s="34"/>
      <c r="K7" s="55"/>
      <c r="L7" s="55"/>
      <c r="V7" s="53"/>
      <c r="W7" s="53"/>
      <c r="X7" s="33">
        <v>0</v>
      </c>
      <c r="Y7" s="32"/>
    </row>
    <row r="8" spans="1:25" x14ac:dyDescent="0.3">
      <c r="K8" s="55"/>
      <c r="L8" s="55"/>
      <c r="V8" s="53"/>
      <c r="W8" s="53"/>
      <c r="X8" s="33">
        <v>0</v>
      </c>
      <c r="Y8" s="32"/>
    </row>
    <row r="9" spans="1:25" x14ac:dyDescent="0.3">
      <c r="K9" s="55"/>
      <c r="L9" s="55"/>
      <c r="V9" s="53"/>
      <c r="W9" s="53"/>
      <c r="X9" s="33">
        <v>0</v>
      </c>
      <c r="Y9" s="32"/>
    </row>
    <row r="10" spans="1:25" x14ac:dyDescent="0.3">
      <c r="Y10" s="32"/>
    </row>
    <row r="11" spans="1:25" x14ac:dyDescent="0.3">
      <c r="Y11" s="32"/>
    </row>
    <row r="12" spans="1:25" x14ac:dyDescent="0.3">
      <c r="Y12" s="32"/>
    </row>
  </sheetData>
  <mergeCells count="19">
    <mergeCell ref="K1:L1"/>
    <mergeCell ref="K2:L2"/>
    <mergeCell ref="K3:L3"/>
    <mergeCell ref="K4:L4"/>
    <mergeCell ref="V1:W1"/>
    <mergeCell ref="V2:W2"/>
    <mergeCell ref="V3:W3"/>
    <mergeCell ref="V4:W4"/>
    <mergeCell ref="B4:C4"/>
    <mergeCell ref="V6:W6"/>
    <mergeCell ref="V7:W7"/>
    <mergeCell ref="V8:W8"/>
    <mergeCell ref="V9:W9"/>
    <mergeCell ref="V5:W5"/>
    <mergeCell ref="K5:L5"/>
    <mergeCell ref="K6:L6"/>
    <mergeCell ref="K7:L7"/>
    <mergeCell ref="K8:L8"/>
    <mergeCell ref="K9:L9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4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Paramètres!$F$2:$F$13</xm:f>
          </x14:formula1>
          <xm:sqref>D4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11"/>
  <sheetViews>
    <sheetView zoomScale="140" zoomScaleNormal="140" workbookViewId="0">
      <selection activeCell="B6" sqref="B6"/>
    </sheetView>
  </sheetViews>
  <sheetFormatPr baseColWidth="10" defaultRowHeight="15.6" x14ac:dyDescent="0.3"/>
  <cols>
    <col min="1" max="1" width="28.19921875" style="2" customWidth="1"/>
    <col min="2" max="2" width="33" style="2" customWidth="1"/>
    <col min="3" max="3" width="23.59765625" style="2" customWidth="1"/>
    <col min="4" max="4" width="34.09765625" style="2" bestFit="1" customWidth="1"/>
    <col min="5" max="5" width="12.5" style="2" bestFit="1" customWidth="1"/>
    <col min="8" max="8" width="9" bestFit="1" customWidth="1"/>
    <col min="9" max="9" width="14.19921875" bestFit="1" customWidth="1"/>
  </cols>
  <sheetData>
    <row r="1" spans="1:3" ht="48.6" customHeight="1" thickBot="1" x14ac:dyDescent="0.35">
      <c r="B1" s="38" t="s">
        <v>68</v>
      </c>
    </row>
    <row r="2" spans="1:3" ht="31.8" thickTop="1" x14ac:dyDescent="0.3">
      <c r="A2" s="21" t="s">
        <v>10</v>
      </c>
      <c r="B2" s="22"/>
      <c r="C2" s="28" t="s">
        <v>47</v>
      </c>
    </row>
    <row r="3" spans="1:3" ht="31.2" x14ac:dyDescent="0.3">
      <c r="A3" s="23" t="s">
        <v>6</v>
      </c>
      <c r="B3" s="24"/>
    </row>
    <row r="4" spans="1:3" ht="31.2" x14ac:dyDescent="0.3">
      <c r="A4" s="23" t="s">
        <v>8</v>
      </c>
      <c r="B4" s="24"/>
    </row>
    <row r="5" spans="1:3" ht="31.2" x14ac:dyDescent="0.3">
      <c r="A5" s="23" t="s">
        <v>11</v>
      </c>
      <c r="B5" s="24"/>
    </row>
    <row r="6" spans="1:3" ht="31.2" x14ac:dyDescent="0.3">
      <c r="A6" s="23" t="s">
        <v>12</v>
      </c>
      <c r="B6" s="25"/>
    </row>
    <row r="7" spans="1:3" ht="31.8" thickBot="1" x14ac:dyDescent="0.35">
      <c r="A7" s="26" t="s">
        <v>46</v>
      </c>
      <c r="B7" s="27"/>
    </row>
    <row r="8" spans="1:3" ht="16.2" thickTop="1" x14ac:dyDescent="0.3"/>
    <row r="11" spans="1:3" x14ac:dyDescent="0.3">
      <c r="C11" s="15"/>
    </row>
  </sheetData>
  <dataValidations count="3">
    <dataValidation type="list" allowBlank="1" showInputMessage="1" showErrorMessage="1" sqref="B3">
      <formula1>listeComptes</formula1>
    </dataValidation>
    <dataValidation type="list" allowBlank="1" showInputMessage="1" showErrorMessage="1" sqref="B5">
      <formula1>IF(B4="Revenus",listeRevenus,listeDepenses)</formula1>
    </dataValidation>
    <dataValidation type="list" allowBlank="1" showInputMessage="1" showErrorMessage="1" sqref="B4">
      <formula1>listeCategorie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1:J6"/>
  <sheetViews>
    <sheetView zoomScaleNormal="100" workbookViewId="0">
      <selection activeCell="D2" sqref="D2"/>
    </sheetView>
  </sheetViews>
  <sheetFormatPr baseColWidth="10" defaultRowHeight="15.75" customHeight="1" x14ac:dyDescent="0.3"/>
  <cols>
    <col min="1" max="1" width="6.5" customWidth="1"/>
    <col min="2" max="2" width="13.59765625" bestFit="1" customWidth="1"/>
    <col min="3" max="3" width="34.09765625" bestFit="1" customWidth="1"/>
    <col min="6" max="6" width="14.5" bestFit="1" customWidth="1"/>
    <col min="7" max="7" width="14.3984375" bestFit="1" customWidth="1"/>
  </cols>
  <sheetData>
    <row r="1" spans="2:10" s="4" customFormat="1" ht="15.75" customHeight="1" x14ac:dyDescent="0.3">
      <c r="B1"/>
      <c r="C1"/>
      <c r="D1"/>
      <c r="E1"/>
      <c r="F1"/>
      <c r="G1"/>
    </row>
    <row r="2" spans="2:10" ht="15.75" customHeight="1" thickBot="1" x14ac:dyDescent="0.35">
      <c r="B2" s="6" t="s">
        <v>0</v>
      </c>
      <c r="C2" s="7">
        <v>46023</v>
      </c>
      <c r="D2" s="5">
        <f>Paramètres!D4</f>
        <v>3938</v>
      </c>
      <c r="E2" t="s">
        <v>43</v>
      </c>
      <c r="G2" s="16"/>
    </row>
    <row r="3" spans="2:10" ht="15.75" customHeight="1" thickTop="1" thickBot="1" x14ac:dyDescent="0.35">
      <c r="E3" t="s">
        <v>51</v>
      </c>
      <c r="F3" s="46">
        <f>D2+T_Bussy[[#Totals],[CREDIT]]-T_Bussy[[#Totals],[DEBIT]]</f>
        <v>3938</v>
      </c>
    </row>
    <row r="4" spans="2:10" ht="15.75" customHeight="1" thickTop="1" thickBot="1" x14ac:dyDescent="0.35">
      <c r="B4" s="13" t="s">
        <v>1</v>
      </c>
      <c r="C4" s="9" t="s">
        <v>42</v>
      </c>
      <c r="D4" s="10" t="s">
        <v>2</v>
      </c>
      <c r="E4" s="10" t="s">
        <v>3</v>
      </c>
      <c r="F4" s="11" t="s">
        <v>4</v>
      </c>
      <c r="G4" s="14" t="s">
        <v>5</v>
      </c>
      <c r="H4" s="29" t="s">
        <v>48</v>
      </c>
      <c r="I4" s="29" t="s">
        <v>49</v>
      </c>
      <c r="J4" s="30" t="s">
        <v>50</v>
      </c>
    </row>
    <row r="5" spans="2:10" ht="15.6" customHeight="1" x14ac:dyDescent="0.3">
      <c r="B5" s="17"/>
      <c r="C5" s="18"/>
      <c r="D5" s="19"/>
      <c r="E5" s="19"/>
      <c r="F5" s="19"/>
      <c r="G5" s="18"/>
      <c r="H5" s="57"/>
      <c r="I5" s="57"/>
      <c r="J5" s="58"/>
    </row>
    <row r="6" spans="2:10" ht="15.6" customHeight="1" x14ac:dyDescent="0.3">
      <c r="B6" s="31" t="s">
        <v>73</v>
      </c>
      <c r="C6" s="68"/>
      <c r="D6" s="20">
        <f>SUBTOTAL(109,T_Bussy[DEBIT])</f>
        <v>0</v>
      </c>
      <c r="E6" s="20">
        <f>SUBTOTAL(109,T_Bussy[CREDIT])</f>
        <v>0</v>
      </c>
      <c r="F6" s="20"/>
      <c r="G6" s="68"/>
      <c r="H6" s="31"/>
      <c r="I6" s="31"/>
      <c r="J6" s="20"/>
    </row>
  </sheetData>
  <printOptions horizontalCentered="1" verticalCentered="1"/>
  <pageMargins left="0.23622047244094491" right="0.23622047244094491" top="0.15748031496062992" bottom="0.15748031496062992" header="0.31496062992125984" footer="0.31496062992125984"/>
  <pageSetup paperSize="9" scale="83" fitToHeight="0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6"/>
  <sheetViews>
    <sheetView workbookViewId="0">
      <selection activeCell="D2" sqref="D2"/>
    </sheetView>
  </sheetViews>
  <sheetFormatPr baseColWidth="10" defaultRowHeight="15.6" x14ac:dyDescent="0.3"/>
  <cols>
    <col min="1" max="1" width="6.5" customWidth="1"/>
    <col min="2" max="2" width="13.59765625" bestFit="1" customWidth="1"/>
    <col min="3" max="3" width="34.09765625" bestFit="1" customWidth="1"/>
    <col min="6" max="6" width="14.5" bestFit="1" customWidth="1"/>
    <col min="7" max="7" width="14.3984375" bestFit="1" customWidth="1"/>
  </cols>
  <sheetData>
    <row r="1" spans="1:10" x14ac:dyDescent="0.3">
      <c r="A1" s="4"/>
      <c r="H1" s="4"/>
      <c r="I1" s="4"/>
      <c r="J1" s="4"/>
    </row>
    <row r="2" spans="1:10" ht="16.2" thickBot="1" x14ac:dyDescent="0.35">
      <c r="B2" s="6" t="s">
        <v>0</v>
      </c>
      <c r="C2" s="7">
        <v>46023</v>
      </c>
      <c r="D2" s="5">
        <f>Paramètres!D5</f>
        <v>3192</v>
      </c>
      <c r="E2" t="s">
        <v>43</v>
      </c>
    </row>
    <row r="3" spans="1:10" ht="16.8" thickTop="1" thickBot="1" x14ac:dyDescent="0.35">
      <c r="E3" t="s">
        <v>51</v>
      </c>
      <c r="F3" s="45">
        <f>D2+T_Ivry[[#Totals],[CREDIT]]-T_Ivry[[#Totals],[DEBIT]]</f>
        <v>3192</v>
      </c>
    </row>
    <row r="4" spans="1:10" ht="16.8" thickTop="1" thickBot="1" x14ac:dyDescent="0.35">
      <c r="B4" s="8" t="s">
        <v>1</v>
      </c>
      <c r="C4" s="9" t="s">
        <v>42</v>
      </c>
      <c r="D4" s="10" t="s">
        <v>2</v>
      </c>
      <c r="E4" s="10" t="s">
        <v>3</v>
      </c>
      <c r="F4" s="11" t="s">
        <v>4</v>
      </c>
      <c r="G4" s="12" t="s">
        <v>5</v>
      </c>
      <c r="H4" s="36" t="s">
        <v>48</v>
      </c>
      <c r="I4" s="36" t="s">
        <v>49</v>
      </c>
      <c r="J4" s="36" t="s">
        <v>50</v>
      </c>
    </row>
    <row r="5" spans="1:10" ht="16.2" customHeight="1" thickBot="1" x14ac:dyDescent="0.35">
      <c r="B5" s="39"/>
      <c r="C5" s="40"/>
      <c r="D5" s="41"/>
      <c r="E5" s="41"/>
      <c r="F5" s="42"/>
      <c r="G5" s="43"/>
      <c r="H5" s="50"/>
      <c r="I5" s="50"/>
      <c r="J5" s="50"/>
    </row>
    <row r="6" spans="1:10" x14ac:dyDescent="0.3">
      <c r="B6" s="48" t="s">
        <v>73</v>
      </c>
      <c r="C6" s="40"/>
      <c r="D6" s="41">
        <f>SUBTOTAL(109,T_Ivry[DEBIT])</f>
        <v>0</v>
      </c>
      <c r="E6" s="41">
        <f>SUBTOTAL(109,T_Ivry[CREDIT])</f>
        <v>0</v>
      </c>
      <c r="F6" s="42"/>
      <c r="G6" s="43"/>
      <c r="H6" s="49"/>
      <c r="I6" s="49"/>
      <c r="J6" s="49"/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7"/>
  <sheetViews>
    <sheetView workbookViewId="0">
      <selection activeCell="C25" sqref="C25"/>
    </sheetView>
  </sheetViews>
  <sheetFormatPr baseColWidth="10" defaultRowHeight="15.6" x14ac:dyDescent="0.3"/>
  <cols>
    <col min="1" max="1" width="6.19921875" customWidth="1"/>
    <col min="2" max="2" width="13.59765625" bestFit="1" customWidth="1"/>
    <col min="3" max="3" width="34.09765625" bestFit="1" customWidth="1"/>
    <col min="6" max="6" width="14.5" bestFit="1" customWidth="1"/>
    <col min="7" max="7" width="14.3984375" bestFit="1" customWidth="1"/>
  </cols>
  <sheetData>
    <row r="1" spans="1:10" x14ac:dyDescent="0.3">
      <c r="A1" s="4"/>
      <c r="H1" s="4"/>
      <c r="I1" s="4"/>
      <c r="J1" s="4"/>
    </row>
    <row r="2" spans="1:10" ht="16.2" thickBot="1" x14ac:dyDescent="0.35">
      <c r="B2" s="6" t="s">
        <v>0</v>
      </c>
      <c r="C2" s="7">
        <v>46023</v>
      </c>
      <c r="D2" s="5">
        <f>Paramètres!D6</f>
        <v>3300</v>
      </c>
      <c r="E2" t="s">
        <v>43</v>
      </c>
    </row>
    <row r="3" spans="1:10" ht="16.8" thickTop="1" thickBot="1" x14ac:dyDescent="0.35">
      <c r="E3" t="s">
        <v>51</v>
      </c>
      <c r="F3" s="45">
        <f>D2+T_LA[[#Totals],[CREDIT]]-T_LA[[#Totals],[DEBIT]]</f>
        <v>3300</v>
      </c>
    </row>
    <row r="4" spans="1:10" ht="16.8" thickTop="1" thickBot="1" x14ac:dyDescent="0.35">
      <c r="B4" s="13" t="s">
        <v>1</v>
      </c>
      <c r="C4" s="9" t="s">
        <v>42</v>
      </c>
      <c r="D4" s="10" t="s">
        <v>2</v>
      </c>
      <c r="E4" s="10" t="s">
        <v>3</v>
      </c>
      <c r="F4" s="11" t="s">
        <v>4</v>
      </c>
      <c r="G4" s="14" t="s">
        <v>5</v>
      </c>
      <c r="H4" s="36" t="s">
        <v>59</v>
      </c>
      <c r="I4" s="36" t="s">
        <v>52</v>
      </c>
      <c r="J4" s="36" t="s">
        <v>60</v>
      </c>
    </row>
    <row r="5" spans="1:10" ht="15" customHeight="1" x14ac:dyDescent="0.3">
      <c r="B5" s="71"/>
      <c r="C5" s="56"/>
      <c r="D5" s="69"/>
      <c r="E5" s="69"/>
      <c r="F5" s="72"/>
      <c r="G5" s="56"/>
      <c r="H5" s="70"/>
      <c r="I5" s="70"/>
      <c r="J5" s="70"/>
    </row>
    <row r="6" spans="1:10" ht="15.6" customHeight="1" x14ac:dyDescent="0.3">
      <c r="B6" t="s">
        <v>73</v>
      </c>
      <c r="D6" s="47">
        <f>SUBTOTAL(109,T_LA[DEBIT])</f>
        <v>0</v>
      </c>
      <c r="E6" s="47">
        <f>SUBTOTAL(109,T_LA[CREDIT])</f>
        <v>0</v>
      </c>
      <c r="F6" s="44"/>
      <c r="H6" s="44"/>
      <c r="I6" s="44"/>
      <c r="J6" s="44"/>
    </row>
    <row r="7" spans="1:10" ht="15.6" customHeight="1" x14ac:dyDescent="0.3"/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23"/>
  <sheetViews>
    <sheetView workbookViewId="0">
      <selection activeCell="D18" sqref="D18"/>
    </sheetView>
  </sheetViews>
  <sheetFormatPr baseColWidth="10" defaultRowHeight="15.6" x14ac:dyDescent="0.3"/>
  <cols>
    <col min="1" max="1" width="15.8984375" bestFit="1" customWidth="1"/>
    <col min="2" max="2" width="34.09765625" bestFit="1" customWidth="1"/>
    <col min="3" max="3" width="13.19921875" customWidth="1"/>
    <col min="4" max="4" width="13" bestFit="1" customWidth="1"/>
    <col min="5" max="5" width="1.796875" customWidth="1"/>
    <col min="7" max="7" width="4.5" customWidth="1"/>
    <col min="8" max="8" width="1.09765625" customWidth="1"/>
  </cols>
  <sheetData>
    <row r="1" spans="1:9" x14ac:dyDescent="0.3">
      <c r="A1" s="67" t="s">
        <v>16</v>
      </c>
      <c r="B1" s="67"/>
      <c r="F1" t="s">
        <v>52</v>
      </c>
      <c r="G1" t="s">
        <v>67</v>
      </c>
      <c r="I1" t="s">
        <v>69</v>
      </c>
    </row>
    <row r="2" spans="1:9" x14ac:dyDescent="0.3">
      <c r="F2" t="s">
        <v>45</v>
      </c>
      <c r="G2">
        <v>1</v>
      </c>
      <c r="I2" t="s">
        <v>70</v>
      </c>
    </row>
    <row r="3" spans="1:9" x14ac:dyDescent="0.3">
      <c r="A3" s="66" t="s">
        <v>9</v>
      </c>
      <c r="B3" s="66" t="s">
        <v>39</v>
      </c>
      <c r="C3" s="66" t="s">
        <v>40</v>
      </c>
      <c r="D3" s="59" t="s">
        <v>41</v>
      </c>
      <c r="F3" t="s">
        <v>58</v>
      </c>
      <c r="G3">
        <v>2</v>
      </c>
      <c r="I3" t="s">
        <v>71</v>
      </c>
    </row>
    <row r="4" spans="1:9" x14ac:dyDescent="0.3">
      <c r="A4" s="61" t="s">
        <v>13</v>
      </c>
      <c r="B4" s="61" t="s">
        <v>17</v>
      </c>
      <c r="C4" s="60" t="s">
        <v>7</v>
      </c>
      <c r="D4" s="62">
        <v>3938</v>
      </c>
      <c r="F4" t="s">
        <v>53</v>
      </c>
      <c r="G4">
        <v>3</v>
      </c>
      <c r="I4" t="s">
        <v>72</v>
      </c>
    </row>
    <row r="5" spans="1:9" x14ac:dyDescent="0.3">
      <c r="A5" s="64" t="s">
        <v>18</v>
      </c>
      <c r="B5" s="64" t="s">
        <v>20</v>
      </c>
      <c r="C5" s="63" t="s">
        <v>21</v>
      </c>
      <c r="D5" s="65">
        <v>3192</v>
      </c>
      <c r="F5" t="s">
        <v>61</v>
      </c>
      <c r="G5">
        <v>4</v>
      </c>
    </row>
    <row r="6" spans="1:9" x14ac:dyDescent="0.3">
      <c r="A6" s="61" t="s">
        <v>22</v>
      </c>
      <c r="B6" s="61" t="s">
        <v>24</v>
      </c>
      <c r="C6" s="60" t="s">
        <v>25</v>
      </c>
      <c r="D6" s="62">
        <v>3300</v>
      </c>
      <c r="F6" t="s">
        <v>54</v>
      </c>
      <c r="G6">
        <v>5</v>
      </c>
    </row>
    <row r="7" spans="1:9" x14ac:dyDescent="0.3">
      <c r="A7" s="64" t="s">
        <v>26</v>
      </c>
      <c r="B7" s="64" t="s">
        <v>14</v>
      </c>
      <c r="F7" t="s">
        <v>55</v>
      </c>
      <c r="G7">
        <v>6</v>
      </c>
    </row>
    <row r="8" spans="1:9" x14ac:dyDescent="0.3">
      <c r="B8" s="61" t="s">
        <v>19</v>
      </c>
      <c r="F8" t="s">
        <v>62</v>
      </c>
      <c r="G8">
        <v>7</v>
      </c>
    </row>
    <row r="9" spans="1:9" x14ac:dyDescent="0.3">
      <c r="B9" s="64" t="s">
        <v>23</v>
      </c>
      <c r="F9" t="s">
        <v>56</v>
      </c>
      <c r="G9">
        <v>8</v>
      </c>
    </row>
    <row r="10" spans="1:9" x14ac:dyDescent="0.3">
      <c r="B10" s="61" t="s">
        <v>28</v>
      </c>
      <c r="F10" t="s">
        <v>63</v>
      </c>
      <c r="G10">
        <v>9</v>
      </c>
    </row>
    <row r="11" spans="1:9" x14ac:dyDescent="0.3">
      <c r="B11" s="64" t="s">
        <v>15</v>
      </c>
      <c r="F11" t="s">
        <v>64</v>
      </c>
      <c r="G11">
        <v>10</v>
      </c>
    </row>
    <row r="12" spans="1:9" x14ac:dyDescent="0.3">
      <c r="B12" s="61" t="s">
        <v>31</v>
      </c>
      <c r="F12" t="s">
        <v>65</v>
      </c>
      <c r="G12">
        <v>11</v>
      </c>
    </row>
    <row r="13" spans="1:9" x14ac:dyDescent="0.3">
      <c r="B13" s="64" t="s">
        <v>27</v>
      </c>
      <c r="F13" t="s">
        <v>66</v>
      </c>
      <c r="G13">
        <v>12</v>
      </c>
    </row>
    <row r="14" spans="1:9" x14ac:dyDescent="0.3">
      <c r="B14" s="61" t="s">
        <v>29</v>
      </c>
    </row>
    <row r="15" spans="1:9" x14ac:dyDescent="0.3">
      <c r="B15" s="64" t="s">
        <v>30</v>
      </c>
    </row>
    <row r="16" spans="1:9" x14ac:dyDescent="0.3">
      <c r="B16" s="61" t="s">
        <v>32</v>
      </c>
    </row>
    <row r="17" spans="2:2" x14ac:dyDescent="0.3">
      <c r="B17" s="64" t="s">
        <v>44</v>
      </c>
    </row>
    <row r="18" spans="2:2" x14ac:dyDescent="0.3">
      <c r="B18" s="61" t="s">
        <v>33</v>
      </c>
    </row>
    <row r="19" spans="2:2" x14ac:dyDescent="0.3">
      <c r="B19" s="64" t="s">
        <v>34</v>
      </c>
    </row>
    <row r="20" spans="2:2" x14ac:dyDescent="0.3">
      <c r="B20" s="61" t="s">
        <v>35</v>
      </c>
    </row>
    <row r="21" spans="2:2" x14ac:dyDescent="0.3">
      <c r="B21" s="64" t="s">
        <v>36</v>
      </c>
    </row>
    <row r="22" spans="2:2" x14ac:dyDescent="0.3">
      <c r="B22" s="61" t="s">
        <v>37</v>
      </c>
    </row>
    <row r="23" spans="2:2" x14ac:dyDescent="0.3">
      <c r="B23" s="64" t="s">
        <v>38</v>
      </c>
    </row>
  </sheetData>
  <mergeCells count="1">
    <mergeCell ref="A1:B1"/>
  </mergeCells>
  <pageMargins left="0.7" right="0.7" top="0.75" bottom="0.75" header="0.3" footer="0.3"/>
  <drawing r:id="rId1"/>
  <tableParts count="5"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Tableau de bord</vt:lpstr>
      <vt:lpstr>Base</vt:lpstr>
      <vt:lpstr>Relevé compte Bussy</vt:lpstr>
      <vt:lpstr>Relevé compte Ivry</vt:lpstr>
      <vt:lpstr>Relevé Livret A</vt:lpstr>
      <vt:lpstr>Paramètres</vt:lpstr>
      <vt:lpstr>listeCategorie</vt:lpstr>
      <vt:lpstr>listeComptes</vt:lpstr>
      <vt:lpstr>listeDepenses</vt:lpstr>
      <vt:lpstr>listeRevenus</vt:lpstr>
      <vt:lpstr>listeSoldes</vt:lpstr>
    </vt:vector>
  </TitlesOfParts>
  <Company>Mairie de Paris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Morvan, Jean-Yves</dc:creator>
  <cp:lastModifiedBy>HENRI</cp:lastModifiedBy>
  <cp:lastPrinted>2026-06-16T09:08:14Z</cp:lastPrinted>
  <dcterms:created xsi:type="dcterms:W3CDTF">2026-06-15T08:01:17Z</dcterms:created>
  <dcterms:modified xsi:type="dcterms:W3CDTF">2026-06-23T13:57:34Z</dcterms:modified>
</cp:coreProperties>
</file>