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Accueil" sheetId="1" r:id="rId1"/>
    <sheet name="Recap" sheetId="7" r:id="rId2"/>
    <sheet name="Histo" sheetId="6" r:id="rId3"/>
    <sheet name="Temp" sheetId="2" r:id="rId4"/>
    <sheet name="BDD" sheetId="3" r:id="rId5"/>
  </sheets>
  <definedNames>
    <definedName name="Articles">OFFSET(Histo!$C$1,1,,COUNTA(Histo!$A:$A)-1,)</definedName>
    <definedName name="bdd">OFFSET(BDD!$B$1,1,,COUNTA(BDD!$B:$B)-1,2)</definedName>
    <definedName name="Lesdates">T_Ventes[Date]</definedName>
    <definedName name="Quantite">OFFSET(Histo!$B$1,1,,COUNTA(Histo!$A:$A)-1,)</definedName>
    <definedName name="Total">OFFSET(Histo!$D$1,1,,COUNTA(Histo!$A:$A)-1,)</definedName>
  </definedNames>
  <calcPr calcId="152511"/>
</workbook>
</file>

<file path=xl/calcChain.xml><?xml version="1.0" encoding="utf-8"?>
<calcChain xmlns="http://schemas.openxmlformats.org/spreadsheetml/2006/main">
  <c r="F5" i="7" l="1"/>
  <c r="F6" i="7"/>
  <c r="F7" i="7"/>
  <c r="F8" i="7"/>
  <c r="F9" i="7"/>
  <c r="F10" i="7"/>
  <c r="F11" i="7"/>
  <c r="F4" i="7"/>
  <c r="G2" i="7" l="1"/>
  <c r="I2" i="7" s="1"/>
  <c r="I10" i="7" l="1"/>
  <c r="I8" i="7"/>
  <c r="I6" i="7"/>
  <c r="I11" i="7"/>
  <c r="I9" i="7"/>
  <c r="I7" i="7"/>
  <c r="I5" i="7"/>
  <c r="I4" i="7"/>
  <c r="H10" i="7"/>
  <c r="H8" i="7"/>
  <c r="H6" i="7"/>
  <c r="H11" i="7"/>
  <c r="H9" i="7"/>
  <c r="H7" i="7"/>
  <c r="H5" i="7"/>
  <c r="H4" i="7"/>
  <c r="I12" i="7" l="1"/>
  <c r="H12" i="7"/>
</calcChain>
</file>

<file path=xl/sharedStrings.xml><?xml version="1.0" encoding="utf-8"?>
<sst xmlns="http://schemas.openxmlformats.org/spreadsheetml/2006/main" count="34" uniqueCount="25">
  <si>
    <t>Articles</t>
  </si>
  <si>
    <t>Désignation</t>
  </si>
  <si>
    <t>Prix</t>
  </si>
  <si>
    <t>Eau</t>
  </si>
  <si>
    <t>Coca</t>
  </si>
  <si>
    <t>Date</t>
  </si>
  <si>
    <t>Du</t>
  </si>
  <si>
    <t>Au</t>
  </si>
  <si>
    <t>Quantité</t>
  </si>
  <si>
    <t>Recette</t>
  </si>
  <si>
    <t>Total</t>
  </si>
  <si>
    <t>Moyen de Paiement</t>
  </si>
  <si>
    <t>CB</t>
  </si>
  <si>
    <t>Client</t>
  </si>
  <si>
    <t>Paiement</t>
  </si>
  <si>
    <t>Jambon</t>
  </si>
  <si>
    <t>Végétarien</t>
  </si>
  <si>
    <t>Oasis</t>
  </si>
  <si>
    <t>Autre 1</t>
  </si>
  <si>
    <t>Gratuit</t>
  </si>
  <si>
    <t>ESP</t>
  </si>
  <si>
    <t>Salade</t>
  </si>
  <si>
    <t>Boeuf</t>
  </si>
  <si>
    <t>N°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</si>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</sst>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;\-0;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8" xfId="0" applyNumberForma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938034188034188E-2"/>
          <c:y val="4.8309178743961352E-2"/>
          <c:w val="0.7610448633824618"/>
          <c:h val="0.893719806763285"/>
        </c:manualLayout>
      </c:layout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Recap!$F$4:$F$11</c:f>
              <c:strCache>
                <c:ptCount val="8"/>
                <c:pt idx="0">
                  <c:v>Boeuf</c:v>
                </c:pt>
                <c:pt idx="1">
                  <c:v>Jambon</c:v>
                </c:pt>
                <c:pt idx="2">
                  <c:v>Végétarien</c:v>
                </c:pt>
                <c:pt idx="3">
                  <c:v>Salade</c:v>
                </c:pt>
                <c:pt idx="4">
                  <c:v>Eau</c:v>
                </c:pt>
                <c:pt idx="5">
                  <c:v>Coca</c:v>
                </c:pt>
                <c:pt idx="6">
                  <c:v>Oasis</c:v>
                </c:pt>
                <c:pt idx="7">
                  <c:v>Autre 1</c:v>
                </c:pt>
              </c:strCache>
            </c:strRef>
          </c:cat>
          <c:val>
            <c:numRef>
              <c:f>Recap!$H$4:$H$11</c:f>
              <c:numCache>
                <c:formatCode>0;\-0;;@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670560</xdr:colOff>
          <xdr:row>2</xdr:row>
          <xdr:rowOff>83820</xdr:rowOff>
        </xdr:from>
        <xdr:to>
          <xdr:col>6</xdr:col>
          <xdr:colOff>457200</xdr:colOff>
          <xdr:row>12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152400</xdr:rowOff>
    </xdr:from>
    <xdr:to>
      <xdr:col>10</xdr:col>
      <xdr:colOff>419100</xdr:colOff>
      <xdr:row>30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396240</xdr:colOff>
      <xdr:row>1</xdr:row>
      <xdr:rowOff>0</xdr:rowOff>
    </xdr:from>
    <xdr:to>
      <xdr:col>10</xdr:col>
      <xdr:colOff>304800</xdr:colOff>
      <xdr:row>4</xdr:row>
      <xdr:rowOff>167640</xdr:rowOff>
    </xdr:to>
    <xdr:sp macro="[0]!RAZ_TabVentes" textlink="">
      <xdr:nvSpPr>
        <xdr:cNvPr id="2" name="Organigramme : Alternative 1"/>
        <xdr:cNvSpPr/>
      </xdr:nvSpPr>
      <xdr:spPr>
        <a:xfrm>
          <a:off x="7962900" y="182880"/>
          <a:ext cx="2286000" cy="71628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RAZ</a:t>
          </a:r>
        </a:p>
        <a:p>
          <a:pPr algn="ctr"/>
          <a:r>
            <a:rPr lang="fr-FR" sz="1600"/>
            <a:t>TABLEAU des VENTES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Ventes" displayName="T_Ventes" ref="A1:F2" insertRow="1" totalsRowShown="0" headerRowDxfId="21" dataDxfId="20">
  <autoFilter ref="A1:F2"/>
  <tableColumns count="6">
    <tableColumn id="1" name="Date" dataDxfId="19"/>
    <tableColumn id="2" name="Client" dataDxfId="18"/>
    <tableColumn id="3" name="Quantité" dataDxfId="17"/>
    <tableColumn id="4" name="Articles" dataDxfId="16"/>
    <tableColumn id="5" name="Paiement" dataDxfId="15"/>
    <tableColumn id="6" name="Total" dataDxfId="14" dataCellStyle="Monétai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_Temp" displayName="T_Temp" ref="A1:F2" insertRow="1" totalsRowShown="0" headerRowDxfId="13" dataDxfId="12">
  <autoFilter ref="A1:F2"/>
  <tableColumns count="6">
    <tableColumn id="1" name="Date" dataDxfId="11"/>
    <tableColumn id="2" name="Client" dataDxfId="10"/>
    <tableColumn id="3" name="Quantité" dataDxfId="9"/>
    <tableColumn id="4" name="Articles" dataDxfId="8"/>
    <tableColumn id="5" name="Paiement" dataDxfId="7"/>
    <tableColumn id="6" name="Total" dataDxfId="6" dataCellStyle="Monétaire">
      <calculatedColumnFormula>VLOOKUP(T_Temp[Articles],T_Articles[[Désignation]:[Prix]],2,FALSE)*T_Temp[Quantité]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_Articles" displayName="T_Articles" ref="A1:C9" totalsRowShown="0">
  <autoFilter ref="A1:C9"/>
  <tableColumns count="3">
    <tableColumn id="4" name="N°" dataDxfId="5"/>
    <tableColumn id="2" name="Désignation" dataDxfId="4"/>
    <tableColumn id="3" name="Prix" dataDxfId="3" dataCellStyle="Monétai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_Paiement" displayName="T_Paiement" ref="E1:E4" totalsRowShown="0" headerRowDxfId="2" dataDxfId="1">
  <autoFilter ref="E1:E4"/>
  <tableColumns count="1">
    <tableColumn id="1" name="Moyen de Paieme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17" sqref="J17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670560</xdr:colOff>
                    <xdr:row>2</xdr:row>
                    <xdr:rowOff>83820</xdr:rowOff>
                  </from>
                  <to>
                    <xdr:col>6</xdr:col>
                    <xdr:colOff>457200</xdr:colOff>
                    <xdr:row>12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2"/>
  <sheetViews>
    <sheetView showGridLines="0" workbookViewId="0">
      <selection activeCell="D10" sqref="D10"/>
    </sheetView>
  </sheetViews>
  <sheetFormatPr baseColWidth="10" defaultRowHeight="14.4" x14ac:dyDescent="0.3"/>
  <sheetData>
    <row r="1" spans="1:9" ht="15" thickBot="1" x14ac:dyDescent="0.35">
      <c r="A1" s="1"/>
      <c r="B1" s="1"/>
      <c r="C1" s="1"/>
      <c r="F1" s="17" t="s">
        <v>24</v>
      </c>
      <c r="G1" s="18"/>
      <c r="H1" s="18"/>
      <c r="I1" s="19"/>
    </row>
    <row r="2" spans="1:9" ht="15" thickBot="1" x14ac:dyDescent="0.35">
      <c r="F2" s="5" t="s">
        <v>6</v>
      </c>
      <c r="G2" s="4">
        <f ca="1">TODAY()</f>
        <v>46061</v>
      </c>
      <c r="H2" s="6" t="s">
        <v>7</v>
      </c>
      <c r="I2" s="4">
        <f ca="1">G2</f>
        <v>46061</v>
      </c>
    </row>
    <row r="3" spans="1:9" ht="15" thickBot="1" x14ac:dyDescent="0.35">
      <c r="F3" s="20" t="s">
        <v>0</v>
      </c>
      <c r="G3" s="21"/>
      <c r="H3" s="7" t="s">
        <v>8</v>
      </c>
      <c r="I3" s="7" t="s">
        <v>9</v>
      </c>
    </row>
    <row r="4" spans="1:9" ht="15" thickBot="1" x14ac:dyDescent="0.35">
      <c r="F4" s="15" t="str">
        <f>BDD!B2</f>
        <v>Boeuf</v>
      </c>
      <c r="G4" s="16"/>
      <c r="H4" s="12">
        <f ca="1">IFERROR(SUMIFS(T_Ventes[Quantité],T_Ventes[Articles],Recap!F4,T_Ventes[Date],Recap!$G$2),"")</f>
        <v>0</v>
      </c>
      <c r="I4" s="8">
        <f ca="1">IFERROR(SUMIFS(T_Ventes[Total],T_Ventes[Articles],Recap!F4,T_Ventes[Date],Recap!$G$2),"")</f>
        <v>0</v>
      </c>
    </row>
    <row r="5" spans="1:9" ht="15" thickBot="1" x14ac:dyDescent="0.35">
      <c r="F5" s="15" t="str">
        <f>BDD!B3</f>
        <v>Jambon</v>
      </c>
      <c r="G5" s="16"/>
      <c r="H5" s="12">
        <f ca="1">IFERROR(SUMIFS(T_Ventes[Quantité],T_Ventes[Articles],Recap!F5,T_Ventes[Date],Recap!$G$2),"")</f>
        <v>0</v>
      </c>
      <c r="I5" s="8">
        <f ca="1">IFERROR(SUMIFS(T_Ventes[Total],T_Ventes[Articles],Recap!F5,T_Ventes[Date],Recap!$G$2),"")</f>
        <v>0</v>
      </c>
    </row>
    <row r="6" spans="1:9" ht="15" thickBot="1" x14ac:dyDescent="0.35">
      <c r="F6" s="15" t="str">
        <f>BDD!B4</f>
        <v>Végétarien</v>
      </c>
      <c r="G6" s="16"/>
      <c r="H6" s="12">
        <f ca="1">IFERROR(SUMIFS(T_Ventes[Quantité],T_Ventes[Articles],Recap!F6,T_Ventes[Date],Recap!$G$2),"")</f>
        <v>0</v>
      </c>
      <c r="I6" s="8">
        <f ca="1">IFERROR(SUMIFS(T_Ventes[Total],T_Ventes[Articles],Recap!F6,T_Ventes[Date],Recap!$G$2),"")</f>
        <v>0</v>
      </c>
    </row>
    <row r="7" spans="1:9" ht="15" thickBot="1" x14ac:dyDescent="0.35">
      <c r="F7" s="15" t="str">
        <f>BDD!B5</f>
        <v>Salade</v>
      </c>
      <c r="G7" s="16"/>
      <c r="H7" s="12">
        <f ca="1">IFERROR(SUMIFS(T_Ventes[Quantité],T_Ventes[Articles],Recap!F7,T_Ventes[Date],Recap!$G$2),"")</f>
        <v>0</v>
      </c>
      <c r="I7" s="8">
        <f ca="1">IFERROR(SUMIFS(T_Ventes[Total],T_Ventes[Articles],Recap!F7,T_Ventes[Date],Recap!$G$2),"")</f>
        <v>0</v>
      </c>
    </row>
    <row r="8" spans="1:9" ht="15" thickBot="1" x14ac:dyDescent="0.35">
      <c r="F8" s="15" t="str">
        <f>BDD!B6</f>
        <v>Eau</v>
      </c>
      <c r="G8" s="16"/>
      <c r="H8" s="12">
        <f ca="1">IFERROR(SUMIFS(T_Ventes[Quantité],T_Ventes[Articles],Recap!F8,T_Ventes[Date],Recap!$G$2),"")</f>
        <v>0</v>
      </c>
      <c r="I8" s="8">
        <f ca="1">IFERROR(SUMIFS(T_Ventes[Total],T_Ventes[Articles],Recap!F8,T_Ventes[Date],Recap!$G$2),"")</f>
        <v>0</v>
      </c>
    </row>
    <row r="9" spans="1:9" ht="15" thickBot="1" x14ac:dyDescent="0.35">
      <c r="F9" s="15" t="str">
        <f>BDD!B7</f>
        <v>Coca</v>
      </c>
      <c r="G9" s="16"/>
      <c r="H9" s="12">
        <f ca="1">IFERROR(SUMIFS(T_Ventes[Quantité],T_Ventes[Articles],Recap!F9,T_Ventes[Date],Recap!$G$2),"")</f>
        <v>0</v>
      </c>
      <c r="I9" s="8">
        <f ca="1">IFERROR(SUMIFS(T_Ventes[Total],T_Ventes[Articles],Recap!F9,T_Ventes[Date],Recap!$G$2),"")</f>
        <v>0</v>
      </c>
    </row>
    <row r="10" spans="1:9" ht="15" thickBot="1" x14ac:dyDescent="0.35">
      <c r="F10" s="15" t="str">
        <f>BDD!B8</f>
        <v>Oasis</v>
      </c>
      <c r="G10" s="16"/>
      <c r="H10" s="12">
        <f ca="1">IFERROR(SUMIFS(T_Ventes[Quantité],T_Ventes[Articles],Recap!F10,T_Ventes[Date],Recap!$G$2),"")</f>
        <v>0</v>
      </c>
      <c r="I10" s="8">
        <f ca="1">IFERROR(SUMIFS(T_Ventes[Total],T_Ventes[Articles],Recap!F10,T_Ventes[Date],Recap!$G$2),"")</f>
        <v>0</v>
      </c>
    </row>
    <row r="11" spans="1:9" ht="15" thickBot="1" x14ac:dyDescent="0.35">
      <c r="F11" s="15" t="str">
        <f>BDD!B9</f>
        <v>Autre 1</v>
      </c>
      <c r="G11" s="16"/>
      <c r="H11" s="12">
        <f ca="1">IFERROR(SUMIFS(T_Ventes[Quantité],T_Ventes[Articles],Recap!F11,T_Ventes[Date],Recap!$G$2),"")</f>
        <v>0</v>
      </c>
      <c r="I11" s="8">
        <f ca="1">IFERROR(SUMIFS(T_Ventes[Total],T_Ventes[Articles],Recap!F11,T_Ventes[Date],Recap!$G$2),"")</f>
        <v>0</v>
      </c>
    </row>
    <row r="12" spans="1:9" ht="26.4" thickBot="1" x14ac:dyDescent="0.55000000000000004">
      <c r="F12" s="13" t="s">
        <v>10</v>
      </c>
      <c r="G12" s="14"/>
      <c r="H12" s="3">
        <f ca="1">SUM($H$4:$H$11)</f>
        <v>0</v>
      </c>
      <c r="I12" s="9">
        <f ca="1">SUM($I$4:$I$11)</f>
        <v>0</v>
      </c>
    </row>
  </sheetData>
  <mergeCells count="11">
    <mergeCell ref="F1:I1"/>
    <mergeCell ref="F4:G4"/>
    <mergeCell ref="F5:G5"/>
    <mergeCell ref="F6:G6"/>
    <mergeCell ref="F7:G7"/>
    <mergeCell ref="F3:G3"/>
    <mergeCell ref="F12:G12"/>
    <mergeCell ref="F8:G8"/>
    <mergeCell ref="F9:G9"/>
    <mergeCell ref="F10:G10"/>
    <mergeCell ref="F11:G11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"/>
  <sheetViews>
    <sheetView workbookViewId="0">
      <selection activeCell="G21" sqref="G21"/>
    </sheetView>
  </sheetViews>
  <sheetFormatPr baseColWidth="10" defaultRowHeight="14.4" x14ac:dyDescent="0.3"/>
  <cols>
    <col min="1" max="1" width="18.5546875" customWidth="1"/>
    <col min="2" max="2" width="25.77734375" customWidth="1"/>
    <col min="4" max="4" width="16.5546875" customWidth="1"/>
    <col min="6" max="6" width="14.77734375" customWidth="1"/>
  </cols>
  <sheetData>
    <row r="1" spans="1:6" x14ac:dyDescent="0.3">
      <c r="A1" s="1" t="s">
        <v>5</v>
      </c>
      <c r="B1" s="1" t="s">
        <v>13</v>
      </c>
      <c r="C1" s="1" t="s">
        <v>8</v>
      </c>
      <c r="D1" s="1" t="s">
        <v>0</v>
      </c>
      <c r="E1" s="1" t="s">
        <v>14</v>
      </c>
      <c r="F1" s="2" t="s">
        <v>10</v>
      </c>
    </row>
    <row r="2" spans="1:6" x14ac:dyDescent="0.3">
      <c r="A2" s="10"/>
      <c r="B2" s="10"/>
      <c r="C2" s="1"/>
      <c r="D2" s="1"/>
      <c r="E2" s="1"/>
      <c r="F2" s="2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"/>
  <sheetViews>
    <sheetView workbookViewId="0">
      <selection activeCell="F15" sqref="F15"/>
    </sheetView>
  </sheetViews>
  <sheetFormatPr baseColWidth="10" defaultRowHeight="14.4" x14ac:dyDescent="0.3"/>
  <cols>
    <col min="1" max="5" width="11.44140625" style="1"/>
    <col min="6" max="6" width="11.44140625" style="11"/>
  </cols>
  <sheetData>
    <row r="1" spans="1:6" x14ac:dyDescent="0.3">
      <c r="A1" s="1" t="s">
        <v>5</v>
      </c>
      <c r="B1" s="1" t="s">
        <v>13</v>
      </c>
      <c r="C1" s="1" t="s">
        <v>8</v>
      </c>
      <c r="D1" s="1" t="s">
        <v>0</v>
      </c>
      <c r="E1" s="1" t="s">
        <v>14</v>
      </c>
      <c r="F1" s="2" t="s">
        <v>10</v>
      </c>
    </row>
    <row r="2" spans="1:6" x14ac:dyDescent="0.3">
      <c r="A2" s="10"/>
      <c r="F2" s="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9"/>
  <sheetViews>
    <sheetView workbookViewId="0">
      <selection activeCell="C4" sqref="C4"/>
    </sheetView>
  </sheetViews>
  <sheetFormatPr baseColWidth="10" defaultRowHeight="14.4" x14ac:dyDescent="0.3"/>
  <cols>
    <col min="1" max="1" width="13.33203125" style="1" customWidth="1"/>
    <col min="2" max="2" width="12.77734375" style="1" customWidth="1"/>
    <col min="3" max="3" width="11.44140625" style="2"/>
    <col min="5" max="5" width="19.88671875" style="1" customWidth="1"/>
  </cols>
  <sheetData>
    <row r="1" spans="1:5" x14ac:dyDescent="0.3">
      <c r="A1" s="1" t="s">
        <v>23</v>
      </c>
      <c r="B1" s="1" t="s">
        <v>1</v>
      </c>
      <c r="C1" s="2" t="s">
        <v>2</v>
      </c>
      <c r="E1" s="1" t="s">
        <v>11</v>
      </c>
    </row>
    <row r="2" spans="1:5" x14ac:dyDescent="0.3">
      <c r="A2" s="1">
        <v>1</v>
      </c>
      <c r="B2" s="1" t="s">
        <v>22</v>
      </c>
      <c r="C2" s="2">
        <v>13</v>
      </c>
      <c r="E2" s="1" t="s">
        <v>12</v>
      </c>
    </row>
    <row r="3" spans="1:5" x14ac:dyDescent="0.3">
      <c r="A3" s="1">
        <v>2</v>
      </c>
      <c r="B3" s="1" t="s">
        <v>15</v>
      </c>
      <c r="C3" s="2">
        <v>11</v>
      </c>
      <c r="E3" s="1" t="s">
        <v>20</v>
      </c>
    </row>
    <row r="4" spans="1:5" x14ac:dyDescent="0.3">
      <c r="A4" s="1">
        <v>3</v>
      </c>
      <c r="B4" s="1" t="s">
        <v>16</v>
      </c>
      <c r="C4" s="2">
        <v>9</v>
      </c>
      <c r="E4" s="1" t="s">
        <v>19</v>
      </c>
    </row>
    <row r="5" spans="1:5" x14ac:dyDescent="0.3">
      <c r="A5" s="1">
        <v>4</v>
      </c>
      <c r="B5" s="1" t="s">
        <v>21</v>
      </c>
      <c r="C5" s="2">
        <v>12</v>
      </c>
    </row>
    <row r="6" spans="1:5" x14ac:dyDescent="0.3">
      <c r="A6" s="1">
        <v>5</v>
      </c>
      <c r="B6" s="1" t="s">
        <v>3</v>
      </c>
      <c r="C6" s="2">
        <v>2</v>
      </c>
    </row>
    <row r="7" spans="1:5" x14ac:dyDescent="0.3">
      <c r="A7" s="1">
        <v>6</v>
      </c>
      <c r="B7" s="1" t="s">
        <v>4</v>
      </c>
      <c r="C7" s="2">
        <v>3</v>
      </c>
    </row>
    <row r="8" spans="1:5" x14ac:dyDescent="0.3">
      <c r="A8" s="1">
        <v>7</v>
      </c>
      <c r="B8" s="1" t="s">
        <v>17</v>
      </c>
      <c r="C8" s="2">
        <v>3</v>
      </c>
    </row>
    <row r="9" spans="1:5" x14ac:dyDescent="0.3">
      <c r="A9" s="1">
        <v>8</v>
      </c>
      <c r="B9" s="1" t="s">
        <v>18</v>
      </c>
      <c r="C9" s="2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Recap</vt:lpstr>
      <vt:lpstr>Histo</vt:lpstr>
      <vt:lpstr>Temp</vt:lpstr>
      <vt:lpstr>BDD</vt:lpstr>
      <vt:lpstr>Lesdates</vt:lpstr>
    </vt:vector>
  </TitlesOfParts>
  <Company>LGCF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HENRI</cp:lastModifiedBy>
  <dcterms:created xsi:type="dcterms:W3CDTF">2016-02-08T14:41:50Z</dcterms:created>
  <dcterms:modified xsi:type="dcterms:W3CDTF">2026-02-08T11:20:37Z</dcterms:modified>
</cp:coreProperties>
</file>