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120"/>
  </bookViews>
  <sheets>
    <sheet name="Saisie" sheetId="1" r:id="rId1"/>
    <sheet name="Récap" sheetId="2" r:id="rId2"/>
    <sheet name="Récap financeurs" sheetId="3" r:id="rId3"/>
    <sheet name="listes" sheetId="4" r:id="rId4"/>
  </sheets>
  <definedNames>
    <definedName name="Financeurs">T_Financeur[Financeurs]</definedName>
    <definedName name="Personnes">T_Personnel[Personnel]</definedName>
    <definedName name="Taches">T_Tache[Taches]</definedName>
  </definedNames>
  <calcPr calcId="152511" iterateDelta="1E-4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D6" i="1"/>
  <c r="D7" i="1"/>
  <c r="D8" i="1"/>
  <c r="D9" i="1"/>
  <c r="D10" i="1"/>
  <c r="D11" i="1"/>
  <c r="D12" i="1"/>
  <c r="G13" i="1" l="1"/>
  <c r="L13" i="1"/>
  <c r="D13" i="1" s="1"/>
  <c r="G12" i="1"/>
  <c r="L12" i="1"/>
  <c r="G4" i="1"/>
  <c r="G5" i="1"/>
  <c r="G6" i="1"/>
  <c r="G7" i="1"/>
  <c r="G8" i="1"/>
  <c r="G9" i="1"/>
  <c r="G10" i="1"/>
  <c r="G11" i="1"/>
  <c r="L4" i="1"/>
  <c r="D4" i="1" s="1"/>
  <c r="L5" i="1"/>
  <c r="D5" i="1" s="1"/>
  <c r="L6" i="1"/>
  <c r="L7" i="1"/>
  <c r="L8" i="1"/>
  <c r="L9" i="1"/>
  <c r="L10" i="1"/>
  <c r="L11" i="1"/>
  <c r="K4" i="2" l="1"/>
  <c r="K6" i="2"/>
  <c r="K8" i="2"/>
  <c r="K10" i="2"/>
  <c r="K12" i="2"/>
  <c r="K2" i="2"/>
  <c r="J4" i="2"/>
  <c r="J6" i="2"/>
  <c r="J8" i="2"/>
  <c r="J10" i="2"/>
  <c r="J12" i="2"/>
  <c r="J2" i="2"/>
  <c r="I4" i="2"/>
  <c r="I6" i="2"/>
  <c r="I8" i="2"/>
  <c r="I10" i="2"/>
  <c r="I12" i="2"/>
  <c r="I14" i="2"/>
  <c r="I16" i="2"/>
  <c r="I18" i="2"/>
  <c r="I20" i="2"/>
  <c r="I22" i="2"/>
  <c r="I24" i="2"/>
  <c r="I26" i="2"/>
  <c r="I28" i="2"/>
  <c r="I30" i="2"/>
  <c r="I32" i="2"/>
  <c r="I34" i="2"/>
  <c r="I36" i="2"/>
  <c r="I38" i="2"/>
  <c r="I40" i="2"/>
  <c r="I42" i="2"/>
  <c r="I44" i="2"/>
  <c r="I46" i="2"/>
  <c r="I48" i="2"/>
  <c r="I50" i="2"/>
  <c r="I52" i="2"/>
  <c r="I54" i="2"/>
  <c r="I3" i="2"/>
  <c r="K3" i="2"/>
  <c r="G3" i="1"/>
  <c r="L3" i="1"/>
  <c r="C46" i="2"/>
  <c r="D3" i="1" l="1"/>
  <c r="E4" i="2" s="1"/>
  <c r="C50" i="2"/>
  <c r="C54" i="2"/>
  <c r="C3" i="2"/>
  <c r="C5" i="2"/>
  <c r="C7" i="2"/>
  <c r="C9" i="2"/>
  <c r="C11" i="2"/>
  <c r="C13" i="2"/>
  <c r="C15" i="2"/>
  <c r="C17" i="2"/>
  <c r="C19" i="2"/>
  <c r="C21" i="2"/>
  <c r="C23" i="2"/>
  <c r="C25" i="2"/>
  <c r="C27" i="2"/>
  <c r="C29" i="2"/>
  <c r="C31" i="2"/>
  <c r="C33" i="2"/>
  <c r="C35" i="2"/>
  <c r="C37" i="2"/>
  <c r="C39" i="2"/>
  <c r="C41" i="2"/>
  <c r="C43" i="2"/>
  <c r="C45" i="2"/>
  <c r="C47" i="2"/>
  <c r="C49" i="2"/>
  <c r="C51" i="2"/>
  <c r="C53" i="2"/>
  <c r="C4" i="2"/>
  <c r="C6" i="2"/>
  <c r="E5" i="2"/>
  <c r="E7" i="2"/>
  <c r="E11" i="2"/>
  <c r="D3" i="2"/>
  <c r="D7" i="2"/>
  <c r="D11" i="2"/>
  <c r="E3" i="2"/>
  <c r="E9" i="2"/>
  <c r="E13" i="2"/>
  <c r="D5" i="2"/>
  <c r="D9" i="2"/>
  <c r="D13" i="2"/>
  <c r="C52" i="2"/>
  <c r="C48" i="2"/>
  <c r="C44" i="2"/>
  <c r="C40" i="2"/>
  <c r="C36" i="2"/>
  <c r="C32" i="2"/>
  <c r="C28" i="2"/>
  <c r="C24" i="2"/>
  <c r="C20" i="2"/>
  <c r="C16" i="2"/>
  <c r="C12" i="2"/>
  <c r="C8" i="2"/>
  <c r="C42" i="2"/>
  <c r="C38" i="2"/>
  <c r="C34" i="2"/>
  <c r="C30" i="2"/>
  <c r="C26" i="2"/>
  <c r="C22" i="2"/>
  <c r="C18" i="2"/>
  <c r="C14" i="2"/>
  <c r="C10" i="2"/>
  <c r="D2" i="2"/>
  <c r="D12" i="2"/>
  <c r="D10" i="2"/>
  <c r="D8" i="2"/>
  <c r="D6" i="2"/>
  <c r="D4" i="2"/>
  <c r="E2" i="2"/>
  <c r="E12" i="2"/>
  <c r="E10" i="2"/>
  <c r="E8" i="2"/>
  <c r="E6" i="2"/>
  <c r="I2" i="2"/>
  <c r="I53" i="2"/>
  <c r="I51" i="2"/>
  <c r="I49" i="2"/>
  <c r="I47" i="2"/>
  <c r="I45" i="2"/>
  <c r="I43" i="2"/>
  <c r="I41" i="2"/>
  <c r="I39" i="2"/>
  <c r="I37" i="2"/>
  <c r="I35" i="2"/>
  <c r="I33" i="2"/>
  <c r="I31" i="2"/>
  <c r="I29" i="2"/>
  <c r="I27" i="2"/>
  <c r="I25" i="2"/>
  <c r="I23" i="2"/>
  <c r="I21" i="2"/>
  <c r="I19" i="2"/>
  <c r="I17" i="2"/>
  <c r="I15" i="2"/>
  <c r="I13" i="2"/>
  <c r="I11" i="2"/>
  <c r="I9" i="2"/>
  <c r="I7" i="2"/>
  <c r="I5" i="2"/>
  <c r="J13" i="2"/>
  <c r="J11" i="2"/>
  <c r="J9" i="2"/>
  <c r="J7" i="2"/>
  <c r="J5" i="2"/>
  <c r="J3" i="2"/>
  <c r="K13" i="2"/>
  <c r="K11" i="2"/>
  <c r="K9" i="2"/>
  <c r="K7" i="2"/>
  <c r="K5" i="2"/>
  <c r="C2" i="2"/>
</calcChain>
</file>

<file path=xl/sharedStrings.xml><?xml version="1.0" encoding="utf-8"?>
<sst xmlns="http://schemas.openxmlformats.org/spreadsheetml/2006/main" count="239" uniqueCount="130">
  <si>
    <r>
      <rPr>
        <b/>
        <sz val="10"/>
        <color indexed="65"/>
        <rFont val="Liberation Sans"/>
      </rPr>
      <t>Date</t>
    </r>
  </si>
  <si>
    <r>
      <rPr>
        <b/>
        <sz val="10"/>
        <color indexed="65"/>
        <rFont val="Liberation Sans"/>
      </rPr>
      <t>N° semaine</t>
    </r>
  </si>
  <si>
    <r>
      <rPr>
        <b/>
        <sz val="10"/>
        <color indexed="65"/>
        <rFont val="Liberation Sans"/>
      </rPr>
      <t>Mois</t>
    </r>
  </si>
  <si>
    <r>
      <rPr>
        <b/>
        <sz val="10"/>
        <color indexed="65"/>
        <rFont val="Liberation Sans"/>
      </rPr>
      <t>Durée (heures)</t>
    </r>
  </si>
  <si>
    <r>
      <rPr>
        <b/>
        <sz val="10"/>
        <color indexed="65"/>
        <rFont val="Liberation Sans"/>
      </rPr>
      <t>Personne</t>
    </r>
  </si>
  <si>
    <r>
      <rPr>
        <b/>
        <sz val="10"/>
        <color indexed="65"/>
        <rFont val="Liberation Sans"/>
      </rPr>
      <t>Statut (Salarié/Bénévole)</t>
    </r>
  </si>
  <si>
    <r>
      <rPr>
        <b/>
        <sz val="10"/>
        <color indexed="65"/>
        <rFont val="Liberation Sans"/>
      </rPr>
      <t>Financeur</t>
    </r>
  </si>
  <si>
    <r>
      <rPr>
        <b/>
        <sz val="10"/>
        <color indexed="65"/>
        <rFont val="Liberation Sans"/>
      </rPr>
      <t>Projet</t>
    </r>
  </si>
  <si>
    <r>
      <rPr>
        <b/>
        <sz val="10"/>
        <color indexed="65"/>
        <rFont val="Liberation Sans"/>
      </rPr>
      <t>Tâche</t>
    </r>
  </si>
  <si>
    <r>
      <rPr>
        <b/>
        <sz val="10"/>
        <color indexed="65"/>
        <rFont val="Liberation Sans"/>
      </rPr>
      <t>Titre resto utilisé (Oui/Non)</t>
    </r>
  </si>
  <si>
    <r>
      <rPr>
        <b/>
        <sz val="10"/>
        <color indexed="65"/>
        <rFont val="Liberation Sans"/>
      </rPr>
      <t>Semaine</t>
    </r>
  </si>
  <si>
    <r>
      <rPr>
        <b/>
        <sz val="10"/>
        <color indexed="65"/>
        <rFont val="Liberation Sans"/>
      </rPr>
      <t>Total heures semaine</t>
    </r>
  </si>
  <si>
    <r>
      <rPr>
        <b/>
        <sz val="10"/>
        <color indexed="65"/>
        <rFont val="Liberation Sans"/>
      </rPr>
      <t>Total heures mois</t>
    </r>
  </si>
  <si>
    <r>
      <rPr>
        <b/>
        <sz val="10"/>
        <color indexed="65"/>
        <rFont val="Liberation Sans"/>
      </rPr>
      <t xml:space="preserve">Total titres restaurant </t>
    </r>
  </si>
  <si>
    <r>
      <rPr>
        <sz val="10"/>
        <rFont val="Liberation Sans"/>
      </rPr>
      <t>Alexia</t>
    </r>
  </si>
  <si>
    <t>N° Mois</t>
  </si>
  <si>
    <t>Texte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</si>
  <si>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</si>
  <si>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</si>
  <si>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</si>
  <si>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</si>
  <si>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</si>
  <si>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</si>
  <si>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</si>
  <si>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</si>
  <si>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</si>
  <si>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</si>
  <si>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</si>
  <si>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</si>
  <si>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Personnel</t>
  </si>
  <si>
    <t>Statut</t>
  </si>
  <si>
    <t>Alexia</t>
  </si>
  <si>
    <t>Salariée</t>
  </si>
  <si>
    <t>Fanny</t>
  </si>
  <si>
    <t>Bénévole</t>
  </si>
  <si>
    <t>Taches</t>
  </si>
  <si>
    <t>OUI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</si>
  <si>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</si>
  <si>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</si>
  <si>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</si>
  <si>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</si>
  <si>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</si>
  <si>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</si>
  <si>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</si>
  <si>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</si>
  <si>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</si>
  <si>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</si>
  <si>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</si>
  <si>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</si>
  <si>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</si>
  <si>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</si>
  <si>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</si>
  <si>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</si>
  <si>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</si>
  <si>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</si>
  <si>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</si>
  <si>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</si>
  <si>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</si>
  <si>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</si>
  <si>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</si>
  <si>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</si>
  <si>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</si>
  <si>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</si>
  <si>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</si>
  <si>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</si>
  <si>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</si>
  <si>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</si>
  <si>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</si>
  <si>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</si>
  <si>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</si>
  <si>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</si>
  <si>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</si>
  <si>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</si>
  <si>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</si>
  <si>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</si>
  <si>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</si>
  <si>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</si>
  <si>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</si>
  <si>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</si>
  <si>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</si>
  <si>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</si>
  <si>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</si>
  <si>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</si>
  <si>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</si>
  <si>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</si>
  <si>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</si>
  <si>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</si>
  <si>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</si>
  <si>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</si>
  <si>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</si>
  <si>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Mois</t>
  </si>
  <si>
    <t>Financeurs</t>
  </si>
  <si>
    <t>Corinne</t>
  </si>
  <si>
    <t>Lili</t>
  </si>
  <si>
    <t xml:space="preserve">Clem </t>
  </si>
  <si>
    <t>Administratif</t>
  </si>
  <si>
    <t>Comptabilité</t>
  </si>
  <si>
    <t>Recherche de fonds</t>
  </si>
  <si>
    <t>Logistique stage</t>
  </si>
  <si>
    <t>Animation stage</t>
  </si>
  <si>
    <t>Coordination stage</t>
  </si>
  <si>
    <t>AG</t>
  </si>
  <si>
    <t>Réunion d’équipe</t>
  </si>
  <si>
    <t>Réunion collège</t>
  </si>
  <si>
    <t>Ménage</t>
  </si>
  <si>
    <t>Travail de fond</t>
  </si>
  <si>
    <t>Demande de subvention</t>
  </si>
  <si>
    <t xml:space="preserve">Ville de Lyon </t>
  </si>
  <si>
    <t>Ville de Villeurbanne</t>
  </si>
  <si>
    <t xml:space="preserve">Equipop </t>
  </si>
  <si>
    <t xml:space="preserve">Ville de Vénissieux </t>
  </si>
  <si>
    <t>FDVA1</t>
  </si>
  <si>
    <t>FDVA2</t>
  </si>
  <si>
    <t xml:space="preserve">Métropole de Lyon </t>
  </si>
  <si>
    <t>2</t>
  </si>
  <si>
    <t>ID</t>
  </si>
  <si>
    <t>E0001</t>
  </si>
  <si>
    <t>E0002</t>
  </si>
  <si>
    <t>E0003</t>
  </si>
  <si>
    <t>E0004</t>
  </si>
  <si>
    <t>E0005</t>
  </si>
  <si>
    <t>E0006</t>
  </si>
  <si>
    <t>E0007</t>
  </si>
  <si>
    <t>E0008</t>
  </si>
  <si>
    <t>E0009</t>
  </si>
  <si>
    <t>E0010</t>
  </si>
  <si>
    <t>E0011</t>
  </si>
  <si>
    <t/>
  </si>
  <si>
    <t>NON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</si>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</sst>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h:mm;@"/>
    <numFmt numFmtId="166" formatCode="[h]:mm;@"/>
  </numFmts>
  <fonts count="5">
    <font>
      <sz val="10"/>
      <color theme="1"/>
      <name val="Liberation Sans"/>
    </font>
    <font>
      <b/>
      <sz val="10"/>
      <color indexed="65"/>
      <name val="Liberation Sans"/>
    </font>
    <font>
      <sz val="10"/>
      <name val="Liberation Sans"/>
    </font>
    <font>
      <sz val="10"/>
      <name val="Arial"/>
      <charset val="1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8D1D75"/>
        <bgColor rgb="FF8D1D75"/>
      </patternFill>
    </fill>
    <fill>
      <patternFill patternType="solid">
        <fgColor rgb="FFFFA6A6"/>
        <bgColor rgb="FFFFA6A6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rgb="FF8D1D75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4" fontId="0" fillId="0" borderId="0" xfId="0" applyNumberFormat="1"/>
    <xf numFmtId="0" fontId="2" fillId="0" borderId="0" xfId="0" applyFont="1"/>
    <xf numFmtId="0" fontId="2" fillId="3" borderId="0" xfId="0" applyFont="1" applyFill="1" applyAlignment="1">
      <alignment horizontal="center" vertical="center"/>
    </xf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164" fontId="0" fillId="4" borderId="0" xfId="0" applyNumberFormat="1" applyFill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0" fillId="0" borderId="0" xfId="0" applyAlignment="1"/>
    <xf numFmtId="0" fontId="1" fillId="0" borderId="0" xfId="0" applyFont="1" applyFill="1" applyAlignment="1">
      <alignment horizontal="center" vertical="center" wrapText="1"/>
    </xf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165" formatCode="h:mm;@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65"/>
        <name val="Liberation San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0</xdr:row>
      <xdr:rowOff>38100</xdr:rowOff>
    </xdr:from>
    <xdr:to>
      <xdr:col>4</xdr:col>
      <xdr:colOff>670560</xdr:colOff>
      <xdr:row>0</xdr:row>
      <xdr:rowOff>495300</xdr:rowOff>
    </xdr:to>
    <xdr:sp macro="[0]!Appel_Form" textlink="">
      <xdr:nvSpPr>
        <xdr:cNvPr id="2" name="Organigramme : Alternative 1"/>
        <xdr:cNvSpPr/>
      </xdr:nvSpPr>
      <xdr:spPr>
        <a:xfrm>
          <a:off x="716280" y="38100"/>
          <a:ext cx="3063240" cy="4572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rgbClr val="FF0000"/>
              </a:solidFill>
            </a:rPr>
            <a:t>APPEL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_Saisie" displayName="T_Saisie" ref="A2:L13" totalsRowShown="0" headerRowDxfId="6">
  <autoFilter ref="A2:L13"/>
  <tableColumns count="12">
    <tableColumn id="12" name="ID" dataDxfId="5"/>
    <tableColumn id="1" name="Date" dataDxfId="4"/>
    <tableColumn id="2" name="N° semaine" dataDxfId="3">
      <calculatedColumnFormula>"Semaine "&amp;WEEKNUM(T_Saisie[[#This Row],[Date]])</calculatedColumnFormula>
    </tableColumn>
    <tableColumn id="3" name="Mois" dataDxfId="2">
      <calculatedColumnFormula>VLOOKUP(T_Saisie[[#This Row],[N° Mois]],T_Mois[],2,FALSE)</calculatedColumnFormula>
    </tableColumn>
    <tableColumn id="4" name="Durée (heures)" dataDxfId="1"/>
    <tableColumn id="5" name="Personne" dataDxfId="0"/>
    <tableColumn id="6" name="Statut (Salarié/Bénévole)">
      <calculatedColumnFormula>VLOOKUP(T_Saisie[Personne],T_Personnel[],2,FALSE)</calculatedColumnFormula>
    </tableColumn>
    <tableColumn id="7" name="Financeur"/>
    <tableColumn id="8" name="Projet"/>
    <tableColumn id="9" name="Tâche"/>
    <tableColumn id="10" name="Titre resto utilisé (Oui/Non)"/>
    <tableColumn id="11" name="N° Mois">
      <calculatedColumnFormula>MONTH(B3)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Mois" displayName="T_Mois" ref="A1:B13" totalsRowShown="0">
  <autoFilter ref="A1:B13"/>
  <tableColumns count="2">
    <tableColumn id="1" name="N° Mois"/>
    <tableColumn id="2" name="Texte Mo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Personnel" displayName="T_Personnel" ref="D1:E6" totalsRowShown="0">
  <autoFilter ref="D1:E6"/>
  <tableColumns count="2">
    <tableColumn id="1" name="Personnel"/>
    <tableColumn id="2" name="Statu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Tache" displayName="T_Tache" ref="G1:G13" totalsRowShown="0">
  <autoFilter ref="G1:G13"/>
  <tableColumns count="1">
    <tableColumn id="1" name="Tach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_Financeur" displayName="T_Financeur" ref="I1:I8" totalsRowShown="0">
  <autoFilter ref="I1:I8"/>
  <tableColumns count="1">
    <tableColumn id="1" name="Financ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solidFill/>
        <a:solidFill/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"/>
  <sheetViews>
    <sheetView tabSelected="1" workbookViewId="0">
      <selection activeCell="E22" sqref="E22"/>
    </sheetView>
  </sheetViews>
  <sheetFormatPr baseColWidth="10" defaultColWidth="8.88671875" defaultRowHeight="13.2"/>
  <cols>
    <col min="1" max="1" width="6" customWidth="1"/>
    <col min="2" max="2" width="12.6640625" customWidth="1"/>
    <col min="3" max="3" width="10.6640625" customWidth="1"/>
    <col min="4" max="4" width="16" customWidth="1"/>
    <col min="5" max="5" width="13.88671875" customWidth="1"/>
    <col min="6" max="6" width="24.5546875" customWidth="1"/>
    <col min="7" max="7" width="13" customWidth="1"/>
    <col min="8" max="8" width="24.5546875" customWidth="1"/>
    <col min="9" max="9" width="22.88671875" customWidth="1"/>
    <col min="10" max="10" width="26.6640625" customWidth="1"/>
    <col min="11" max="11" width="4.88671875" customWidth="1"/>
    <col min="12" max="12" width="4.21875" customWidth="1"/>
    <col min="13" max="1024" width="25.44140625"/>
  </cols>
  <sheetData>
    <row r="1" spans="1:12" ht="43.8" customHeight="1"/>
    <row r="2" spans="1:12" ht="30.15" customHeight="1">
      <c r="A2" s="3" t="s">
        <v>115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14" t="s">
        <v>15</v>
      </c>
    </row>
    <row r="3" spans="1:12" ht="12.75" customHeight="1">
      <c r="A3" s="4" t="s">
        <v>116</v>
      </c>
      <c r="B3" s="4">
        <v>46027</v>
      </c>
      <c r="C3" t="str">
        <f>"Semaine "&amp;WEEKNUM(T_Saisie[[#This Row],[Date]])</f>
        <v>Semaine 2</v>
      </c>
      <c r="D3" t="str">
        <f>VLOOKUP(T_Saisie[[#This Row],[N° Mois]],T_Mois[],2,FALSE)</f>
        <v>Janvier</v>
      </c>
      <c r="E3" s="7">
        <v>0.16666666666666666</v>
      </c>
      <c r="F3" s="15" t="s">
        <v>33</v>
      </c>
      <c r="G3" t="str">
        <f>VLOOKUP(T_Saisie[Personne],T_Personnel[],2,FALSE)</f>
        <v>Salariée</v>
      </c>
      <c r="H3" t="s">
        <v>107</v>
      </c>
      <c r="I3" t="s">
        <v>129</v>
      </c>
      <c r="J3" t="s">
        <v>95</v>
      </c>
      <c r="K3" t="s">
        <v>36</v>
      </c>
      <c r="L3">
        <f>MONTH(B3)</f>
        <v>1</v>
      </c>
    </row>
    <row r="4" spans="1:12">
      <c r="A4" s="4" t="s">
        <v>117</v>
      </c>
      <c r="B4" s="4">
        <v>46027</v>
      </c>
      <c r="C4" t="str">
        <f>"Semaine "&amp;WEEKNUM(T_Saisie[[#This Row],[Date]])</f>
        <v>Semaine 2</v>
      </c>
      <c r="D4" t="str">
        <f>VLOOKUP(T_Saisie[[#This Row],[N° Mois]],T_Mois[],2,FALSE)</f>
        <v>Janvier</v>
      </c>
      <c r="E4" s="7">
        <v>0.125</v>
      </c>
      <c r="F4" s="15" t="s">
        <v>33</v>
      </c>
      <c r="G4" t="str">
        <f>VLOOKUP(T_Saisie[Personne],T_Personnel[],2,FALSE)</f>
        <v>Salariée</v>
      </c>
      <c r="H4" t="s">
        <v>108</v>
      </c>
      <c r="I4" t="s">
        <v>127</v>
      </c>
      <c r="J4" t="s">
        <v>95</v>
      </c>
      <c r="K4" t="s">
        <v>127</v>
      </c>
      <c r="L4">
        <f t="shared" ref="L4:L11" si="0">MONTH(B4)</f>
        <v>1</v>
      </c>
    </row>
    <row r="5" spans="1:12">
      <c r="A5" s="4" t="s">
        <v>118</v>
      </c>
      <c r="B5" s="4">
        <v>46027</v>
      </c>
      <c r="C5" t="str">
        <f>"Semaine "&amp;WEEKNUM(T_Saisie[[#This Row],[Date]])</f>
        <v>Semaine 2</v>
      </c>
      <c r="D5" t="str">
        <f>VLOOKUP(T_Saisie[[#This Row],[N° Mois]],T_Mois[],2,FALSE)</f>
        <v>Janvier</v>
      </c>
      <c r="E5" s="7">
        <v>4.1666666666666664E-2</v>
      </c>
      <c r="F5" s="15" t="s">
        <v>33</v>
      </c>
      <c r="G5" t="str">
        <f>VLOOKUP(T_Saisie[Personne],T_Personnel[],2,FALSE)</f>
        <v>Salariée</v>
      </c>
      <c r="H5" t="s">
        <v>110</v>
      </c>
      <c r="I5" t="s">
        <v>127</v>
      </c>
      <c r="J5" t="s">
        <v>95</v>
      </c>
      <c r="K5" t="s">
        <v>128</v>
      </c>
      <c r="L5">
        <f t="shared" si="0"/>
        <v>1</v>
      </c>
    </row>
    <row r="6" spans="1:12">
      <c r="A6" s="4" t="s">
        <v>119</v>
      </c>
      <c r="B6" s="4">
        <v>46028</v>
      </c>
      <c r="C6" t="str">
        <f>"Semaine "&amp;WEEKNUM(T_Saisie[[#This Row],[Date]])</f>
        <v>Semaine 2</v>
      </c>
      <c r="D6" t="str">
        <f>VLOOKUP(T_Saisie[[#This Row],[N° Mois]],T_Mois[],2,FALSE)</f>
        <v>Janvier</v>
      </c>
      <c r="E6" s="7">
        <v>0.16666666666666666</v>
      </c>
      <c r="F6" s="15" t="s">
        <v>33</v>
      </c>
      <c r="G6" t="str">
        <f>VLOOKUP(T_Saisie[Personne],T_Personnel[],2,FALSE)</f>
        <v>Salariée</v>
      </c>
      <c r="H6" t="s">
        <v>107</v>
      </c>
      <c r="I6" t="s">
        <v>127</v>
      </c>
      <c r="J6" t="s">
        <v>95</v>
      </c>
      <c r="K6" t="s">
        <v>128</v>
      </c>
      <c r="L6">
        <f t="shared" si="0"/>
        <v>1</v>
      </c>
    </row>
    <row r="7" spans="1:12">
      <c r="A7" s="4" t="s">
        <v>120</v>
      </c>
      <c r="B7" s="4">
        <v>46028</v>
      </c>
      <c r="C7" t="str">
        <f>"Semaine "&amp;WEEKNUM(T_Saisie[[#This Row],[Date]])</f>
        <v>Semaine 2</v>
      </c>
      <c r="D7" t="str">
        <f>VLOOKUP(T_Saisie[[#This Row],[N° Mois]],T_Mois[],2,FALSE)</f>
        <v>Janvier</v>
      </c>
      <c r="E7" s="7">
        <v>0.125</v>
      </c>
      <c r="F7" s="15" t="s">
        <v>33</v>
      </c>
      <c r="G7" t="str">
        <f>VLOOKUP(T_Saisie[Personne],T_Personnel[],2,FALSE)</f>
        <v>Salariée</v>
      </c>
      <c r="H7" t="s">
        <v>107</v>
      </c>
      <c r="I7" t="s">
        <v>127</v>
      </c>
      <c r="J7" t="s">
        <v>95</v>
      </c>
      <c r="K7" t="s">
        <v>127</v>
      </c>
      <c r="L7">
        <f t="shared" si="0"/>
        <v>1</v>
      </c>
    </row>
    <row r="8" spans="1:12">
      <c r="A8" s="4" t="s">
        <v>121</v>
      </c>
      <c r="B8" s="4">
        <v>46028</v>
      </c>
      <c r="C8" t="str">
        <f>"Semaine "&amp;WEEKNUM(T_Saisie[[#This Row],[Date]])</f>
        <v>Semaine 2</v>
      </c>
      <c r="D8" t="str">
        <f>VLOOKUP(T_Saisie[[#This Row],[N° Mois]],T_Mois[],2,FALSE)</f>
        <v>Janvier</v>
      </c>
      <c r="E8" s="7">
        <v>4.1666666666666699E-2</v>
      </c>
      <c r="F8" s="15" t="s">
        <v>33</v>
      </c>
      <c r="G8" t="str">
        <f>VLOOKUP(T_Saisie[Personne],T_Personnel[],2,FALSE)</f>
        <v>Salariée</v>
      </c>
      <c r="J8" t="s">
        <v>95</v>
      </c>
      <c r="L8">
        <f t="shared" si="0"/>
        <v>1</v>
      </c>
    </row>
    <row r="9" spans="1:12">
      <c r="A9" s="4" t="s">
        <v>122</v>
      </c>
      <c r="B9" s="4">
        <v>46029</v>
      </c>
      <c r="C9" t="str">
        <f>"Semaine "&amp;WEEKNUM(T_Saisie[[#This Row],[Date]])</f>
        <v>Semaine 2</v>
      </c>
      <c r="D9" t="str">
        <f>VLOOKUP(T_Saisie[[#This Row],[N° Mois]],T_Mois[],2,FALSE)</f>
        <v>Janvier</v>
      </c>
      <c r="E9" s="7">
        <v>0.16666666666666699</v>
      </c>
      <c r="F9" s="15" t="s">
        <v>33</v>
      </c>
      <c r="G9" t="str">
        <f>VLOOKUP(T_Saisie[Personne],T_Personnel[],2,FALSE)</f>
        <v>Salariée</v>
      </c>
      <c r="J9" t="s">
        <v>95</v>
      </c>
      <c r="L9">
        <f t="shared" si="0"/>
        <v>1</v>
      </c>
    </row>
    <row r="10" spans="1:12">
      <c r="A10" s="4" t="s">
        <v>123</v>
      </c>
      <c r="B10" s="4">
        <v>46029</v>
      </c>
      <c r="C10" t="str">
        <f>"Semaine "&amp;WEEKNUM(T_Saisie[[#This Row],[Date]])</f>
        <v>Semaine 2</v>
      </c>
      <c r="D10" t="str">
        <f>VLOOKUP(T_Saisie[[#This Row],[N° Mois]],T_Mois[],2,FALSE)</f>
        <v>Janvier</v>
      </c>
      <c r="E10" s="7">
        <v>0.125</v>
      </c>
      <c r="F10" s="15" t="s">
        <v>33</v>
      </c>
      <c r="G10" t="str">
        <f>VLOOKUP(T_Saisie[Personne],T_Personnel[],2,FALSE)</f>
        <v>Salariée</v>
      </c>
      <c r="J10" t="s">
        <v>95</v>
      </c>
      <c r="L10">
        <f t="shared" si="0"/>
        <v>1</v>
      </c>
    </row>
    <row r="11" spans="1:12">
      <c r="A11" s="4" t="s">
        <v>124</v>
      </c>
      <c r="B11" s="4">
        <v>46029</v>
      </c>
      <c r="C11" t="str">
        <f>"Semaine "&amp;WEEKNUM(T_Saisie[[#This Row],[Date]])</f>
        <v>Semaine 2</v>
      </c>
      <c r="D11" t="str">
        <f>VLOOKUP(T_Saisie[[#This Row],[N° Mois]],T_Mois[],2,FALSE)</f>
        <v>Janvier</v>
      </c>
      <c r="E11" s="7">
        <v>4.1666666666666699E-2</v>
      </c>
      <c r="F11" s="15" t="s">
        <v>33</v>
      </c>
      <c r="G11" t="str">
        <f>VLOOKUP(T_Saisie[Personne],T_Personnel[],2,FALSE)</f>
        <v>Salariée</v>
      </c>
      <c r="J11" t="s">
        <v>95</v>
      </c>
      <c r="L11">
        <f t="shared" si="0"/>
        <v>1</v>
      </c>
    </row>
    <row r="12" spans="1:12">
      <c r="A12" s="4" t="s">
        <v>125</v>
      </c>
      <c r="B12" s="4">
        <v>46029</v>
      </c>
      <c r="C12" t="str">
        <f>"Semaine "&amp;WEEKNUM(T_Saisie[[#This Row],[Date]])</f>
        <v>Semaine 2</v>
      </c>
      <c r="D12" t="str">
        <f>VLOOKUP(T_Saisie[[#This Row],[N° Mois]],T_Mois[],2,FALSE)</f>
        <v>Janvier</v>
      </c>
      <c r="E12" s="7">
        <v>2.125</v>
      </c>
      <c r="F12" t="s">
        <v>33</v>
      </c>
      <c r="G12" t="str">
        <f>VLOOKUP(T_Saisie[Personne],T_Personnel[],2,FALSE)</f>
        <v>Salariée</v>
      </c>
      <c r="J12" t="s">
        <v>95</v>
      </c>
      <c r="L12">
        <f>MONTH(B12)</f>
        <v>1</v>
      </c>
    </row>
    <row r="13" spans="1:12">
      <c r="A13" s="4" t="s">
        <v>126</v>
      </c>
      <c r="B13" s="4">
        <v>46032</v>
      </c>
      <c r="C13" t="str">
        <f>"Semaine "&amp;WEEKNUM(T_Saisie[[#This Row],[Date]])</f>
        <v>Semaine 2</v>
      </c>
      <c r="D13" t="str">
        <f>VLOOKUP(T_Saisie[[#This Row],[N° Mois]],T_Mois[],2,FALSE)</f>
        <v>Janvier</v>
      </c>
      <c r="E13" s="7">
        <v>0.22916666666666666</v>
      </c>
      <c r="F13" s="16" t="s">
        <v>31</v>
      </c>
      <c r="G13" t="str">
        <f>VLOOKUP(T_Saisie[Personne],T_Personnel[],2,FALSE)</f>
        <v>Salariée</v>
      </c>
      <c r="H13" t="s">
        <v>109</v>
      </c>
      <c r="I13" t="s">
        <v>114</v>
      </c>
      <c r="J13" t="s">
        <v>95</v>
      </c>
      <c r="K13" t="s">
        <v>36</v>
      </c>
      <c r="L13">
        <f>MONTH(B13)</f>
        <v>1</v>
      </c>
    </row>
  </sheetData>
  <dataValidations count="4">
    <dataValidation type="list" allowBlank="1" showInputMessage="1" showErrorMessage="1" sqref="K3:K13">
      <formula1>"OUI,NON"</formula1>
    </dataValidation>
    <dataValidation type="list" allowBlank="1" showInputMessage="1" showErrorMessage="1" sqref="J3:J13">
      <formula1>Taches</formula1>
    </dataValidation>
    <dataValidation type="list" allowBlank="1" showInputMessage="1" showErrorMessage="1" sqref="H3:H13">
      <formula1>Financeurs</formula1>
    </dataValidation>
    <dataValidation type="list" allowBlank="1" showInputMessage="1" showErrorMessage="1" sqref="F3:F13">
      <formula1>Personnes</formula1>
    </dataValidation>
  </dataValidations>
  <pageMargins left="0.70078740157480324" right="0.70078740157480324" top="0.75196850393700787" bottom="0.75196850393700787" header="0.3" footer="0.3"/>
  <pageSetup paperSize="9" firstPageNumber="4294967295" orientation="portrait" r:id="rId1"/>
  <headerFooter differentOddEven="1" differentFirst="1">
    <oddFooter>Page 1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4"/>
  <sheetViews>
    <sheetView workbookViewId="0">
      <selection activeCell="F63" sqref="F63"/>
    </sheetView>
  </sheetViews>
  <sheetFormatPr baseColWidth="10" defaultColWidth="8.88671875" defaultRowHeight="13.2"/>
  <cols>
    <col min="1" max="2" width="10.6640625" customWidth="1"/>
    <col min="3" max="3" width="11.77734375" customWidth="1"/>
    <col min="4" max="4" width="13.109375" customWidth="1"/>
    <col min="5" max="6" width="12.5546875" customWidth="1"/>
    <col min="7" max="8" width="10.6640625" customWidth="1"/>
    <col min="9" max="9" width="12.77734375" customWidth="1"/>
    <col min="10" max="10" width="13" customWidth="1"/>
    <col min="11" max="11" width="12.6640625" customWidth="1"/>
    <col min="12" max="1024" width="21.6640625"/>
  </cols>
  <sheetData>
    <row r="1" spans="1:11" ht="26.4" customHeight="1">
      <c r="A1" s="6" t="s">
        <v>33</v>
      </c>
      <c r="B1" s="1" t="s">
        <v>10</v>
      </c>
      <c r="C1" s="10" t="s">
        <v>11</v>
      </c>
      <c r="D1" s="10" t="s">
        <v>12</v>
      </c>
      <c r="E1" s="10" t="s">
        <v>13</v>
      </c>
      <c r="F1" s="12" t="s">
        <v>90</v>
      </c>
      <c r="G1" s="2" t="s">
        <v>14</v>
      </c>
      <c r="H1" s="1" t="s">
        <v>10</v>
      </c>
      <c r="I1" s="10" t="s">
        <v>11</v>
      </c>
      <c r="J1" s="10" t="s">
        <v>12</v>
      </c>
      <c r="K1" s="10" t="s">
        <v>13</v>
      </c>
    </row>
    <row r="2" spans="1:11" ht="12.75" customHeight="1">
      <c r="B2" s="5" t="s">
        <v>37</v>
      </c>
      <c r="C2" s="8">
        <f>SUMIFS(T_Saisie[Durée (heures)],T_Saisie[Personne],Récap!$A$1,T_Saisie[N° semaine],Récap!B2)</f>
        <v>0</v>
      </c>
      <c r="D2" s="8">
        <f>SUMIFS(T_Saisie[Durée (heures)],T_Saisie[Personne],$A$1,T_Saisie[Mois],F2)</f>
        <v>3.1250000000000004</v>
      </c>
      <c r="E2" s="9">
        <f>COUNTIFS(T_Saisie[Personne],$A$1,T_Saisie[Mois],F2,T_Saisie[Titre resto utilisé (Oui/Non)],"OUI")</f>
        <v>1</v>
      </c>
      <c r="F2" s="11" t="s">
        <v>17</v>
      </c>
      <c r="H2" s="5" t="s">
        <v>37</v>
      </c>
      <c r="I2" s="8">
        <f>SUMIFS(T_Saisie[Durée (heures)],T_Saisie[Personne],$G$1,T_Saisie[N° semaine],Récap!H2)</f>
        <v>0</v>
      </c>
      <c r="J2" s="8">
        <f>SUMIFS(T_Saisie[Durée (heures)],T_Saisie[Personne],$G$1,T_Saisie[Mois],F2)</f>
        <v>0.22916666666666666</v>
      </c>
      <c r="K2" s="9">
        <f>COUNTIFS(T_Saisie[Personne],$G$1,T_Saisie[Mois],F2,T_Saisie[Titre resto utilisé (Oui/Non)],"OUI")</f>
        <v>1</v>
      </c>
    </row>
    <row r="3" spans="1:11" ht="12.75" customHeight="1">
      <c r="B3" s="5" t="s">
        <v>38</v>
      </c>
      <c r="C3" s="8">
        <f>SUMIFS(T_Saisie[Durée (heures)],T_Saisie[Personne],Récap!$A$1,T_Saisie[N° semaine],Récap!B3)</f>
        <v>3.1250000000000004</v>
      </c>
      <c r="D3" s="8">
        <f>SUMIFS(T_Saisie[Durée (heures)],T_Saisie[Personne],$A$1,T_Saisie[Mois],F3)</f>
        <v>0</v>
      </c>
      <c r="E3" s="9">
        <f>COUNTIFS(T_Saisie[Personne],$A$1,T_Saisie[Mois],F3,T_Saisie[Titre resto utilisé (Oui/Non)],"OUI")</f>
        <v>0</v>
      </c>
      <c r="F3" s="11" t="s">
        <v>18</v>
      </c>
      <c r="H3" s="5" t="s">
        <v>38</v>
      </c>
      <c r="I3" s="8">
        <f>SUMIFS(T_Saisie[Durée (heures)],T_Saisie[Personne],$G$1,T_Saisie[N° semaine],Récap!H3)</f>
        <v>0.22916666666666666</v>
      </c>
      <c r="J3" s="8">
        <f>SUMIFS(T_Saisie[Durée (heures)],T_Saisie[Personne],$G$1,T_Saisie[Mois],F3)</f>
        <v>0</v>
      </c>
      <c r="K3" s="9">
        <f>COUNTIFS(T_Saisie[Personne],$G$1,T_Saisie[Mois],F3,T_Saisie[Titre resto utilisé (Oui/Non)],"OUI")</f>
        <v>0</v>
      </c>
    </row>
    <row r="4" spans="1:11" ht="12.75" customHeight="1">
      <c r="B4" s="5" t="s">
        <v>39</v>
      </c>
      <c r="C4" s="8">
        <f>SUMIFS(T_Saisie[Durée (heures)],T_Saisie[Personne],Récap!$A$1,T_Saisie[N° semaine],Récap!B4)</f>
        <v>0</v>
      </c>
      <c r="D4" s="8">
        <f>SUMIFS(T_Saisie[Durée (heures)],T_Saisie[Personne],$A$1,T_Saisie[Mois],F4)</f>
        <v>0</v>
      </c>
      <c r="E4" s="9">
        <f>COUNTIFS(T_Saisie[Personne],$A$1,T_Saisie[Mois],F4,T_Saisie[Titre resto utilisé (Oui/Non)],"OUI")</f>
        <v>0</v>
      </c>
      <c r="F4" s="11" t="s">
        <v>19</v>
      </c>
      <c r="H4" s="5" t="s">
        <v>39</v>
      </c>
      <c r="I4" s="8">
        <f>SUMIFS(T_Saisie[Durée (heures)],T_Saisie[Personne],$G$1,T_Saisie[N° semaine],Récap!H4)</f>
        <v>0</v>
      </c>
      <c r="J4" s="8">
        <f>SUMIFS(T_Saisie[Durée (heures)],T_Saisie[Personne],$G$1,T_Saisie[Mois],F4)</f>
        <v>0</v>
      </c>
      <c r="K4" s="9">
        <f>COUNTIFS(T_Saisie[Personne],$G$1,T_Saisie[Mois],F4,T_Saisie[Titre resto utilisé (Oui/Non)],"OUI")</f>
        <v>0</v>
      </c>
    </row>
    <row r="5" spans="1:11" ht="12.75" customHeight="1">
      <c r="B5" s="5" t="s">
        <v>40</v>
      </c>
      <c r="C5" s="8">
        <f>SUMIFS(T_Saisie[Durée (heures)],T_Saisie[Personne],Récap!$A$1,T_Saisie[N° semaine],Récap!B5)</f>
        <v>0</v>
      </c>
      <c r="D5" s="8">
        <f>SUMIFS(T_Saisie[Durée (heures)],T_Saisie[Personne],$A$1,T_Saisie[Mois],F5)</f>
        <v>0</v>
      </c>
      <c r="E5" s="9">
        <f>COUNTIFS(T_Saisie[Personne],$A$1,T_Saisie[Mois],F5,T_Saisie[Titre resto utilisé (Oui/Non)],"OUI")</f>
        <v>0</v>
      </c>
      <c r="F5" s="11" t="s">
        <v>20</v>
      </c>
      <c r="H5" s="5" t="s">
        <v>40</v>
      </c>
      <c r="I5" s="8">
        <f>SUMIFS(T_Saisie[Durée (heures)],T_Saisie[Personne],$G$1,T_Saisie[N° semaine],Récap!H5)</f>
        <v>0</v>
      </c>
      <c r="J5" s="8">
        <f>SUMIFS(T_Saisie[Durée (heures)],T_Saisie[Personne],$G$1,T_Saisie[Mois],F5)</f>
        <v>0</v>
      </c>
      <c r="K5" s="9">
        <f>COUNTIFS(T_Saisie[Personne],$G$1,T_Saisie[Mois],F5,T_Saisie[Titre resto utilisé (Oui/Non)],"OUI")</f>
        <v>0</v>
      </c>
    </row>
    <row r="6" spans="1:11" ht="12.75" customHeight="1">
      <c r="B6" s="5" t="s">
        <v>41</v>
      </c>
      <c r="C6" s="8">
        <f>SUMIFS(T_Saisie[Durée (heures)],T_Saisie[Personne],Récap!$A$1,T_Saisie[N° semaine],Récap!B6)</f>
        <v>0</v>
      </c>
      <c r="D6" s="8">
        <f>SUMIFS(T_Saisie[Durée (heures)],T_Saisie[Personne],$A$1,T_Saisie[Mois],F6)</f>
        <v>0</v>
      </c>
      <c r="E6" s="9">
        <f>COUNTIFS(T_Saisie[Personne],$A$1,T_Saisie[Mois],F6,T_Saisie[Titre resto utilisé (Oui/Non)],"OUI")</f>
        <v>0</v>
      </c>
      <c r="F6" s="11" t="s">
        <v>21</v>
      </c>
      <c r="H6" s="5" t="s">
        <v>41</v>
      </c>
      <c r="I6" s="8">
        <f>SUMIFS(T_Saisie[Durée (heures)],T_Saisie[Personne],$G$1,T_Saisie[N° semaine],Récap!H6)</f>
        <v>0</v>
      </c>
      <c r="J6" s="8">
        <f>SUMIFS(T_Saisie[Durée (heures)],T_Saisie[Personne],$G$1,T_Saisie[Mois],F6)</f>
        <v>0</v>
      </c>
      <c r="K6" s="9">
        <f>COUNTIFS(T_Saisie[Personne],$G$1,T_Saisie[Mois],F6,T_Saisie[Titre resto utilisé (Oui/Non)],"OUI")</f>
        <v>0</v>
      </c>
    </row>
    <row r="7" spans="1:11" ht="12.75" customHeight="1">
      <c r="B7" s="5" t="s">
        <v>42</v>
      </c>
      <c r="C7" s="8">
        <f>SUMIFS(T_Saisie[Durée (heures)],T_Saisie[Personne],Récap!$A$1,T_Saisie[N° semaine],Récap!B7)</f>
        <v>0</v>
      </c>
      <c r="D7" s="8">
        <f>SUMIFS(T_Saisie[Durée (heures)],T_Saisie[Personne],$A$1,T_Saisie[Mois],F7)</f>
        <v>0</v>
      </c>
      <c r="E7" s="9">
        <f>COUNTIFS(T_Saisie[Personne],$A$1,T_Saisie[Mois],F7,T_Saisie[Titre resto utilisé (Oui/Non)],"OUI")</f>
        <v>0</v>
      </c>
      <c r="F7" s="11" t="s">
        <v>22</v>
      </c>
      <c r="H7" s="5" t="s">
        <v>42</v>
      </c>
      <c r="I7" s="8">
        <f>SUMIFS(T_Saisie[Durée (heures)],T_Saisie[Personne],$G$1,T_Saisie[N° semaine],Récap!H7)</f>
        <v>0</v>
      </c>
      <c r="J7" s="8">
        <f>SUMIFS(T_Saisie[Durée (heures)],T_Saisie[Personne],$G$1,T_Saisie[Mois],F7)</f>
        <v>0</v>
      </c>
      <c r="K7" s="9">
        <f>COUNTIFS(T_Saisie[Personne],$G$1,T_Saisie[Mois],F7,T_Saisie[Titre resto utilisé (Oui/Non)],"OUI")</f>
        <v>0</v>
      </c>
    </row>
    <row r="8" spans="1:11" ht="12.75" customHeight="1">
      <c r="B8" s="5" t="s">
        <v>43</v>
      </c>
      <c r="C8" s="8">
        <f>SUMIFS(T_Saisie[Durée (heures)],T_Saisie[Personne],Récap!$A$1,T_Saisie[N° semaine],Récap!B8)</f>
        <v>0</v>
      </c>
      <c r="D8" s="8">
        <f>SUMIFS(T_Saisie[Durée (heures)],T_Saisie[Personne],$A$1,T_Saisie[Mois],F8)</f>
        <v>0</v>
      </c>
      <c r="E8" s="9">
        <f>COUNTIFS(T_Saisie[Personne],$A$1,T_Saisie[Mois],F8,T_Saisie[Titre resto utilisé (Oui/Non)],"OUI")</f>
        <v>0</v>
      </c>
      <c r="F8" s="11" t="s">
        <v>23</v>
      </c>
      <c r="H8" s="5" t="s">
        <v>43</v>
      </c>
      <c r="I8" s="8">
        <f>SUMIFS(T_Saisie[Durée (heures)],T_Saisie[Personne],$G$1,T_Saisie[N° semaine],Récap!H8)</f>
        <v>0</v>
      </c>
      <c r="J8" s="8">
        <f>SUMIFS(T_Saisie[Durée (heures)],T_Saisie[Personne],$G$1,T_Saisie[Mois],F8)</f>
        <v>0</v>
      </c>
      <c r="K8" s="9">
        <f>COUNTIFS(T_Saisie[Personne],$G$1,T_Saisie[Mois],F8,T_Saisie[Titre resto utilisé (Oui/Non)],"OUI")</f>
        <v>0</v>
      </c>
    </row>
    <row r="9" spans="1:11" ht="12.75" customHeight="1">
      <c r="B9" s="5" t="s">
        <v>44</v>
      </c>
      <c r="C9" s="8">
        <f>SUMIFS(T_Saisie[Durée (heures)],T_Saisie[Personne],Récap!$A$1,T_Saisie[N° semaine],Récap!B9)</f>
        <v>0</v>
      </c>
      <c r="D9" s="8">
        <f>SUMIFS(T_Saisie[Durée (heures)],T_Saisie[Personne],$A$1,T_Saisie[Mois],F9)</f>
        <v>0</v>
      </c>
      <c r="E9" s="9">
        <f>COUNTIFS(T_Saisie[Personne],$A$1,T_Saisie[Mois],F9,T_Saisie[Titre resto utilisé (Oui/Non)],"OUI")</f>
        <v>0</v>
      </c>
      <c r="F9" s="11" t="s">
        <v>24</v>
      </c>
      <c r="H9" s="5" t="s">
        <v>44</v>
      </c>
      <c r="I9" s="8">
        <f>SUMIFS(T_Saisie[Durée (heures)],T_Saisie[Personne],$G$1,T_Saisie[N° semaine],Récap!H9)</f>
        <v>0</v>
      </c>
      <c r="J9" s="8">
        <f>SUMIFS(T_Saisie[Durée (heures)],T_Saisie[Personne],$G$1,T_Saisie[Mois],F9)</f>
        <v>0</v>
      </c>
      <c r="K9" s="9">
        <f>COUNTIFS(T_Saisie[Personne],$G$1,T_Saisie[Mois],F9,T_Saisie[Titre resto utilisé (Oui/Non)],"OUI")</f>
        <v>0</v>
      </c>
    </row>
    <row r="10" spans="1:11" ht="12.75" customHeight="1">
      <c r="B10" s="5" t="s">
        <v>45</v>
      </c>
      <c r="C10" s="8">
        <f>SUMIFS(T_Saisie[Durée (heures)],T_Saisie[Personne],Récap!$A$1,T_Saisie[N° semaine],Récap!B10)</f>
        <v>0</v>
      </c>
      <c r="D10" s="8">
        <f>SUMIFS(T_Saisie[Durée (heures)],T_Saisie[Personne],$A$1,T_Saisie[Mois],F10)</f>
        <v>0</v>
      </c>
      <c r="E10" s="9">
        <f>COUNTIFS(T_Saisie[Personne],$A$1,T_Saisie[Mois],F10,T_Saisie[Titre resto utilisé (Oui/Non)],"OUI")</f>
        <v>0</v>
      </c>
      <c r="F10" s="11" t="s">
        <v>25</v>
      </c>
      <c r="H10" s="5" t="s">
        <v>45</v>
      </c>
      <c r="I10" s="8">
        <f>SUMIFS(T_Saisie[Durée (heures)],T_Saisie[Personne],$G$1,T_Saisie[N° semaine],Récap!H10)</f>
        <v>0</v>
      </c>
      <c r="J10" s="8">
        <f>SUMIFS(T_Saisie[Durée (heures)],T_Saisie[Personne],$G$1,T_Saisie[Mois],F10)</f>
        <v>0</v>
      </c>
      <c r="K10" s="9">
        <f>COUNTIFS(T_Saisie[Personne],$G$1,T_Saisie[Mois],F10,T_Saisie[Titre resto utilisé (Oui/Non)],"OUI")</f>
        <v>0</v>
      </c>
    </row>
    <row r="11" spans="1:11" ht="12.75" customHeight="1">
      <c r="B11" s="5" t="s">
        <v>46</v>
      </c>
      <c r="C11" s="8">
        <f>SUMIFS(T_Saisie[Durée (heures)],T_Saisie[Personne],Récap!$A$1,T_Saisie[N° semaine],Récap!B11)</f>
        <v>0</v>
      </c>
      <c r="D11" s="8">
        <f>SUMIFS(T_Saisie[Durée (heures)],T_Saisie[Personne],$A$1,T_Saisie[Mois],F11)</f>
        <v>0</v>
      </c>
      <c r="E11" s="9">
        <f>COUNTIFS(T_Saisie[Personne],$A$1,T_Saisie[Mois],F11,T_Saisie[Titre resto utilisé (Oui/Non)],"OUI")</f>
        <v>0</v>
      </c>
      <c r="F11" s="11" t="s">
        <v>26</v>
      </c>
      <c r="H11" s="5" t="s">
        <v>46</v>
      </c>
      <c r="I11" s="8">
        <f>SUMIFS(T_Saisie[Durée (heures)],T_Saisie[Personne],$G$1,T_Saisie[N° semaine],Récap!H11)</f>
        <v>0</v>
      </c>
      <c r="J11" s="8">
        <f>SUMIFS(T_Saisie[Durée (heures)],T_Saisie[Personne],$G$1,T_Saisie[Mois],F11)</f>
        <v>0</v>
      </c>
      <c r="K11" s="9">
        <f>COUNTIFS(T_Saisie[Personne],$G$1,T_Saisie[Mois],F11,T_Saisie[Titre resto utilisé (Oui/Non)],"OUI")</f>
        <v>0</v>
      </c>
    </row>
    <row r="12" spans="1:11" ht="12.75" customHeight="1">
      <c r="B12" s="5" t="s">
        <v>47</v>
      </c>
      <c r="C12" s="8">
        <f>SUMIFS(T_Saisie[Durée (heures)],T_Saisie[Personne],Récap!$A$1,T_Saisie[N° semaine],Récap!B12)</f>
        <v>0</v>
      </c>
      <c r="D12" s="8">
        <f>SUMIFS(T_Saisie[Durée (heures)],T_Saisie[Personne],$A$1,T_Saisie[Mois],F12)</f>
        <v>0</v>
      </c>
      <c r="E12" s="9">
        <f>COUNTIFS(T_Saisie[Personne],$A$1,T_Saisie[Mois],F12,T_Saisie[Titre resto utilisé (Oui/Non)],"OUI")</f>
        <v>0</v>
      </c>
      <c r="F12" s="11" t="s">
        <v>27</v>
      </c>
      <c r="H12" s="5" t="s">
        <v>47</v>
      </c>
      <c r="I12" s="8">
        <f>SUMIFS(T_Saisie[Durée (heures)],T_Saisie[Personne],$G$1,T_Saisie[N° semaine],Récap!H12)</f>
        <v>0</v>
      </c>
      <c r="J12" s="8">
        <f>SUMIFS(T_Saisie[Durée (heures)],T_Saisie[Personne],$G$1,T_Saisie[Mois],F12)</f>
        <v>0</v>
      </c>
      <c r="K12" s="9">
        <f>COUNTIFS(T_Saisie[Personne],$G$1,T_Saisie[Mois],F12,T_Saisie[Titre resto utilisé (Oui/Non)],"OUI")</f>
        <v>0</v>
      </c>
    </row>
    <row r="13" spans="1:11" ht="12.75" customHeight="1">
      <c r="B13" s="5" t="s">
        <v>48</v>
      </c>
      <c r="C13" s="8">
        <f>SUMIFS(T_Saisie[Durée (heures)],T_Saisie[Personne],Récap!$A$1,T_Saisie[N° semaine],Récap!B13)</f>
        <v>0</v>
      </c>
      <c r="D13" s="8">
        <f>SUMIFS(T_Saisie[Durée (heures)],T_Saisie[Personne],$A$1,T_Saisie[Mois],F13)</f>
        <v>0</v>
      </c>
      <c r="E13" s="9">
        <f>COUNTIFS(T_Saisie[Personne],$A$1,T_Saisie[Mois],F13,T_Saisie[Titre resto utilisé (Oui/Non)],"OUI")</f>
        <v>0</v>
      </c>
      <c r="F13" s="11" t="s">
        <v>28</v>
      </c>
      <c r="H13" s="5" t="s">
        <v>48</v>
      </c>
      <c r="I13" s="8">
        <f>SUMIFS(T_Saisie[Durée (heures)],T_Saisie[Personne],$G$1,T_Saisie[N° semaine],Récap!H13)</f>
        <v>0</v>
      </c>
      <c r="J13" s="8">
        <f>SUMIFS(T_Saisie[Durée (heures)],T_Saisie[Personne],$G$1,T_Saisie[Mois],F13)</f>
        <v>0</v>
      </c>
      <c r="K13" s="9">
        <f>COUNTIFS(T_Saisie[Personne],$G$1,T_Saisie[Mois],F13,T_Saisie[Titre resto utilisé (Oui/Non)],"OUI")</f>
        <v>0</v>
      </c>
    </row>
    <row r="14" spans="1:11" ht="12.75" customHeight="1">
      <c r="B14" s="5" t="s">
        <v>49</v>
      </c>
      <c r="C14" s="8">
        <f>SUMIFS(T_Saisie[Durée (heures)],T_Saisie[Personne],Récap!$A$1,T_Saisie[N° semaine],Récap!B14)</f>
        <v>0</v>
      </c>
      <c r="H14" s="5" t="s">
        <v>49</v>
      </c>
      <c r="I14" s="8">
        <f>SUMIFS(T_Saisie[Durée (heures)],T_Saisie[Personne],$G$1,T_Saisie[N° semaine],Récap!H14)</f>
        <v>0</v>
      </c>
    </row>
    <row r="15" spans="1:11" ht="12.75" customHeight="1">
      <c r="B15" s="5" t="s">
        <v>50</v>
      </c>
      <c r="C15" s="8">
        <f>SUMIFS(T_Saisie[Durée (heures)],T_Saisie[Personne],Récap!$A$1,T_Saisie[N° semaine],Récap!B15)</f>
        <v>0</v>
      </c>
      <c r="H15" s="5" t="s">
        <v>50</v>
      </c>
      <c r="I15" s="8">
        <f>SUMIFS(T_Saisie[Durée (heures)],T_Saisie[Personne],$G$1,T_Saisie[N° semaine],Récap!H15)</f>
        <v>0</v>
      </c>
    </row>
    <row r="16" spans="1:11" ht="12.75" customHeight="1">
      <c r="B16" s="5" t="s">
        <v>51</v>
      </c>
      <c r="C16" s="8">
        <f>SUMIFS(T_Saisie[Durée (heures)],T_Saisie[Personne],Récap!$A$1,T_Saisie[N° semaine],Récap!B16)</f>
        <v>0</v>
      </c>
      <c r="H16" s="5" t="s">
        <v>51</v>
      </c>
      <c r="I16" s="8">
        <f>SUMIFS(T_Saisie[Durée (heures)],T_Saisie[Personne],$G$1,T_Saisie[N° semaine],Récap!H16)</f>
        <v>0</v>
      </c>
    </row>
    <row r="17" spans="2:10" ht="12.75" customHeight="1">
      <c r="B17" s="5" t="s">
        <v>52</v>
      </c>
      <c r="C17" s="8">
        <f>SUMIFS(T_Saisie[Durée (heures)],T_Saisie[Personne],Récap!$A$1,T_Saisie[N° semaine],Récap!B17)</f>
        <v>0</v>
      </c>
      <c r="H17" s="5" t="s">
        <v>52</v>
      </c>
      <c r="I17" s="8">
        <f>SUMIFS(T_Saisie[Durée (heures)],T_Saisie[Personne],$G$1,T_Saisie[N° semaine],Récap!H17)</f>
        <v>0</v>
      </c>
    </row>
    <row r="18" spans="2:10" ht="12.75" customHeight="1">
      <c r="B18" s="5" t="s">
        <v>53</v>
      </c>
      <c r="C18" s="8">
        <f>SUMIFS(T_Saisie[Durée (heures)],T_Saisie[Personne],Récap!$A$1,T_Saisie[N° semaine],Récap!B18)</f>
        <v>0</v>
      </c>
      <c r="H18" s="5" t="s">
        <v>53</v>
      </c>
      <c r="I18" s="8">
        <f>SUMIFS(T_Saisie[Durée (heures)],T_Saisie[Personne],$G$1,T_Saisie[N° semaine],Récap!H18)</f>
        <v>0</v>
      </c>
      <c r="J18" s="13"/>
    </row>
    <row r="19" spans="2:10" ht="12.75" customHeight="1">
      <c r="B19" s="5" t="s">
        <v>54</v>
      </c>
      <c r="C19" s="8">
        <f>SUMIFS(T_Saisie[Durée (heures)],T_Saisie[Personne],Récap!$A$1,T_Saisie[N° semaine],Récap!B19)</f>
        <v>0</v>
      </c>
      <c r="H19" s="5" t="s">
        <v>54</v>
      </c>
      <c r="I19" s="8">
        <f>SUMIFS(T_Saisie[Durée (heures)],T_Saisie[Personne],$G$1,T_Saisie[N° semaine],Récap!H19)</f>
        <v>0</v>
      </c>
    </row>
    <row r="20" spans="2:10" ht="12.75" customHeight="1">
      <c r="B20" s="5" t="s">
        <v>55</v>
      </c>
      <c r="C20" s="8">
        <f>SUMIFS(T_Saisie[Durée (heures)],T_Saisie[Personne],Récap!$A$1,T_Saisie[N° semaine],Récap!B20)</f>
        <v>0</v>
      </c>
      <c r="H20" s="5" t="s">
        <v>55</v>
      </c>
      <c r="I20" s="8">
        <f>SUMIFS(T_Saisie[Durée (heures)],T_Saisie[Personne],$G$1,T_Saisie[N° semaine],Récap!H20)</f>
        <v>0</v>
      </c>
    </row>
    <row r="21" spans="2:10" ht="12.75" customHeight="1">
      <c r="B21" s="5" t="s">
        <v>56</v>
      </c>
      <c r="C21" s="8">
        <f>SUMIFS(T_Saisie[Durée (heures)],T_Saisie[Personne],Récap!$A$1,T_Saisie[N° semaine],Récap!B21)</f>
        <v>0</v>
      </c>
      <c r="H21" s="5" t="s">
        <v>56</v>
      </c>
      <c r="I21" s="8">
        <f>SUMIFS(T_Saisie[Durée (heures)],T_Saisie[Personne],$G$1,T_Saisie[N° semaine],Récap!H21)</f>
        <v>0</v>
      </c>
    </row>
    <row r="22" spans="2:10" ht="12.75" customHeight="1">
      <c r="B22" s="5" t="s">
        <v>57</v>
      </c>
      <c r="C22" s="8">
        <f>SUMIFS(T_Saisie[Durée (heures)],T_Saisie[Personne],Récap!$A$1,T_Saisie[N° semaine],Récap!B22)</f>
        <v>0</v>
      </c>
      <c r="H22" s="5" t="s">
        <v>57</v>
      </c>
      <c r="I22" s="8">
        <f>SUMIFS(T_Saisie[Durée (heures)],T_Saisie[Personne],$G$1,T_Saisie[N° semaine],Récap!H22)</f>
        <v>0</v>
      </c>
    </row>
    <row r="23" spans="2:10" ht="12.75" customHeight="1">
      <c r="B23" s="5" t="s">
        <v>58</v>
      </c>
      <c r="C23" s="8">
        <f>SUMIFS(T_Saisie[Durée (heures)],T_Saisie[Personne],Récap!$A$1,T_Saisie[N° semaine],Récap!B23)</f>
        <v>0</v>
      </c>
      <c r="H23" s="5" t="s">
        <v>58</v>
      </c>
      <c r="I23" s="8">
        <f>SUMIFS(T_Saisie[Durée (heures)],T_Saisie[Personne],$G$1,T_Saisie[N° semaine],Récap!H23)</f>
        <v>0</v>
      </c>
    </row>
    <row r="24" spans="2:10" ht="12.75" customHeight="1">
      <c r="B24" s="5" t="s">
        <v>59</v>
      </c>
      <c r="C24" s="8">
        <f>SUMIFS(T_Saisie[Durée (heures)],T_Saisie[Personne],Récap!$A$1,T_Saisie[N° semaine],Récap!B24)</f>
        <v>0</v>
      </c>
      <c r="H24" s="5" t="s">
        <v>59</v>
      </c>
      <c r="I24" s="8">
        <f>SUMIFS(T_Saisie[Durée (heures)],T_Saisie[Personne],$G$1,T_Saisie[N° semaine],Récap!H24)</f>
        <v>0</v>
      </c>
    </row>
    <row r="25" spans="2:10" ht="12.75" customHeight="1">
      <c r="B25" s="5" t="s">
        <v>60</v>
      </c>
      <c r="C25" s="8">
        <f>SUMIFS(T_Saisie[Durée (heures)],T_Saisie[Personne],Récap!$A$1,T_Saisie[N° semaine],Récap!B25)</f>
        <v>0</v>
      </c>
      <c r="H25" s="5" t="s">
        <v>60</v>
      </c>
      <c r="I25" s="8">
        <f>SUMIFS(T_Saisie[Durée (heures)],T_Saisie[Personne],$G$1,T_Saisie[N° semaine],Récap!H25)</f>
        <v>0</v>
      </c>
    </row>
    <row r="26" spans="2:10" ht="12.75" customHeight="1">
      <c r="B26" s="5" t="s">
        <v>61</v>
      </c>
      <c r="C26" s="8">
        <f>SUMIFS(T_Saisie[Durée (heures)],T_Saisie[Personne],Récap!$A$1,T_Saisie[N° semaine],Récap!B26)</f>
        <v>0</v>
      </c>
      <c r="H26" s="5" t="s">
        <v>61</v>
      </c>
      <c r="I26" s="8">
        <f>SUMIFS(T_Saisie[Durée (heures)],T_Saisie[Personne],$G$1,T_Saisie[N° semaine],Récap!H26)</f>
        <v>0</v>
      </c>
    </row>
    <row r="27" spans="2:10" ht="12.75" customHeight="1">
      <c r="B27" s="5" t="s">
        <v>62</v>
      </c>
      <c r="C27" s="8">
        <f>SUMIFS(T_Saisie[Durée (heures)],T_Saisie[Personne],Récap!$A$1,T_Saisie[N° semaine],Récap!B27)</f>
        <v>0</v>
      </c>
      <c r="H27" s="5" t="s">
        <v>62</v>
      </c>
      <c r="I27" s="8">
        <f>SUMIFS(T_Saisie[Durée (heures)],T_Saisie[Personne],$G$1,T_Saisie[N° semaine],Récap!H27)</f>
        <v>0</v>
      </c>
    </row>
    <row r="28" spans="2:10" ht="12.75" customHeight="1">
      <c r="B28" s="5" t="s">
        <v>63</v>
      </c>
      <c r="C28" s="8">
        <f>SUMIFS(T_Saisie[Durée (heures)],T_Saisie[Personne],Récap!$A$1,T_Saisie[N° semaine],Récap!B28)</f>
        <v>0</v>
      </c>
      <c r="H28" s="5" t="s">
        <v>63</v>
      </c>
      <c r="I28" s="8">
        <f>SUMIFS(T_Saisie[Durée (heures)],T_Saisie[Personne],$G$1,T_Saisie[N° semaine],Récap!H28)</f>
        <v>0</v>
      </c>
    </row>
    <row r="29" spans="2:10" ht="12.75" customHeight="1">
      <c r="B29" s="5" t="s">
        <v>64</v>
      </c>
      <c r="C29" s="8">
        <f>SUMIFS(T_Saisie[Durée (heures)],T_Saisie[Personne],Récap!$A$1,T_Saisie[N° semaine],Récap!B29)</f>
        <v>0</v>
      </c>
      <c r="H29" s="5" t="s">
        <v>64</v>
      </c>
      <c r="I29" s="8">
        <f>SUMIFS(T_Saisie[Durée (heures)],T_Saisie[Personne],$G$1,T_Saisie[N° semaine],Récap!H29)</f>
        <v>0</v>
      </c>
    </row>
    <row r="30" spans="2:10" ht="12.75" customHeight="1">
      <c r="B30" s="5" t="s">
        <v>65</v>
      </c>
      <c r="C30" s="8">
        <f>SUMIFS(T_Saisie[Durée (heures)],T_Saisie[Personne],Récap!$A$1,T_Saisie[N° semaine],Récap!B30)</f>
        <v>0</v>
      </c>
      <c r="H30" s="5" t="s">
        <v>65</v>
      </c>
      <c r="I30" s="8">
        <f>SUMIFS(T_Saisie[Durée (heures)],T_Saisie[Personne],$G$1,T_Saisie[N° semaine],Récap!H30)</f>
        <v>0</v>
      </c>
    </row>
    <row r="31" spans="2:10" ht="12.75" customHeight="1">
      <c r="B31" s="5" t="s">
        <v>66</v>
      </c>
      <c r="C31" s="8">
        <f>SUMIFS(T_Saisie[Durée (heures)],T_Saisie[Personne],Récap!$A$1,T_Saisie[N° semaine],Récap!B31)</f>
        <v>0</v>
      </c>
      <c r="H31" s="5" t="s">
        <v>66</v>
      </c>
      <c r="I31" s="8">
        <f>SUMIFS(T_Saisie[Durée (heures)],T_Saisie[Personne],$G$1,T_Saisie[N° semaine],Récap!H31)</f>
        <v>0</v>
      </c>
    </row>
    <row r="32" spans="2:10" ht="12.75" customHeight="1">
      <c r="B32" s="5" t="s">
        <v>67</v>
      </c>
      <c r="C32" s="8">
        <f>SUMIFS(T_Saisie[Durée (heures)],T_Saisie[Personne],Récap!$A$1,T_Saisie[N° semaine],Récap!B32)</f>
        <v>0</v>
      </c>
      <c r="H32" s="5" t="s">
        <v>67</v>
      </c>
      <c r="I32" s="8">
        <f>SUMIFS(T_Saisie[Durée (heures)],T_Saisie[Personne],$G$1,T_Saisie[N° semaine],Récap!H32)</f>
        <v>0</v>
      </c>
    </row>
    <row r="33" spans="2:9" ht="12.75" customHeight="1">
      <c r="B33" s="5" t="s">
        <v>68</v>
      </c>
      <c r="C33" s="8">
        <f>SUMIFS(T_Saisie[Durée (heures)],T_Saisie[Personne],Récap!$A$1,T_Saisie[N° semaine],Récap!B33)</f>
        <v>0</v>
      </c>
      <c r="H33" s="5" t="s">
        <v>68</v>
      </c>
      <c r="I33" s="8">
        <f>SUMIFS(T_Saisie[Durée (heures)],T_Saisie[Personne],$G$1,T_Saisie[N° semaine],Récap!H33)</f>
        <v>0</v>
      </c>
    </row>
    <row r="34" spans="2:9" ht="12.75" customHeight="1">
      <c r="B34" s="5" t="s">
        <v>69</v>
      </c>
      <c r="C34" s="8">
        <f>SUMIFS(T_Saisie[Durée (heures)],T_Saisie[Personne],Récap!$A$1,T_Saisie[N° semaine],Récap!B34)</f>
        <v>0</v>
      </c>
      <c r="H34" s="5" t="s">
        <v>69</v>
      </c>
      <c r="I34" s="8">
        <f>SUMIFS(T_Saisie[Durée (heures)],T_Saisie[Personne],$G$1,T_Saisie[N° semaine],Récap!H34)</f>
        <v>0</v>
      </c>
    </row>
    <row r="35" spans="2:9" ht="12.75" customHeight="1">
      <c r="B35" s="5" t="s">
        <v>70</v>
      </c>
      <c r="C35" s="8">
        <f>SUMIFS(T_Saisie[Durée (heures)],T_Saisie[Personne],Récap!$A$1,T_Saisie[N° semaine],Récap!B35)</f>
        <v>0</v>
      </c>
      <c r="H35" s="5" t="s">
        <v>70</v>
      </c>
      <c r="I35" s="8">
        <f>SUMIFS(T_Saisie[Durée (heures)],T_Saisie[Personne],$G$1,T_Saisie[N° semaine],Récap!H35)</f>
        <v>0</v>
      </c>
    </row>
    <row r="36" spans="2:9" ht="12.75" customHeight="1">
      <c r="B36" s="5" t="s">
        <v>71</v>
      </c>
      <c r="C36" s="8">
        <f>SUMIFS(T_Saisie[Durée (heures)],T_Saisie[Personne],Récap!$A$1,T_Saisie[N° semaine],Récap!B36)</f>
        <v>0</v>
      </c>
      <c r="H36" s="5" t="s">
        <v>71</v>
      </c>
      <c r="I36" s="8">
        <f>SUMIFS(T_Saisie[Durée (heures)],T_Saisie[Personne],$G$1,T_Saisie[N° semaine],Récap!H36)</f>
        <v>0</v>
      </c>
    </row>
    <row r="37" spans="2:9" ht="12.75" customHeight="1">
      <c r="B37" s="5" t="s">
        <v>72</v>
      </c>
      <c r="C37" s="8">
        <f>SUMIFS(T_Saisie[Durée (heures)],T_Saisie[Personne],Récap!$A$1,T_Saisie[N° semaine],Récap!B37)</f>
        <v>0</v>
      </c>
      <c r="H37" s="5" t="s">
        <v>72</v>
      </c>
      <c r="I37" s="8">
        <f>SUMIFS(T_Saisie[Durée (heures)],T_Saisie[Personne],$G$1,T_Saisie[N° semaine],Récap!H37)</f>
        <v>0</v>
      </c>
    </row>
    <row r="38" spans="2:9" ht="12.75" customHeight="1">
      <c r="B38" s="5" t="s">
        <v>73</v>
      </c>
      <c r="C38" s="8">
        <f>SUMIFS(T_Saisie[Durée (heures)],T_Saisie[Personne],Récap!$A$1,T_Saisie[N° semaine],Récap!B38)</f>
        <v>0</v>
      </c>
      <c r="H38" s="5" t="s">
        <v>73</v>
      </c>
      <c r="I38" s="8">
        <f>SUMIFS(T_Saisie[Durée (heures)],T_Saisie[Personne],$G$1,T_Saisie[N° semaine],Récap!H38)</f>
        <v>0</v>
      </c>
    </row>
    <row r="39" spans="2:9" ht="12.75" customHeight="1">
      <c r="B39" s="5" t="s">
        <v>74</v>
      </c>
      <c r="C39" s="8">
        <f>SUMIFS(T_Saisie[Durée (heures)],T_Saisie[Personne],Récap!$A$1,T_Saisie[N° semaine],Récap!B39)</f>
        <v>0</v>
      </c>
      <c r="H39" s="5" t="s">
        <v>74</v>
      </c>
      <c r="I39" s="8">
        <f>SUMIFS(T_Saisie[Durée (heures)],T_Saisie[Personne],$G$1,T_Saisie[N° semaine],Récap!H39)</f>
        <v>0</v>
      </c>
    </row>
    <row r="40" spans="2:9" ht="12.75" customHeight="1">
      <c r="B40" s="5" t="s">
        <v>75</v>
      </c>
      <c r="C40" s="8">
        <f>SUMIFS(T_Saisie[Durée (heures)],T_Saisie[Personne],Récap!$A$1,T_Saisie[N° semaine],Récap!B40)</f>
        <v>0</v>
      </c>
      <c r="H40" s="5" t="s">
        <v>75</v>
      </c>
      <c r="I40" s="8">
        <f>SUMIFS(T_Saisie[Durée (heures)],T_Saisie[Personne],$G$1,T_Saisie[N° semaine],Récap!H40)</f>
        <v>0</v>
      </c>
    </row>
    <row r="41" spans="2:9" ht="12.75" customHeight="1">
      <c r="B41" s="5" t="s">
        <v>76</v>
      </c>
      <c r="C41" s="8">
        <f>SUMIFS(T_Saisie[Durée (heures)],T_Saisie[Personne],Récap!$A$1,T_Saisie[N° semaine],Récap!B41)</f>
        <v>0</v>
      </c>
      <c r="H41" s="5" t="s">
        <v>76</v>
      </c>
      <c r="I41" s="8">
        <f>SUMIFS(T_Saisie[Durée (heures)],T_Saisie[Personne],$G$1,T_Saisie[N° semaine],Récap!H41)</f>
        <v>0</v>
      </c>
    </row>
    <row r="42" spans="2:9" ht="12.75" customHeight="1">
      <c r="B42" s="5" t="s">
        <v>77</v>
      </c>
      <c r="C42" s="8">
        <f>SUMIFS(T_Saisie[Durée (heures)],T_Saisie[Personne],Récap!$A$1,T_Saisie[N° semaine],Récap!B42)</f>
        <v>0</v>
      </c>
      <c r="H42" s="5" t="s">
        <v>77</v>
      </c>
      <c r="I42" s="8">
        <f>SUMIFS(T_Saisie[Durée (heures)],T_Saisie[Personne],$G$1,T_Saisie[N° semaine],Récap!H42)</f>
        <v>0</v>
      </c>
    </row>
    <row r="43" spans="2:9" ht="12.75" customHeight="1">
      <c r="B43" s="5" t="s">
        <v>78</v>
      </c>
      <c r="C43" s="8">
        <f>SUMIFS(T_Saisie[Durée (heures)],T_Saisie[Personne],Récap!$A$1,T_Saisie[N° semaine],Récap!B43)</f>
        <v>0</v>
      </c>
      <c r="H43" s="5" t="s">
        <v>78</v>
      </c>
      <c r="I43" s="8">
        <f>SUMIFS(T_Saisie[Durée (heures)],T_Saisie[Personne],$G$1,T_Saisie[N° semaine],Récap!H43)</f>
        <v>0</v>
      </c>
    </row>
    <row r="44" spans="2:9" ht="12.75" customHeight="1">
      <c r="B44" s="5" t="s">
        <v>79</v>
      </c>
      <c r="C44" s="8">
        <f>SUMIFS(T_Saisie[Durée (heures)],T_Saisie[Personne],Récap!$A$1,T_Saisie[N° semaine],Récap!B44)</f>
        <v>0</v>
      </c>
      <c r="H44" s="5" t="s">
        <v>79</v>
      </c>
      <c r="I44" s="8">
        <f>SUMIFS(T_Saisie[Durée (heures)],T_Saisie[Personne],$G$1,T_Saisie[N° semaine],Récap!H44)</f>
        <v>0</v>
      </c>
    </row>
    <row r="45" spans="2:9" ht="12.75" customHeight="1">
      <c r="B45" s="5" t="s">
        <v>80</v>
      </c>
      <c r="C45" s="8">
        <f>SUMIFS(T_Saisie[Durée (heures)],T_Saisie[Personne],Récap!$A$1,T_Saisie[N° semaine],Récap!B45)</f>
        <v>0</v>
      </c>
      <c r="H45" s="5" t="s">
        <v>80</v>
      </c>
      <c r="I45" s="8">
        <f>SUMIFS(T_Saisie[Durée (heures)],T_Saisie[Personne],$G$1,T_Saisie[N° semaine],Récap!H45)</f>
        <v>0</v>
      </c>
    </row>
    <row r="46" spans="2:9" ht="12.75" customHeight="1">
      <c r="B46" s="5" t="s">
        <v>81</v>
      </c>
      <c r="C46" s="8">
        <f>SUMIFS(T_Saisie[Durée (heures)],T_Saisie[Personne],Récap!$A$1,T_Saisie[N° semaine],Récap!B46)</f>
        <v>0</v>
      </c>
      <c r="H46" s="5" t="s">
        <v>81</v>
      </c>
      <c r="I46" s="8">
        <f>SUMIFS(T_Saisie[Durée (heures)],T_Saisie[Personne],$G$1,T_Saisie[N° semaine],Récap!H46)</f>
        <v>0</v>
      </c>
    </row>
    <row r="47" spans="2:9" ht="12.75" customHeight="1">
      <c r="B47" s="5" t="s">
        <v>82</v>
      </c>
      <c r="C47" s="8">
        <f>SUMIFS(T_Saisie[Durée (heures)],T_Saisie[Personne],Récap!$A$1,T_Saisie[N° semaine],Récap!B47)</f>
        <v>0</v>
      </c>
      <c r="H47" s="5" t="s">
        <v>82</v>
      </c>
      <c r="I47" s="8">
        <f>SUMIFS(T_Saisie[Durée (heures)],T_Saisie[Personne],$G$1,T_Saisie[N° semaine],Récap!H47)</f>
        <v>0</v>
      </c>
    </row>
    <row r="48" spans="2:9" ht="12.75" customHeight="1">
      <c r="B48" s="5" t="s">
        <v>83</v>
      </c>
      <c r="C48" s="8">
        <f>SUMIFS(T_Saisie[Durée (heures)],T_Saisie[Personne],Récap!$A$1,T_Saisie[N° semaine],Récap!B48)</f>
        <v>0</v>
      </c>
      <c r="H48" s="5" t="s">
        <v>83</v>
      </c>
      <c r="I48" s="8">
        <f>SUMIFS(T_Saisie[Durée (heures)],T_Saisie[Personne],$G$1,T_Saisie[N° semaine],Récap!H48)</f>
        <v>0</v>
      </c>
    </row>
    <row r="49" spans="2:9" ht="12.75" customHeight="1">
      <c r="B49" s="5" t="s">
        <v>84</v>
      </c>
      <c r="C49" s="8">
        <f>SUMIFS(T_Saisie[Durée (heures)],T_Saisie[Personne],Récap!$A$1,T_Saisie[N° semaine],Récap!B49)</f>
        <v>0</v>
      </c>
      <c r="H49" s="5" t="s">
        <v>84</v>
      </c>
      <c r="I49" s="8">
        <f>SUMIFS(T_Saisie[Durée (heures)],T_Saisie[Personne],$G$1,T_Saisie[N° semaine],Récap!H49)</f>
        <v>0</v>
      </c>
    </row>
    <row r="50" spans="2:9" ht="12.75" customHeight="1">
      <c r="B50" s="5" t="s">
        <v>85</v>
      </c>
      <c r="C50" s="8">
        <f>SUMIFS(T_Saisie[Durée (heures)],T_Saisie[Personne],Récap!$A$1,T_Saisie[N° semaine],Récap!B50)</f>
        <v>0</v>
      </c>
      <c r="H50" s="5" t="s">
        <v>85</v>
      </c>
      <c r="I50" s="8">
        <f>SUMIFS(T_Saisie[Durée (heures)],T_Saisie[Personne],$G$1,T_Saisie[N° semaine],Récap!H50)</f>
        <v>0</v>
      </c>
    </row>
    <row r="51" spans="2:9" ht="12.75" customHeight="1">
      <c r="B51" s="5" t="s">
        <v>86</v>
      </c>
      <c r="C51" s="8">
        <f>SUMIFS(T_Saisie[Durée (heures)],T_Saisie[Personne],Récap!$A$1,T_Saisie[N° semaine],Récap!B51)</f>
        <v>0</v>
      </c>
      <c r="H51" s="5" t="s">
        <v>86</v>
      </c>
      <c r="I51" s="8">
        <f>SUMIFS(T_Saisie[Durée (heures)],T_Saisie[Personne],$G$1,T_Saisie[N° semaine],Récap!H51)</f>
        <v>0</v>
      </c>
    </row>
    <row r="52" spans="2:9" ht="12.75" customHeight="1">
      <c r="B52" s="5" t="s">
        <v>87</v>
      </c>
      <c r="C52" s="8">
        <f>SUMIFS(T_Saisie[Durée (heures)],T_Saisie[Personne],Récap!$A$1,T_Saisie[N° semaine],Récap!B52)</f>
        <v>0</v>
      </c>
      <c r="H52" s="5" t="s">
        <v>87</v>
      </c>
      <c r="I52" s="8">
        <f>SUMIFS(T_Saisie[Durée (heures)],T_Saisie[Personne],$G$1,T_Saisie[N° semaine],Récap!H52)</f>
        <v>0</v>
      </c>
    </row>
    <row r="53" spans="2:9" ht="12.75" customHeight="1">
      <c r="B53" s="5" t="s">
        <v>88</v>
      </c>
      <c r="C53" s="8">
        <f>SUMIFS(T_Saisie[Durée (heures)],T_Saisie[Personne],Récap!$A$1,T_Saisie[N° semaine],Récap!B53)</f>
        <v>0</v>
      </c>
      <c r="H53" s="5" t="s">
        <v>88</v>
      </c>
      <c r="I53" s="8">
        <f>SUMIFS(T_Saisie[Durée (heures)],T_Saisie[Personne],$G$1,T_Saisie[N° semaine],Récap!H53)</f>
        <v>0</v>
      </c>
    </row>
    <row r="54" spans="2:9" ht="12.75" customHeight="1">
      <c r="B54" s="5" t="s">
        <v>89</v>
      </c>
      <c r="C54" s="8">
        <f>SUMIFS(T_Saisie[Durée (heures)],T_Saisie[Personne],Récap!$A$1,T_Saisie[N° semaine],Récap!B54)</f>
        <v>0</v>
      </c>
      <c r="H54" s="5" t="s">
        <v>89</v>
      </c>
      <c r="I54" s="8">
        <f>SUMIFS(T_Saisie[Durée (heures)],T_Saisie[Personne],$G$1,T_Saisie[N° semaine],Récap!H54)</f>
        <v>0</v>
      </c>
    </row>
  </sheetData>
  <pageMargins left="0.70078740157480324" right="0.70078740157480324" top="0.75196850393700787" bottom="0.75196850393700787" header="0.3" footer="0.3"/>
  <pageSetup paperSize="9" firstPageNumber="4294967295" orientation="portrait"/>
  <headerFooter differentOddEven="1" differentFirst="1">
    <oddFooter>Page 1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9" sqref="B9"/>
    </sheetView>
  </sheetViews>
  <sheetFormatPr baseColWidth="10" defaultColWidth="8.88671875" defaultRowHeight="13.2"/>
  <cols>
    <col min="1" max="1" width="10.6640625" customWidth="1"/>
    <col min="2" max="1024" width="10.6640625"/>
  </cols>
  <sheetData>
    <row r="1" ht="12.75" customHeight="1"/>
  </sheetData>
  <pageMargins left="0.70078740157480324" right="0.70078740157480324" top="0.75196850393700787" bottom="0.75196850393700787" header="0.3" footer="0.3"/>
  <pageSetup paperSize="9" firstPageNumber="4294967295" orientation="portrait"/>
  <headerFooter differentOddEven="1" differentFirst="1">
    <oddFooter>Page 1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3"/>
  <sheetViews>
    <sheetView workbookViewId="0">
      <selection activeCell="L22" sqref="L22"/>
    </sheetView>
  </sheetViews>
  <sheetFormatPr baseColWidth="10" defaultRowHeight="13.2"/>
  <cols>
    <col min="2" max="2" width="12.21875" customWidth="1"/>
    <col min="4" max="4" width="11.6640625" customWidth="1"/>
    <col min="7" max="7" width="21.21875" customWidth="1"/>
    <col min="9" max="9" width="21.88671875" customWidth="1"/>
  </cols>
  <sheetData>
    <row r="1" spans="1:9">
      <c r="A1" t="s">
        <v>15</v>
      </c>
      <c r="B1" t="s">
        <v>16</v>
      </c>
      <c r="D1" t="s">
        <v>29</v>
      </c>
      <c r="E1" t="s">
        <v>30</v>
      </c>
      <c r="G1" t="s">
        <v>35</v>
      </c>
      <c r="I1" t="s">
        <v>91</v>
      </c>
    </row>
    <row r="2" spans="1:9">
      <c r="A2">
        <v>1</v>
      </c>
      <c r="B2" t="s">
        <v>17</v>
      </c>
      <c r="D2" t="s">
        <v>31</v>
      </c>
      <c r="E2" t="s">
        <v>32</v>
      </c>
      <c r="G2" t="s">
        <v>95</v>
      </c>
      <c r="I2" t="s">
        <v>107</v>
      </c>
    </row>
    <row r="3" spans="1:9">
      <c r="A3">
        <v>2</v>
      </c>
      <c r="B3" t="s">
        <v>18</v>
      </c>
      <c r="D3" t="s">
        <v>33</v>
      </c>
      <c r="E3" t="s">
        <v>32</v>
      </c>
      <c r="G3" t="s">
        <v>96</v>
      </c>
      <c r="I3" t="s">
        <v>108</v>
      </c>
    </row>
    <row r="4" spans="1:9">
      <c r="A4">
        <v>3</v>
      </c>
      <c r="B4" t="s">
        <v>19</v>
      </c>
      <c r="D4" t="s">
        <v>92</v>
      </c>
      <c r="E4" t="s">
        <v>34</v>
      </c>
      <c r="G4" t="s">
        <v>97</v>
      </c>
      <c r="I4" t="s">
        <v>109</v>
      </c>
    </row>
    <row r="5" spans="1:9">
      <c r="A5">
        <v>4</v>
      </c>
      <c r="B5" t="s">
        <v>20</v>
      </c>
      <c r="D5" t="s">
        <v>93</v>
      </c>
      <c r="E5" t="s">
        <v>34</v>
      </c>
      <c r="G5" t="s">
        <v>98</v>
      </c>
      <c r="I5" t="s">
        <v>110</v>
      </c>
    </row>
    <row r="6" spans="1:9">
      <c r="A6">
        <v>5</v>
      </c>
      <c r="B6" t="s">
        <v>21</v>
      </c>
      <c r="D6" t="s">
        <v>94</v>
      </c>
      <c r="E6" t="s">
        <v>34</v>
      </c>
      <c r="G6" t="s">
        <v>99</v>
      </c>
      <c r="I6" t="s">
        <v>111</v>
      </c>
    </row>
    <row r="7" spans="1:9">
      <c r="A7">
        <v>6</v>
      </c>
      <c r="B7" t="s">
        <v>22</v>
      </c>
      <c r="G7" t="s">
        <v>100</v>
      </c>
      <c r="I7" t="s">
        <v>112</v>
      </c>
    </row>
    <row r="8" spans="1:9">
      <c r="A8">
        <v>7</v>
      </c>
      <c r="B8" t="s">
        <v>23</v>
      </c>
      <c r="G8" t="s">
        <v>101</v>
      </c>
      <c r="I8" t="s">
        <v>113</v>
      </c>
    </row>
    <row r="9" spans="1:9">
      <c r="A9">
        <v>8</v>
      </c>
      <c r="B9" t="s">
        <v>24</v>
      </c>
      <c r="G9" t="s">
        <v>102</v>
      </c>
    </row>
    <row r="10" spans="1:9">
      <c r="A10">
        <v>9</v>
      </c>
      <c r="B10" t="s">
        <v>25</v>
      </c>
      <c r="G10" t="s">
        <v>103</v>
      </c>
    </row>
    <row r="11" spans="1:9">
      <c r="A11">
        <v>10</v>
      </c>
      <c r="B11" t="s">
        <v>26</v>
      </c>
      <c r="G11" t="s">
        <v>104</v>
      </c>
    </row>
    <row r="12" spans="1:9">
      <c r="A12">
        <v>11</v>
      </c>
      <c r="B12" t="s">
        <v>27</v>
      </c>
      <c r="G12" t="s">
        <v>105</v>
      </c>
    </row>
    <row r="13" spans="1:9">
      <c r="A13">
        <v>12</v>
      </c>
      <c r="B13" t="s">
        <v>28</v>
      </c>
      <c r="G13" t="s">
        <v>106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Saisie</vt:lpstr>
      <vt:lpstr>Récap</vt:lpstr>
      <vt:lpstr>Récap financeurs</vt:lpstr>
      <vt:lpstr>listes</vt:lpstr>
      <vt:lpstr>Financeurs</vt:lpstr>
      <vt:lpstr>Personnes</vt:lpstr>
      <vt:lpstr>Taches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cp:revision>2</cp:revision>
  <dcterms:created xsi:type="dcterms:W3CDTF">2026-01-06T18:16:20Z</dcterms:created>
  <dcterms:modified xsi:type="dcterms:W3CDTF">2026-01-07T17:16:03Z</dcterms:modified>
</cp:coreProperties>
</file>