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 codeName="{7A2D7E96-6E34-419A-AE5F-296B3A7E7977}"/>
  <workbookPr date1904="1" codeName="ThisWorkbook" defaultThemeVersion="124226"/>
  <mc:AlternateContent xmlns:mc="http://schemas.openxmlformats.org/markup-compatibility/2006">
    <mc:Choice Requires="x15">
      <x15ac:absPath xmlns:x15ac="http://schemas.microsoft.com/office/spreadsheetml/2010/11/ac" url="C:\Users\AFEH\Documents\Essais\"/>
    </mc:Choice>
  </mc:AlternateContent>
  <bookViews>
    <workbookView xWindow="120" yWindow="156" windowWidth="28512" windowHeight="12348"/>
  </bookViews>
  <sheets>
    <sheet name="BDD" sheetId="1" r:id="rId1"/>
    <sheet name="ENT-SORT" sheetId="2" r:id="rId2"/>
  </sheets>
  <definedNames>
    <definedName name="_xlnm._FilterDatabase" localSheetId="0" hidden="1">BDD!#REF!</definedName>
  </definedNames>
  <calcPr calcId="152511"/>
</workbook>
</file>

<file path=xl/calcChain.xml><?xml version="1.0" encoding="utf-8"?>
<calcChain xmlns="http://schemas.openxmlformats.org/spreadsheetml/2006/main">
  <c r="F5" i="1" l="1"/>
  <c r="F6" i="1"/>
  <c r="F7" i="1"/>
  <c r="F8" i="1"/>
  <c r="E6" i="1"/>
  <c r="E7" i="1"/>
  <c r="E8" i="1"/>
  <c r="E5" i="1"/>
  <c r="C10" i="2"/>
  <c r="C9" i="2"/>
  <c r="C8" i="2"/>
  <c r="C7" i="2"/>
  <c r="C6" i="2"/>
  <c r="C5" i="2"/>
  <c r="C4" i="2"/>
  <c r="H7" i="1" l="1"/>
  <c r="J7" i="1" s="1"/>
  <c r="H8" i="1"/>
  <c r="J8" i="1" s="1"/>
  <c r="H6" i="1"/>
  <c r="J6" i="1" s="1"/>
  <c r="H5" i="1"/>
  <c r="J5" i="1" s="1"/>
  <c r="G5" i="1" l="1"/>
  <c r="G8" i="1"/>
  <c r="G6" i="1"/>
  <c r="G7" i="1"/>
  <c r="J1" i="1" l="1"/>
  <c r="J2" i="1"/>
</calcChain>
</file>

<file path=xl/sharedStrings.xml><?xml version="1.0" encoding="utf-8"?>
<sst xmlns="http://schemas.openxmlformats.org/spreadsheetml/2006/main" count="24" uniqueCount="19">
  <si>
    <t>Inventaire du Stock avec Alerte du Stock Minimum</t>
  </si>
  <si>
    <t>Montant du Stock</t>
  </si>
  <si>
    <t>Désignation</t>
  </si>
  <si>
    <t>Entrée</t>
  </si>
  <si>
    <t>Sortie</t>
  </si>
  <si>
    <t>Stock Final</t>
  </si>
  <si>
    <t>P.U.</t>
  </si>
  <si>
    <t>Valeur du Stock</t>
  </si>
  <si>
    <t>Date</t>
  </si>
  <si>
    <t>CARTOUCHE ROUGES</t>
  </si>
  <si>
    <t>CARTOUCHES VERT</t>
  </si>
  <si>
    <t>CARTOUCHE BLEU</t>
  </si>
  <si>
    <t>CARTOUCHE NOIR</t>
  </si>
  <si>
    <t>Alerte stock</t>
  </si>
  <si>
    <t>Inventaire du stock avec alerte du stock minimum</t>
  </si>
  <si>
    <t>Entrée et sortie du STOCK</t>
  </si>
  <si>
    <t>Code Article</t>
  </si>
  <si>
    <t>Stock Mini</t>
  </si>
  <si>
    <t>Stock Initial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</si>
</sst>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44" formatCode="_-* #,##0.00\ &quot;€&quot;_-;\-* #,##0.00\ &quot;€&quot;_-;_-* &quot;-&quot;??\ &quot;€&quot;_-;_-@_-"/>
  </numFmts>
  <fonts count="13" x14ac:knownFonts="1">
    <font>
      <sz val="11"/>
      <color theme="1"/>
      <name val="Calibri"/>
      <family val="2"/>
      <scheme val="minor"/>
    </font>
    <font>
      <b/>
      <sz val="22"/>
      <color rgb="FF216361"/>
      <name val="Calibri"/>
      <family val="2"/>
      <scheme val="minor"/>
    </font>
    <font>
      <b/>
      <sz val="18"/>
      <color rgb="FF000000"/>
      <name val="Calibri"/>
      <family val="2"/>
      <scheme val="minor"/>
    </font>
    <font>
      <sz val="11"/>
      <color rgb="FF000000"/>
      <name val="Calibri"/>
      <family val="2"/>
      <scheme val="minor"/>
    </font>
    <font>
      <b/>
      <sz val="12"/>
      <color rgb="FF000000"/>
      <name val="Calibri"/>
      <family val="2"/>
      <scheme val="minor"/>
    </font>
    <font>
      <b/>
      <sz val="14"/>
      <color rgb="FF236767"/>
      <name val="Calibri"/>
      <family val="2"/>
      <scheme val="minor"/>
    </font>
    <font>
      <b/>
      <sz val="14"/>
      <color rgb="FFFFFFFF"/>
      <name val="Calibri"/>
      <family val="2"/>
      <scheme val="minor"/>
    </font>
    <font>
      <b/>
      <sz val="14"/>
      <color rgb="FF000000"/>
      <name val="Calibri"/>
      <family val="2"/>
      <scheme val="minor"/>
    </font>
    <font>
      <b/>
      <sz val="14"/>
      <color rgb="FF404040"/>
      <name val="Calibri"/>
      <family val="2"/>
      <scheme val="minor"/>
    </font>
    <font>
      <b/>
      <sz val="14"/>
      <color rgb="FF252529"/>
      <name val="Calibri"/>
      <family val="2"/>
      <scheme val="minor"/>
    </font>
    <font>
      <sz val="12"/>
      <color rgb="FF000000"/>
      <name val="Calibri"/>
      <family val="2"/>
      <scheme val="minor"/>
    </font>
    <font>
      <b/>
      <sz val="12"/>
      <color rgb="FFA24A0E"/>
      <name val="Calibri"/>
      <family val="2"/>
      <scheme val="minor"/>
    </font>
    <font>
      <sz val="20"/>
      <color rgb="FF000000"/>
      <name val="Calibri"/>
      <family val="2"/>
      <scheme val="minor"/>
    </font>
  </fonts>
  <fills count="10">
    <fill>
      <patternFill patternType="none"/>
    </fill>
    <fill>
      <patternFill patternType="gray125"/>
    </fill>
    <fill>
      <patternFill patternType="solid">
        <fgColor rgb="FFDCF4E4"/>
        <bgColor rgb="FF000000"/>
      </patternFill>
    </fill>
    <fill>
      <patternFill patternType="solid">
        <fgColor rgb="FFFFFFFF"/>
        <bgColor rgb="FF000000"/>
      </patternFill>
    </fill>
    <fill>
      <patternFill patternType="solid">
        <fgColor rgb="FFF2F2F2"/>
        <bgColor rgb="FF000000"/>
      </patternFill>
    </fill>
    <fill>
      <patternFill patternType="solid">
        <fgColor rgb="FF2C8182"/>
        <bgColor rgb="FF000000"/>
      </patternFill>
    </fill>
    <fill>
      <patternFill patternType="solid">
        <fgColor rgb="FF0ACABF"/>
        <bgColor rgb="FF000000"/>
      </patternFill>
    </fill>
    <fill>
      <patternFill patternType="solid">
        <fgColor rgb="FFA0FDCA"/>
        <bgColor rgb="FF000000"/>
      </patternFill>
    </fill>
    <fill>
      <patternFill patternType="solid">
        <fgColor rgb="FFFF5E3E"/>
        <bgColor rgb="FF000000"/>
      </patternFill>
    </fill>
    <fill>
      <patternFill patternType="solid">
        <fgColor rgb="FFEDEDED"/>
        <bgColor rgb="FFEDEDED"/>
      </patternFill>
    </fill>
  </fills>
  <borders count="8">
    <border>
      <left/>
      <right/>
      <top/>
      <bottom/>
      <diagonal/>
    </border>
    <border>
      <left style="thin">
        <color rgb="FF236767"/>
      </left>
      <right style="thin">
        <color rgb="FF236767"/>
      </right>
      <top style="thin">
        <color rgb="FF236767"/>
      </top>
      <bottom style="thin">
        <color rgb="FF236767"/>
      </bottom>
      <diagonal/>
    </border>
    <border>
      <left style="thin">
        <color rgb="FFBFBFBF"/>
      </left>
      <right/>
      <top/>
      <bottom/>
      <diagonal/>
    </border>
    <border>
      <left/>
      <right style="thin">
        <color rgb="FFBFBFBF"/>
      </right>
      <top/>
      <bottom/>
      <diagonal/>
    </border>
    <border>
      <left/>
      <right style="thin">
        <color rgb="FFA5A5A5"/>
      </right>
      <top/>
      <bottom/>
      <diagonal/>
    </border>
    <border>
      <left/>
      <right/>
      <top/>
      <bottom style="thin">
        <color rgb="FFA5A5A5"/>
      </bottom>
      <diagonal/>
    </border>
    <border>
      <left/>
      <right/>
      <top style="thin">
        <color rgb="FFA5A5A5"/>
      </top>
      <bottom style="thin">
        <color rgb="FFA5A5A5"/>
      </bottom>
      <diagonal/>
    </border>
    <border>
      <left style="thin">
        <color rgb="FFA5A5A5"/>
      </left>
      <right/>
      <top/>
      <bottom/>
      <diagonal/>
    </border>
  </borders>
  <cellStyleXfs count="1">
    <xf numFmtId="0" fontId="0" fillId="0" borderId="0"/>
  </cellStyleXfs>
  <cellXfs count="42">
    <xf numFmtId="0" fontId="0" fillId="0" borderId="0" xfId="0"/>
    <xf numFmtId="0" fontId="1" fillId="2" borderId="0" xfId="0" applyFont="1" applyFill="1" applyAlignment="1">
      <alignment horizontal="left"/>
    </xf>
    <xf numFmtId="0" fontId="2" fillId="2" borderId="0" xfId="0" applyFont="1" applyFill="1"/>
    <xf numFmtId="0" fontId="3" fillId="2" borderId="0" xfId="0" applyFont="1" applyFill="1" applyAlignment="1">
      <alignment horizontal="center" vertical="center"/>
    </xf>
    <xf numFmtId="0" fontId="4" fillId="2" borderId="1" xfId="0" applyFont="1" applyFill="1" applyBorder="1" applyAlignment="1">
      <alignment horizontal="center" vertical="center" wrapText="1"/>
    </xf>
    <xf numFmtId="0" fontId="5" fillId="2" borderId="1" xfId="0" applyFont="1" applyFill="1" applyBorder="1" applyAlignment="1">
      <alignment horizontal="center" vertical="center"/>
    </xf>
    <xf numFmtId="0" fontId="3" fillId="4" borderId="2" xfId="0" applyFont="1" applyFill="1" applyBorder="1"/>
    <xf numFmtId="0" fontId="3" fillId="4" borderId="0" xfId="0" applyFont="1" applyFill="1"/>
    <xf numFmtId="0" fontId="3" fillId="4" borderId="3" xfId="0" applyFont="1" applyFill="1" applyBorder="1"/>
    <xf numFmtId="0" fontId="3" fillId="2" borderId="0" xfId="0" applyFont="1" applyFill="1"/>
    <xf numFmtId="0" fontId="3" fillId="2" borderId="3" xfId="0" applyFont="1" applyFill="1" applyBorder="1" applyAlignment="1">
      <alignment horizontal="center" vertical="center"/>
    </xf>
    <xf numFmtId="0" fontId="7" fillId="3" borderId="0" xfId="0" applyFont="1" applyFill="1" applyAlignment="1">
      <alignment horizontal="center" vertical="center" wrapText="1"/>
    </xf>
    <xf numFmtId="0" fontId="8" fillId="6" borderId="0" xfId="0" applyFont="1" applyFill="1" applyAlignment="1">
      <alignment horizontal="center" vertical="center" wrapText="1"/>
    </xf>
    <xf numFmtId="0" fontId="10" fillId="9" borderId="0" xfId="0" applyFont="1" applyFill="1" applyAlignment="1">
      <alignment horizontal="center" vertical="center"/>
    </xf>
    <xf numFmtId="0" fontId="10" fillId="9" borderId="0" xfId="0" applyFont="1" applyFill="1" applyAlignment="1">
      <alignment horizontal="left" vertical="center"/>
    </xf>
    <xf numFmtId="0" fontId="11" fillId="9" borderId="5" xfId="0" applyFont="1" applyFill="1" applyBorder="1" applyAlignment="1">
      <alignment horizontal="center" vertical="center"/>
    </xf>
    <xf numFmtId="0" fontId="4" fillId="9" borderId="0" xfId="0" applyFont="1" applyFill="1" applyAlignment="1">
      <alignment horizontal="center" vertical="center"/>
    </xf>
    <xf numFmtId="0" fontId="10" fillId="0" borderId="0" xfId="0" applyFont="1" applyAlignment="1">
      <alignment horizontal="center" vertical="center"/>
    </xf>
    <xf numFmtId="0" fontId="10" fillId="0" borderId="0" xfId="0" applyFont="1" applyAlignment="1">
      <alignment horizontal="left" vertical="center"/>
    </xf>
    <xf numFmtId="0" fontId="11" fillId="0" borderId="6" xfId="0" applyFont="1" applyBorder="1" applyAlignment="1">
      <alignment horizontal="center" vertical="center"/>
    </xf>
    <xf numFmtId="0" fontId="11" fillId="9" borderId="6" xfId="0" applyFont="1" applyFill="1" applyBorder="1" applyAlignment="1">
      <alignment horizontal="center" vertical="center"/>
    </xf>
    <xf numFmtId="14" fontId="0" fillId="0" borderId="0" xfId="0" applyNumberFormat="1"/>
    <xf numFmtId="0" fontId="4" fillId="2" borderId="0" xfId="0" applyFont="1" applyFill="1" applyBorder="1" applyAlignment="1">
      <alignment horizontal="center" vertical="center" wrapText="1"/>
    </xf>
    <xf numFmtId="44" fontId="5" fillId="2" borderId="0" xfId="0" applyNumberFormat="1" applyFont="1" applyFill="1" applyBorder="1" applyAlignment="1">
      <alignment horizontal="center" vertical="center"/>
    </xf>
    <xf numFmtId="44" fontId="10" fillId="9" borderId="0" xfId="0" applyNumberFormat="1" applyFont="1" applyFill="1" applyAlignment="1">
      <alignment horizontal="center" vertical="center"/>
    </xf>
    <xf numFmtId="44" fontId="0" fillId="0" borderId="0" xfId="0" applyNumberFormat="1"/>
    <xf numFmtId="0" fontId="6" fillId="5" borderId="0" xfId="0" applyFont="1" applyFill="1" applyAlignment="1">
      <alignment horizontal="center" vertical="center" wrapText="1"/>
    </xf>
    <xf numFmtId="0" fontId="1" fillId="2" borderId="0" xfId="0" applyFont="1" applyFill="1" applyAlignment="1">
      <alignment horizontal="center"/>
    </xf>
    <xf numFmtId="0" fontId="12" fillId="4" borderId="2" xfId="0" applyFont="1" applyFill="1" applyBorder="1" applyAlignment="1">
      <alignment horizontal="center" vertical="center"/>
    </xf>
    <xf numFmtId="0" fontId="12" fillId="4" borderId="0" xfId="0" applyFont="1" applyFill="1" applyBorder="1" applyAlignment="1">
      <alignment horizontal="center" vertical="center"/>
    </xf>
    <xf numFmtId="0" fontId="12" fillId="4" borderId="3" xfId="0" applyFont="1" applyFill="1" applyBorder="1" applyAlignment="1">
      <alignment horizontal="center" vertical="center"/>
    </xf>
    <xf numFmtId="0" fontId="6" fillId="5" borderId="0" xfId="0" applyFont="1" applyFill="1" applyAlignment="1">
      <alignment vertical="center"/>
    </xf>
    <xf numFmtId="0" fontId="6" fillId="5" borderId="4" xfId="0" applyFont="1" applyFill="1" applyBorder="1" applyAlignment="1">
      <alignment vertical="center" wrapText="1"/>
    </xf>
    <xf numFmtId="0" fontId="6" fillId="5" borderId="7" xfId="0" applyFont="1" applyFill="1" applyBorder="1" applyAlignment="1">
      <alignment vertical="center" wrapText="1"/>
    </xf>
    <xf numFmtId="0" fontId="6" fillId="5" borderId="0" xfId="0" applyFont="1" applyFill="1" applyAlignment="1">
      <alignment vertical="center" wrapText="1"/>
    </xf>
    <xf numFmtId="0" fontId="8" fillId="6" borderId="0" xfId="0" applyFont="1" applyFill="1" applyAlignment="1">
      <alignment vertical="center"/>
    </xf>
    <xf numFmtId="0" fontId="9" fillId="7" borderId="0" xfId="0" applyFont="1" applyFill="1" applyAlignment="1">
      <alignment vertical="center" wrapText="1"/>
    </xf>
    <xf numFmtId="0" fontId="6" fillId="8" borderId="0" xfId="0" applyFont="1" applyFill="1" applyAlignment="1">
      <alignment vertical="center"/>
    </xf>
    <xf numFmtId="0" fontId="10" fillId="9" borderId="0" xfId="0" applyNumberFormat="1" applyFont="1" applyFill="1" applyAlignment="1">
      <alignment horizontal="center" vertical="center"/>
    </xf>
    <xf numFmtId="0" fontId="10" fillId="9" borderId="0" xfId="0" applyFont="1" applyFill="1" applyAlignment="1">
      <alignment horizontal="center"/>
    </xf>
    <xf numFmtId="0" fontId="10" fillId="0" borderId="0" xfId="0" applyFont="1" applyAlignment="1">
      <alignment horizontal="center"/>
    </xf>
    <xf numFmtId="0" fontId="3" fillId="0" borderId="0" xfId="0" applyFont="1" applyAlignment="1">
      <alignment horizontal="center"/>
    </xf>
  </cellXfs>
  <cellStyles count="1">
    <cellStyle name="Normal" xfId="0" builtinId="0"/>
  </cellStyles>
  <dxfs count="17">
    <dxf>
      <fill>
        <patternFill>
          <bgColor rgb="FFFFC7CE"/>
        </patternFill>
      </fill>
    </dxf>
    <dxf>
      <font>
        <color rgb="FF9C6500"/>
      </font>
      <fill>
        <patternFill>
          <bgColor rgb="FFFFEB9C"/>
        </patternFill>
      </fill>
    </dxf>
    <dxf>
      <font>
        <color rgb="FF006100"/>
      </font>
      <fill>
        <patternFill>
          <bgColor rgb="FFC6EFCE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rgb="FF000000"/>
        <name val="Calibri"/>
        <scheme val="minor"/>
      </font>
      <numFmt numFmtId="34" formatCode="_-* #,##0.00\ &quot;€&quot;_-;\-* #,##0.00\ &quot;€&quot;_-;_-* &quot;-&quot;??\ &quot;€&quot;_-;_-@_-"/>
      <fill>
        <patternFill patternType="solid">
          <fgColor rgb="FFEDEDED"/>
          <bgColor rgb="FFEDEDED"/>
        </patternFill>
      </fill>
      <alignment horizontal="center" vertical="center" textRotation="0" wrapText="0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rgb="FF000000"/>
        <name val="Calibri"/>
        <scheme val="minor"/>
      </font>
      <numFmt numFmtId="0" formatCode="General"/>
      <fill>
        <patternFill patternType="solid">
          <fgColor rgb="FFEDEDED"/>
          <bgColor rgb="FFEDEDED"/>
        </patternFill>
      </fill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rgb="FF000000"/>
        <name val="Calibri"/>
        <scheme val="minor"/>
      </font>
      <numFmt numFmtId="0" formatCode="General"/>
      <fill>
        <patternFill patternType="solid">
          <fgColor rgb="FFEDEDED"/>
          <bgColor rgb="FFEDEDED"/>
        </patternFill>
      </fill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rgb="FF000000"/>
        <name val="Calibri"/>
        <scheme val="minor"/>
      </font>
      <alignment horizontal="center" vertical="bottom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rgb="FF000000"/>
        <name val="Calibri"/>
        <scheme val="minor"/>
      </font>
      <alignment horizontal="center" vertical="bottom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rgb="FF000000"/>
        <name val="Calibri"/>
        <scheme val="minor"/>
      </font>
      <numFmt numFmtId="0" formatCode="General"/>
      <fill>
        <patternFill patternType="solid">
          <fgColor rgb="FFEDEDED"/>
          <bgColor rgb="FFEDEDED"/>
        </patternFill>
      </fill>
      <alignment horizontal="left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rgb="FF000000"/>
        <name val="Calibri"/>
        <scheme val="minor"/>
      </font>
      <numFmt numFmtId="0" formatCode="General"/>
      <fill>
        <patternFill patternType="solid">
          <fgColor rgb="FFEDEDED"/>
          <bgColor rgb="FFEDEDED"/>
        </patternFill>
      </fill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rgb="FF000000"/>
        <name val="Calibri"/>
        <scheme val="minor"/>
      </font>
      <numFmt numFmtId="34" formatCode="_-* #,##0.00\ &quot;€&quot;_-;\-* #,##0.00\ &quot;€&quot;_-;_-* &quot;-&quot;??\ &quot;€&quot;_-;_-@_-"/>
      <fill>
        <patternFill patternType="solid">
          <fgColor rgb="FFEDEDED"/>
          <bgColor rgb="FFEDEDED"/>
        </patternFill>
      </fill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rgb="FF000000"/>
        <name val="Calibri"/>
        <scheme val="minor"/>
      </font>
      <fill>
        <patternFill patternType="solid">
          <fgColor rgb="FFEDEDED"/>
          <bgColor rgb="FFEDEDED"/>
        </patternFill>
      </fill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rgb="FF000000"/>
        <name val="Calibri"/>
        <scheme val="minor"/>
      </font>
      <fill>
        <patternFill patternType="solid">
          <fgColor rgb="FFEDEDED"/>
          <bgColor rgb="FFEDEDED"/>
        </patternFill>
      </fill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rgb="FF000000"/>
        <name val="Calibri"/>
        <scheme val="minor"/>
      </font>
      <fill>
        <patternFill patternType="solid">
          <fgColor rgb="FFEDEDED"/>
          <bgColor rgb="FFEDEDED"/>
        </patternFill>
      </fill>
      <alignment horizontal="center" vertical="center" textRotation="0" wrapText="0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rgb="FFA24A0E"/>
        <name val="Calibri"/>
        <scheme val="minor"/>
      </font>
      <fill>
        <patternFill patternType="solid">
          <fgColor rgb="FFEDEDED"/>
          <bgColor rgb="FFEDEDED"/>
        </patternFill>
      </fill>
      <alignment horizontal="center" vertical="center" textRotation="0" wrapText="0" indent="0" justifyLastLine="0" shrinkToFit="0" readingOrder="0"/>
      <border diagonalUp="0" diagonalDown="0">
        <left/>
        <right/>
        <top style="thin">
          <color rgb="FFA5A5A5"/>
        </top>
        <bottom style="thin">
          <color rgb="FFA5A5A5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rgb="FF000000"/>
        <name val="Calibri"/>
        <scheme val="minor"/>
      </font>
      <fill>
        <patternFill patternType="solid">
          <fgColor rgb="FFEDEDED"/>
          <bgColor rgb="FFEDEDED"/>
        </patternFill>
      </fill>
      <alignment horizontal="left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rgb="FF000000"/>
        <name val="Calibri"/>
        <scheme val="minor"/>
      </font>
      <alignment horizontal="center" vertical="center" textRotation="0" wrapText="0" indent="0" justifyLastLine="0" shrinkToFit="0" readingOrder="0"/>
    </dxf>
  </dxfs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7" Type="http://schemas.microsoft.com/office/2006/relationships/vbaProject" Target="vbaProject.bin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10</xdr:col>
      <xdr:colOff>114300</xdr:colOff>
      <xdr:row>1</xdr:row>
      <xdr:rowOff>106680</xdr:rowOff>
    </xdr:from>
    <xdr:to>
      <xdr:col>14</xdr:col>
      <xdr:colOff>106680</xdr:colOff>
      <xdr:row>3</xdr:row>
      <xdr:rowOff>411480</xdr:rowOff>
    </xdr:to>
    <xdr:sp macro="[0]!Appel_Form" textlink="">
      <xdr:nvSpPr>
        <xdr:cNvPr id="2" name="Rectangle à coins arrondis 1"/>
        <xdr:cNvSpPr/>
      </xdr:nvSpPr>
      <xdr:spPr>
        <a:xfrm>
          <a:off x="9014460" y="502920"/>
          <a:ext cx="3162300" cy="883920"/>
        </a:xfrm>
        <a:prstGeom prst="roundRect">
          <a:avLst/>
        </a:prstGeom>
        <a:solidFill>
          <a:schemeClr val="accent6">
            <a:lumMod val="75000"/>
          </a:schemeClr>
        </a:solidFill>
        <a:scene3d>
          <a:camera prst="orthographicFront"/>
          <a:lightRig rig="threePt" dir="t"/>
        </a:scene3d>
        <a:sp3d>
          <a:bevelT w="139700" h="139700" prst="divot"/>
        </a:sp3d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600"/>
            <a:t>APPEL FORMULAIRE DE SAISIE</a:t>
          </a:r>
          <a:br>
            <a:rPr lang="fr-FR" sz="1600"/>
          </a:br>
          <a:r>
            <a:rPr lang="fr-FR" sz="1600"/>
            <a:t>ENTREE-SORTIE</a:t>
          </a:r>
        </a:p>
      </xdr:txBody>
    </xdr:sp>
    <xdr:clientData/>
  </xdr:twoCellAnchor>
</xdr:wsDr>
</file>

<file path=xl/tables/table1.xml><?xml version="1.0" encoding="utf-8"?>
<table xmlns="http://schemas.openxmlformats.org/spreadsheetml/2006/main" id="1" name="T_Base" displayName="T_Base" ref="A4:J8" totalsRowShown="0">
  <autoFilter ref="A4:J8"/>
  <tableColumns count="10">
    <tableColumn id="1" name="Code Article" dataDxfId="16"/>
    <tableColumn id="2" name="Désignation" dataDxfId="15"/>
    <tableColumn id="3" name="Stock Mini" dataDxfId="14"/>
    <tableColumn id="4" name="Stock Initial" dataDxfId="13"/>
    <tableColumn id="5" name="Entrée" dataDxfId="12">
      <calculatedColumnFormula>SUMIF(T_Mvts[Code Article],T_Base[[#This Row],[Code Article]],T_Mvts[Entrée])</calculatedColumnFormula>
    </tableColumn>
    <tableColumn id="6" name="Sortie" dataDxfId="5">
      <calculatedColumnFormula>SUMIF(T_Mvts[Code Article],T_Base[[#This Row],[Code Article]],T_Mvts[Sortie])</calculatedColumnFormula>
    </tableColumn>
    <tableColumn id="7" name="Alerte stock" dataDxfId="11">
      <calculatedColumnFormula>IF(H5&lt;=0,0,IF(H5&lt;=C5,1,2))</calculatedColumnFormula>
    </tableColumn>
    <tableColumn id="8" name="Stock Final" dataDxfId="4">
      <calculatedColumnFormula>T_Base[[#This Row],[Stock Initial]]+T_Base[[#This Row],[Entrée]]-T_Base[[#This Row],[Sortie]]</calculatedColumnFormula>
    </tableColumn>
    <tableColumn id="9" name="P.U." dataDxfId="10"/>
    <tableColumn id="10" name="Valeur du Stock" dataDxfId="3">
      <calculatedColumnFormula>T_Base[[#This Row],[Stock Final]]*T_Base[[#This Row],[P.U.]]</calculatedColumnFormula>
    </tableColumn>
  </tableColumns>
  <tableStyleInfo name="TableStyleMedium9" showFirstColumn="0" showLastColumn="0" showRowStripes="1" showColumnStripes="0"/>
</table>
</file>

<file path=xl/tables/table2.xml><?xml version="1.0" encoding="utf-8"?>
<table xmlns="http://schemas.openxmlformats.org/spreadsheetml/2006/main" id="4" name="T_Mvts" displayName="T_Mvts" ref="A3:E10" totalsRowShown="0">
  <autoFilter ref="A3:E10"/>
  <tableColumns count="5">
    <tableColumn id="1" name="Date"/>
    <tableColumn id="2" name="Code Article" dataDxfId="9"/>
    <tableColumn id="3" name="Désignation" dataDxfId="8">
      <calculatedColumnFormula>VLOOKUP(T_Mvts[[#This Row],[Code Article]],T_Base[[Code Article]:[Désignation]],2,FALSE)</calculatedColumnFormula>
    </tableColumn>
    <tableColumn id="4" name="Entrée" dataDxfId="7"/>
    <tableColumn id="5" name="Sortie" dataDxfId="6"/>
  </tableColumns>
  <tableStyleInfo name="TableStyleMedium9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table" Target="../tables/table1.x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table" Target="../tables/table2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J21"/>
  <sheetViews>
    <sheetView tabSelected="1" topLeftCell="A2" workbookViewId="0">
      <pane ySplit="3" topLeftCell="A5" activePane="bottomLeft" state="frozen"/>
      <selection activeCell="A2" sqref="A2"/>
      <selection pane="bottomLeft" activeCell="D21" sqref="D21"/>
    </sheetView>
  </sheetViews>
  <sheetFormatPr baseColWidth="10" defaultRowHeight="14.4" x14ac:dyDescent="0.3"/>
  <cols>
    <col min="1" max="1" width="10.44140625" customWidth="1"/>
    <col min="2" max="2" width="21.5546875" bestFit="1" customWidth="1"/>
    <col min="3" max="3" width="14.109375" customWidth="1"/>
    <col min="4" max="4" width="15.33203125" customWidth="1"/>
    <col min="5" max="5" width="8.6640625" customWidth="1"/>
    <col min="6" max="6" width="8.88671875" customWidth="1"/>
    <col min="7" max="7" width="9.109375" customWidth="1"/>
    <col min="8" max="8" width="10.6640625" customWidth="1"/>
    <col min="10" max="10" width="19.44140625" customWidth="1"/>
  </cols>
  <sheetData>
    <row r="1" spans="1:10" ht="31.2" x14ac:dyDescent="0.55000000000000004">
      <c r="A1" s="1" t="s">
        <v>0</v>
      </c>
      <c r="B1" s="2"/>
      <c r="C1" s="3"/>
      <c r="D1" s="3"/>
      <c r="E1" s="3"/>
      <c r="F1" s="3"/>
      <c r="G1" s="3"/>
      <c r="H1" s="3"/>
      <c r="I1" s="4" t="s">
        <v>1</v>
      </c>
      <c r="J1" s="5">
        <f>SUM(J4:J14)</f>
        <v>12735</v>
      </c>
    </row>
    <row r="2" spans="1:10" ht="31.2" x14ac:dyDescent="0.55000000000000004">
      <c r="A2" s="27" t="s">
        <v>14</v>
      </c>
      <c r="B2" s="27"/>
      <c r="C2" s="27"/>
      <c r="D2" s="27"/>
      <c r="E2" s="27"/>
      <c r="F2" s="27"/>
      <c r="G2" s="27"/>
      <c r="H2" s="27"/>
      <c r="I2" s="22" t="s">
        <v>1</v>
      </c>
      <c r="J2" s="23">
        <f>SUM(J5:J37)</f>
        <v>12735</v>
      </c>
    </row>
    <row r="3" spans="1:10" x14ac:dyDescent="0.3">
      <c r="A3" s="3"/>
      <c r="B3" s="9"/>
      <c r="C3" s="3"/>
      <c r="D3" s="3"/>
      <c r="E3" s="3"/>
      <c r="F3" s="3"/>
      <c r="G3" s="3"/>
      <c r="H3" s="3"/>
      <c r="I3" s="3"/>
      <c r="J3" s="10"/>
    </row>
    <row r="4" spans="1:10" ht="36" x14ac:dyDescent="0.3">
      <c r="A4" s="26" t="s">
        <v>16</v>
      </c>
      <c r="B4" s="31" t="s">
        <v>2</v>
      </c>
      <c r="C4" s="11" t="s">
        <v>17</v>
      </c>
      <c r="D4" s="26" t="s">
        <v>18</v>
      </c>
      <c r="E4" s="31" t="s">
        <v>3</v>
      </c>
      <c r="F4" s="31" t="s">
        <v>4</v>
      </c>
      <c r="G4" s="32" t="s">
        <v>13</v>
      </c>
      <c r="H4" s="33" t="s">
        <v>5</v>
      </c>
      <c r="I4" s="31" t="s">
        <v>6</v>
      </c>
      <c r="J4" s="34" t="s">
        <v>7</v>
      </c>
    </row>
    <row r="5" spans="1:10" ht="15.6" x14ac:dyDescent="0.3">
      <c r="A5" s="13">
        <v>100116</v>
      </c>
      <c r="B5" s="14" t="s">
        <v>9</v>
      </c>
      <c r="C5" s="15">
        <v>90</v>
      </c>
      <c r="D5" s="13">
        <v>100</v>
      </c>
      <c r="E5" s="13">
        <f>SUMIF(T_Mvts[Code Article],T_Base[[#This Row],[Code Article]],T_Mvts[Entrée])</f>
        <v>200</v>
      </c>
      <c r="F5" s="13">
        <f>SUMIF(T_Mvts[Code Article],T_Base[[#This Row],[Code Article]],T_Mvts[Sortie])</f>
        <v>100</v>
      </c>
      <c r="G5" s="13">
        <f>IF(H5&lt;=0,0,IF(H5&lt;=C5,1,2))</f>
        <v>2</v>
      </c>
      <c r="H5" s="16">
        <f>T_Base[[#This Row],[Stock Initial]]+T_Base[[#This Row],[Entrée]]-T_Base[[#This Row],[Sortie]]</f>
        <v>200</v>
      </c>
      <c r="I5" s="24">
        <v>45</v>
      </c>
      <c r="J5" s="24">
        <f>T_Base[[#This Row],[Stock Final]]*T_Base[[#This Row],[P.U.]]</f>
        <v>9000</v>
      </c>
    </row>
    <row r="6" spans="1:10" ht="15.6" x14ac:dyDescent="0.3">
      <c r="A6" s="17">
        <v>100117</v>
      </c>
      <c r="B6" s="18" t="s">
        <v>10</v>
      </c>
      <c r="C6" s="19">
        <v>20</v>
      </c>
      <c r="D6" s="13">
        <v>80</v>
      </c>
      <c r="E6" s="13">
        <f>SUMIF(T_Mvts[Code Article],T_Base[[#This Row],[Code Article]],T_Mvts[Entrée])</f>
        <v>5</v>
      </c>
      <c r="F6" s="13">
        <f>SUMIF(T_Mvts[Code Article],T_Base[[#This Row],[Code Article]],T_Mvts[Sortie])</f>
        <v>5</v>
      </c>
      <c r="G6" s="13">
        <f t="shared" ref="G6:G8" si="0">IF(H6&lt;=0,0,IF(H6&lt;=C6,1,2))</f>
        <v>2</v>
      </c>
      <c r="H6" s="16">
        <f>T_Base[[#This Row],[Stock Initial]]+T_Base[[#This Row],[Entrée]]-T_Base[[#This Row],[Sortie]]</f>
        <v>80</v>
      </c>
      <c r="I6" s="24">
        <v>45</v>
      </c>
      <c r="J6" s="24">
        <f>T_Base[[#This Row],[Stock Final]]*T_Base[[#This Row],[P.U.]]</f>
        <v>3600</v>
      </c>
    </row>
    <row r="7" spans="1:10" ht="15.6" x14ac:dyDescent="0.3">
      <c r="A7" s="13">
        <v>100118</v>
      </c>
      <c r="B7" s="14" t="s">
        <v>11</v>
      </c>
      <c r="C7" s="20">
        <v>20</v>
      </c>
      <c r="D7" s="13">
        <v>32</v>
      </c>
      <c r="E7" s="13">
        <f>SUMIF(T_Mvts[Code Article],T_Base[[#This Row],[Code Article]],T_Mvts[Entrée])</f>
        <v>80</v>
      </c>
      <c r="F7" s="13">
        <f>SUMIF(T_Mvts[Code Article],T_Base[[#This Row],[Code Article]],T_Mvts[Sortie])</f>
        <v>112</v>
      </c>
      <c r="G7" s="13">
        <f t="shared" si="0"/>
        <v>0</v>
      </c>
      <c r="H7" s="16">
        <f>T_Base[[#This Row],[Stock Initial]]+T_Base[[#This Row],[Entrée]]-T_Base[[#This Row],[Sortie]]</f>
        <v>0</v>
      </c>
      <c r="I7" s="24">
        <v>45</v>
      </c>
      <c r="J7" s="24">
        <f>T_Base[[#This Row],[Stock Final]]*T_Base[[#This Row],[P.U.]]</f>
        <v>0</v>
      </c>
    </row>
    <row r="8" spans="1:10" ht="15.6" x14ac:dyDescent="0.3">
      <c r="A8" s="17">
        <v>100119</v>
      </c>
      <c r="B8" s="18" t="s">
        <v>12</v>
      </c>
      <c r="C8" s="19">
        <v>10</v>
      </c>
      <c r="D8" s="13">
        <v>3</v>
      </c>
      <c r="E8" s="13">
        <f>SUMIF(T_Mvts[Code Article],T_Base[[#This Row],[Code Article]],T_Mvts[Entrée])</f>
        <v>3</v>
      </c>
      <c r="F8" s="13">
        <f>SUMIF(T_Mvts[Code Article],T_Base[[#This Row],[Code Article]],T_Mvts[Sortie])</f>
        <v>3</v>
      </c>
      <c r="G8" s="13">
        <f t="shared" si="0"/>
        <v>1</v>
      </c>
      <c r="H8" s="16">
        <f>T_Base[[#This Row],[Stock Initial]]+T_Base[[#This Row],[Entrée]]-T_Base[[#This Row],[Sortie]]</f>
        <v>3</v>
      </c>
      <c r="I8" s="24">
        <v>45</v>
      </c>
      <c r="J8" s="24">
        <f>T_Base[[#This Row],[Stock Final]]*T_Base[[#This Row],[P.U.]]</f>
        <v>135</v>
      </c>
    </row>
    <row r="9" spans="1:10" x14ac:dyDescent="0.3">
      <c r="J9" s="25"/>
    </row>
    <row r="10" spans="1:10" x14ac:dyDescent="0.3">
      <c r="J10" s="25"/>
    </row>
    <row r="11" spans="1:10" x14ac:dyDescent="0.3">
      <c r="J11" s="25"/>
    </row>
    <row r="12" spans="1:10" x14ac:dyDescent="0.3">
      <c r="J12" s="25"/>
    </row>
    <row r="13" spans="1:10" x14ac:dyDescent="0.3">
      <c r="J13" s="25"/>
    </row>
    <row r="14" spans="1:10" x14ac:dyDescent="0.3">
      <c r="J14" s="25"/>
    </row>
    <row r="15" spans="1:10" x14ac:dyDescent="0.3">
      <c r="J15" s="25"/>
    </row>
    <row r="16" spans="1:10" x14ac:dyDescent="0.3">
      <c r="J16" s="25"/>
    </row>
    <row r="17" spans="10:10" x14ac:dyDescent="0.3">
      <c r="J17" s="25"/>
    </row>
    <row r="18" spans="10:10" x14ac:dyDescent="0.3">
      <c r="J18" s="25"/>
    </row>
    <row r="19" spans="10:10" x14ac:dyDescent="0.3">
      <c r="J19" s="25"/>
    </row>
    <row r="20" spans="10:10" x14ac:dyDescent="0.3">
      <c r="J20" s="25"/>
    </row>
    <row r="21" spans="10:10" x14ac:dyDescent="0.3">
      <c r="J21" s="25"/>
    </row>
  </sheetData>
  <mergeCells count="1">
    <mergeCell ref="A2:H2"/>
  </mergeCells>
  <conditionalFormatting sqref="G5:G8">
    <cfRule type="cellIs" dxfId="2" priority="1" operator="equal">
      <formula>2</formula>
    </cfRule>
    <cfRule type="cellIs" dxfId="1" priority="2" operator="equal">
      <formula>1</formula>
    </cfRule>
    <cfRule type="cellIs" dxfId="0" priority="3" operator="equal">
      <formula>0</formula>
    </cfRule>
  </conditionalFormatting>
  <pageMargins left="0.7" right="0.7" top="0.75" bottom="0.75" header="0.3" footer="0.3"/>
  <pageSetup paperSize="9" orientation="portrait" horizontalDpi="200" verticalDpi="200" r:id="rId1"/>
  <drawing r:id="rId2"/>
  <tableParts count="1">
    <tablePart r:id="rId3"/>
  </tablePart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:E10"/>
  <sheetViews>
    <sheetView workbookViewId="0">
      <selection activeCell="D23" sqref="D23"/>
    </sheetView>
  </sheetViews>
  <sheetFormatPr baseColWidth="10" defaultRowHeight="14.4" x14ac:dyDescent="0.3"/>
  <cols>
    <col min="1" max="1" width="11.88671875" customWidth="1"/>
    <col min="2" max="2" width="14.88671875" customWidth="1"/>
    <col min="3" max="3" width="23.21875" customWidth="1"/>
  </cols>
  <sheetData>
    <row r="1" spans="1:5" ht="25.8" x14ac:dyDescent="0.3">
      <c r="A1" s="28" t="s">
        <v>15</v>
      </c>
      <c r="B1" s="29"/>
      <c r="C1" s="29"/>
      <c r="D1" s="29"/>
      <c r="E1" s="30"/>
    </row>
    <row r="2" spans="1:5" x14ac:dyDescent="0.3">
      <c r="A2" s="6"/>
      <c r="B2" s="7"/>
      <c r="C2" s="7"/>
      <c r="D2" s="7"/>
      <c r="E2" s="8"/>
    </row>
    <row r="3" spans="1:5" ht="18" x14ac:dyDescent="0.3">
      <c r="A3" s="35" t="s">
        <v>8</v>
      </c>
      <c r="B3" s="12" t="s">
        <v>16</v>
      </c>
      <c r="C3" s="35" t="s">
        <v>2</v>
      </c>
      <c r="D3" s="36" t="s">
        <v>3</v>
      </c>
      <c r="E3" s="37" t="s">
        <v>4</v>
      </c>
    </row>
    <row r="4" spans="1:5" ht="15.6" x14ac:dyDescent="0.3">
      <c r="A4" s="21">
        <v>45687</v>
      </c>
      <c r="B4" s="38">
        <v>100116</v>
      </c>
      <c r="C4" s="14" t="str">
        <f>VLOOKUP(T_Mvts[[#This Row],[Code Article]],T_Base[[Code Article]:[Désignation]],2,FALSE)</f>
        <v>CARTOUCHE ROUGES</v>
      </c>
      <c r="D4" s="39"/>
      <c r="E4" s="39">
        <v>3</v>
      </c>
    </row>
    <row r="5" spans="1:5" ht="15.6" x14ac:dyDescent="0.3">
      <c r="B5" s="38">
        <v>100118</v>
      </c>
      <c r="C5" s="14" t="str">
        <f>VLOOKUP(T_Mvts[[#This Row],[Code Article]],T_Base[[Code Article]:[Désignation]],2,FALSE)</f>
        <v>CARTOUCHE BLEU</v>
      </c>
      <c r="D5" s="40">
        <v>80</v>
      </c>
      <c r="E5" s="40"/>
    </row>
    <row r="6" spans="1:5" ht="15.6" x14ac:dyDescent="0.3">
      <c r="B6" s="38">
        <v>100119</v>
      </c>
      <c r="C6" s="14" t="str">
        <f>VLOOKUP(T_Mvts[[#This Row],[Code Article]],T_Base[[Code Article]:[Désignation]],2,FALSE)</f>
        <v>CARTOUCHE NOIR</v>
      </c>
      <c r="D6" s="41">
        <v>3</v>
      </c>
      <c r="E6" s="41">
        <v>3</v>
      </c>
    </row>
    <row r="7" spans="1:5" ht="15.6" x14ac:dyDescent="0.3">
      <c r="B7" s="38">
        <v>100118</v>
      </c>
      <c r="C7" s="14" t="str">
        <f>VLOOKUP(T_Mvts[[#This Row],[Code Article]],T_Base[[Code Article]:[Désignation]],2,FALSE)</f>
        <v>CARTOUCHE BLEU</v>
      </c>
      <c r="D7" s="41"/>
      <c r="E7" s="41">
        <v>112</v>
      </c>
    </row>
    <row r="8" spans="1:5" ht="15.6" x14ac:dyDescent="0.3">
      <c r="B8" s="38">
        <v>100117</v>
      </c>
      <c r="C8" s="14" t="str">
        <f>VLOOKUP(T_Mvts[[#This Row],[Code Article]],T_Base[[Code Article]:[Désignation]],2,FALSE)</f>
        <v>CARTOUCHES VERT</v>
      </c>
      <c r="D8" s="41">
        <v>5</v>
      </c>
      <c r="E8" s="41">
        <v>5</v>
      </c>
    </row>
    <row r="9" spans="1:5" ht="15.6" x14ac:dyDescent="0.3">
      <c r="B9" s="38">
        <v>100116</v>
      </c>
      <c r="C9" s="14" t="str">
        <f>VLOOKUP(T_Mvts[[#This Row],[Code Article]],T_Base[[Code Article]:[Désignation]],2,FALSE)</f>
        <v>CARTOUCHE ROUGES</v>
      </c>
      <c r="D9" s="41"/>
      <c r="E9" s="41">
        <v>97</v>
      </c>
    </row>
    <row r="10" spans="1:5" ht="15.6" x14ac:dyDescent="0.3">
      <c r="B10" s="38">
        <v>100116</v>
      </c>
      <c r="C10" s="14" t="str">
        <f>VLOOKUP(T_Mvts[[#This Row],[Code Article]],T_Base[[Code Article]:[Désignation]],2,FALSE)</f>
        <v>CARTOUCHE ROUGES</v>
      </c>
      <c r="D10" s="41">
        <v>200</v>
      </c>
      <c r="E10" s="41"/>
    </row>
  </sheetData>
  <mergeCells count="1">
    <mergeCell ref="A1:E1"/>
  </mergeCells>
  <dataValidations count="1">
    <dataValidation type="list" allowBlank="1" showInputMessage="1" showErrorMessage="1" sqref="B4:B10">
      <formula1>$A$5:$A$9</formula1>
    </dataValidation>
  </dataValidations>
  <pageMargins left="0.7" right="0.7" top="0.75" bottom="0.75" header="0.3" footer="0.3"/>
  <tableParts count="1">
    <tablePart r:id="rId1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BDD</vt:lpstr>
      <vt:lpstr>ENT-SORT</vt:lpstr>
    </vt:vector>
  </TitlesOfParts>
  <Company>Grizli777</Company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David</dc:creator>
  <cp:lastModifiedBy>HENRI</cp:lastModifiedBy>
  <dcterms:created xsi:type="dcterms:W3CDTF">2025-10-11T08:36:52Z</dcterms:created>
  <dcterms:modified xsi:type="dcterms:W3CDTF">2025-10-20T13:43:30Z</dcterms:modified>
</cp:coreProperties>
</file>