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Accueil" sheetId="4" r:id="rId1"/>
    <sheet name="Calendrier" sheetId="6" r:id="rId2"/>
    <sheet name="Listes" sheetId="7" r:id="rId3"/>
  </sheets>
  <functionGroups builtInGroupCount="18"/>
  <definedNames>
    <definedName name="_xlnm._FilterDatabase" localSheetId="1" hidden="1">Calendrier!$I$3:$I$368</definedName>
    <definedName name="Années">Accueil!$A$1:$A$11</definedName>
    <definedName name="Imprime_Cal">Calendrier!$A$2:$F$368</definedName>
    <definedName name="Jours_Feries">Listes!$E$3:$E$14</definedName>
    <definedName name="Liste">#REF!</definedName>
    <definedName name="Liste_Emprunteurs">#REF!</definedName>
    <definedName name="Mois">Listes!$B$2:$B$13</definedName>
    <definedName name="_xlnm.Print_Area" localSheetId="1">Calendrier!$A$1:$F$36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4" l="1"/>
  <c r="F4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A2" i="6" l="1"/>
  <c r="A4" i="6" l="1"/>
  <c r="G4" i="6" l="1"/>
  <c r="A5" i="6"/>
  <c r="G5" i="6" l="1"/>
  <c r="A6" i="6"/>
  <c r="A7" i="6" s="1"/>
  <c r="G7" i="6" l="1"/>
  <c r="G6" i="6"/>
  <c r="A8" i="6"/>
  <c r="G8" i="6" l="1"/>
  <c r="A9" i="6"/>
  <c r="E2" i="7"/>
  <c r="E14" i="7" s="1"/>
  <c r="G9" i="6" l="1"/>
  <c r="A10" i="6"/>
  <c r="E3" i="7"/>
  <c r="E11" i="7"/>
  <c r="E7" i="7"/>
  <c r="E13" i="7"/>
  <c r="E4" i="7"/>
  <c r="E6" i="7"/>
  <c r="E10" i="7"/>
  <c r="E12" i="7"/>
  <c r="G10" i="6" l="1"/>
  <c r="A11" i="6"/>
  <c r="E8" i="7"/>
  <c r="E9" i="7"/>
  <c r="E5" i="7"/>
  <c r="G11" i="6" l="1"/>
  <c r="A12" i="6"/>
  <c r="G12" i="6" l="1"/>
  <c r="A13" i="6"/>
  <c r="I4" i="6"/>
  <c r="G13" i="6" l="1"/>
  <c r="A14" i="6"/>
  <c r="I5" i="6"/>
  <c r="G14" i="6" l="1"/>
  <c r="A15" i="6"/>
  <c r="I6" i="6"/>
  <c r="G15" i="6" l="1"/>
  <c r="A16" i="6"/>
  <c r="I7" i="6"/>
  <c r="G16" i="6" l="1"/>
  <c r="A17" i="6"/>
  <c r="I8" i="6"/>
  <c r="G17" i="6" l="1"/>
  <c r="A18" i="6"/>
  <c r="I9" i="6"/>
  <c r="G18" i="6" l="1"/>
  <c r="A19" i="6"/>
  <c r="I10" i="6"/>
  <c r="G19" i="6" l="1"/>
  <c r="A20" i="6"/>
  <c r="I11" i="6"/>
  <c r="G20" i="6" l="1"/>
  <c r="A21" i="6"/>
  <c r="I12" i="6"/>
  <c r="G21" i="6" l="1"/>
  <c r="A22" i="6"/>
  <c r="I13" i="6"/>
  <c r="G22" i="6" l="1"/>
  <c r="A23" i="6"/>
  <c r="I14" i="6"/>
  <c r="G23" i="6" l="1"/>
  <c r="A24" i="6"/>
  <c r="I15" i="6"/>
  <c r="G24" i="6" l="1"/>
  <c r="A25" i="6"/>
  <c r="I16" i="6"/>
  <c r="G25" i="6" l="1"/>
  <c r="A26" i="6"/>
  <c r="I17" i="6"/>
  <c r="G26" i="6" l="1"/>
  <c r="A27" i="6"/>
  <c r="I18" i="6"/>
  <c r="G27" i="6" l="1"/>
  <c r="A28" i="6"/>
  <c r="I19" i="6"/>
  <c r="G28" i="6" l="1"/>
  <c r="A29" i="6"/>
  <c r="I20" i="6"/>
  <c r="G29" i="6" l="1"/>
  <c r="A30" i="6"/>
  <c r="I21" i="6"/>
  <c r="G30" i="6" l="1"/>
  <c r="A31" i="6"/>
  <c r="I22" i="6"/>
  <c r="G31" i="6" l="1"/>
  <c r="A32" i="6"/>
  <c r="I23" i="6"/>
  <c r="G32" i="6" l="1"/>
  <c r="A33" i="6"/>
  <c r="I24" i="6"/>
  <c r="G33" i="6" l="1"/>
  <c r="A34" i="6"/>
  <c r="I25" i="6"/>
  <c r="G34" i="6" l="1"/>
  <c r="A35" i="6"/>
  <c r="I26" i="6"/>
  <c r="G35" i="6" l="1"/>
  <c r="A36" i="6"/>
  <c r="I27" i="6"/>
  <c r="G36" i="6" l="1"/>
  <c r="A37" i="6"/>
  <c r="I28" i="6"/>
  <c r="G37" i="6" l="1"/>
  <c r="I37" i="6" s="1"/>
  <c r="A38" i="6"/>
  <c r="I29" i="6"/>
  <c r="G38" i="6" l="1"/>
  <c r="I38" i="6" s="1"/>
  <c r="A39" i="6"/>
  <c r="I30" i="6"/>
  <c r="G39" i="6" l="1"/>
  <c r="I39" i="6" s="1"/>
  <c r="A40" i="6"/>
  <c r="I31" i="6"/>
  <c r="G40" i="6" l="1"/>
  <c r="I40" i="6" s="1"/>
  <c r="A41" i="6"/>
  <c r="I32" i="6"/>
  <c r="G41" i="6" l="1"/>
  <c r="I41" i="6" s="1"/>
  <c r="A42" i="6"/>
  <c r="I33" i="6"/>
  <c r="G42" i="6" l="1"/>
  <c r="I42" i="6" s="1"/>
  <c r="A43" i="6"/>
  <c r="I34" i="6"/>
  <c r="G43" i="6" l="1"/>
  <c r="I43" i="6" s="1"/>
  <c r="A44" i="6"/>
  <c r="I36" i="6"/>
  <c r="I35" i="6"/>
  <c r="G44" i="6" l="1"/>
  <c r="I44" i="6" s="1"/>
  <c r="A45" i="6"/>
  <c r="G45" i="6" l="1"/>
  <c r="I45" i="6" s="1"/>
  <c r="A46" i="6"/>
  <c r="G46" i="6" l="1"/>
  <c r="I46" i="6" s="1"/>
  <c r="A47" i="6"/>
  <c r="G47" i="6" l="1"/>
  <c r="I47" i="6" s="1"/>
  <c r="A48" i="6"/>
  <c r="G48" i="6" l="1"/>
  <c r="I48" i="6" s="1"/>
  <c r="A49" i="6"/>
  <c r="G49" i="6" l="1"/>
  <c r="I49" i="6" s="1"/>
  <c r="A50" i="6"/>
  <c r="G50" i="6" l="1"/>
  <c r="I50" i="6" s="1"/>
  <c r="A51" i="6"/>
  <c r="G51" i="6" l="1"/>
  <c r="I51" i="6" s="1"/>
  <c r="A52" i="6"/>
  <c r="G52" i="6" l="1"/>
  <c r="I52" i="6" s="1"/>
  <c r="A53" i="6"/>
  <c r="G53" i="6" l="1"/>
  <c r="I53" i="6" s="1"/>
  <c r="A54" i="6"/>
  <c r="G54" i="6" l="1"/>
  <c r="I54" i="6" s="1"/>
  <c r="A55" i="6"/>
  <c r="G55" i="6" l="1"/>
  <c r="I55" i="6" s="1"/>
  <c r="A56" i="6"/>
  <c r="G56" i="6" l="1"/>
  <c r="I56" i="6" s="1"/>
  <c r="A57" i="6"/>
  <c r="G57" i="6" l="1"/>
  <c r="I57" i="6" s="1"/>
  <c r="A58" i="6"/>
  <c r="G58" i="6" l="1"/>
  <c r="I58" i="6" s="1"/>
  <c r="A59" i="6"/>
  <c r="G59" i="6" l="1"/>
  <c r="I59" i="6" s="1"/>
  <c r="A60" i="6"/>
  <c r="G60" i="6" l="1"/>
  <c r="I60" i="6" s="1"/>
  <c r="A61" i="6"/>
  <c r="G61" i="6" l="1"/>
  <c r="I61" i="6" s="1"/>
  <c r="A62" i="6"/>
  <c r="G62" i="6" l="1"/>
  <c r="I62" i="6" s="1"/>
  <c r="A63" i="6"/>
  <c r="G63" i="6" l="1"/>
  <c r="I63" i="6" s="1"/>
  <c r="A64" i="6"/>
  <c r="G64" i="6" l="1"/>
  <c r="I64" i="6" s="1"/>
  <c r="A65" i="6"/>
  <c r="G65" i="6" l="1"/>
  <c r="I65" i="6" s="1"/>
  <c r="A66" i="6"/>
  <c r="G66" i="6" l="1"/>
  <c r="I66" i="6" s="1"/>
  <c r="A67" i="6"/>
  <c r="G67" i="6" l="1"/>
  <c r="I67" i="6" s="1"/>
  <c r="A68" i="6"/>
  <c r="G68" i="6" l="1"/>
  <c r="I68" i="6" s="1"/>
  <c r="A69" i="6"/>
  <c r="G69" i="6" l="1"/>
  <c r="I69" i="6" s="1"/>
  <c r="A70" i="6"/>
  <c r="G70" i="6" l="1"/>
  <c r="I70" i="6" s="1"/>
  <c r="A71" i="6"/>
  <c r="G71" i="6" l="1"/>
  <c r="I71" i="6" s="1"/>
  <c r="A72" i="6"/>
  <c r="G72" i="6" l="1"/>
  <c r="I72" i="6" s="1"/>
  <c r="A73" i="6"/>
  <c r="G73" i="6" l="1"/>
  <c r="I73" i="6" s="1"/>
  <c r="A74" i="6"/>
  <c r="G74" i="6" l="1"/>
  <c r="I74" i="6" s="1"/>
  <c r="A75" i="6"/>
  <c r="G75" i="6" l="1"/>
  <c r="I75" i="6" s="1"/>
  <c r="A76" i="6"/>
  <c r="G76" i="6" l="1"/>
  <c r="I76" i="6" s="1"/>
  <c r="A77" i="6"/>
  <c r="G77" i="6" l="1"/>
  <c r="I77" i="6" s="1"/>
  <c r="A78" i="6"/>
  <c r="G78" i="6" l="1"/>
  <c r="I78" i="6" s="1"/>
  <c r="A79" i="6"/>
  <c r="G79" i="6" l="1"/>
  <c r="I79" i="6" s="1"/>
  <c r="A80" i="6"/>
  <c r="G80" i="6" l="1"/>
  <c r="I80" i="6" s="1"/>
  <c r="A81" i="6"/>
  <c r="G81" i="6" l="1"/>
  <c r="I81" i="6" s="1"/>
  <c r="A82" i="6"/>
  <c r="G82" i="6" l="1"/>
  <c r="I82" i="6" s="1"/>
  <c r="A83" i="6"/>
  <c r="G83" i="6" l="1"/>
  <c r="I83" i="6" s="1"/>
  <c r="A84" i="6"/>
  <c r="G84" i="6" l="1"/>
  <c r="I84" i="6" s="1"/>
  <c r="A85" i="6"/>
  <c r="G85" i="6" l="1"/>
  <c r="I85" i="6" s="1"/>
  <c r="A86" i="6"/>
  <c r="G86" i="6" l="1"/>
  <c r="I86" i="6" s="1"/>
  <c r="A87" i="6"/>
  <c r="G87" i="6" l="1"/>
  <c r="I87" i="6" s="1"/>
  <c r="A88" i="6"/>
  <c r="G88" i="6" l="1"/>
  <c r="I88" i="6" s="1"/>
  <c r="A89" i="6"/>
  <c r="G89" i="6" l="1"/>
  <c r="I89" i="6" s="1"/>
  <c r="A90" i="6"/>
  <c r="G90" i="6" l="1"/>
  <c r="I90" i="6" s="1"/>
  <c r="A91" i="6"/>
  <c r="G91" i="6" l="1"/>
  <c r="I91" i="6" s="1"/>
  <c r="A92" i="6"/>
  <c r="G92" i="6" l="1"/>
  <c r="I92" i="6" s="1"/>
  <c r="A93" i="6"/>
  <c r="G93" i="6" l="1"/>
  <c r="I93" i="6" s="1"/>
  <c r="A94" i="6"/>
  <c r="G94" i="6" l="1"/>
  <c r="I94" i="6" s="1"/>
  <c r="A95" i="6"/>
  <c r="G95" i="6" l="1"/>
  <c r="I95" i="6" s="1"/>
  <c r="A96" i="6"/>
  <c r="G96" i="6" l="1"/>
  <c r="I96" i="6" s="1"/>
  <c r="A97" i="6"/>
  <c r="G97" i="6" l="1"/>
  <c r="I97" i="6" s="1"/>
  <c r="A98" i="6"/>
  <c r="G98" i="6" l="1"/>
  <c r="I98" i="6" s="1"/>
  <c r="A99" i="6"/>
  <c r="G99" i="6" l="1"/>
  <c r="I99" i="6" s="1"/>
  <c r="A100" i="6"/>
  <c r="G100" i="6" l="1"/>
  <c r="I100" i="6" s="1"/>
  <c r="A101" i="6"/>
  <c r="G101" i="6" l="1"/>
  <c r="I101" i="6" s="1"/>
  <c r="A102" i="6"/>
  <c r="G102" i="6" l="1"/>
  <c r="I102" i="6" s="1"/>
  <c r="A103" i="6"/>
  <c r="G103" i="6" l="1"/>
  <c r="I103" i="6" s="1"/>
  <c r="A104" i="6"/>
  <c r="G104" i="6" l="1"/>
  <c r="I104" i="6" s="1"/>
  <c r="A105" i="6"/>
  <c r="G105" i="6" l="1"/>
  <c r="I105" i="6" s="1"/>
  <c r="A106" i="6"/>
  <c r="G106" i="6" l="1"/>
  <c r="I106" i="6" s="1"/>
  <c r="A107" i="6"/>
  <c r="G107" i="6" l="1"/>
  <c r="I107" i="6" s="1"/>
  <c r="A108" i="6"/>
  <c r="G108" i="6" l="1"/>
  <c r="I108" i="6" s="1"/>
  <c r="A109" i="6"/>
  <c r="G109" i="6" l="1"/>
  <c r="I109" i="6" s="1"/>
  <c r="A110" i="6"/>
  <c r="G110" i="6" l="1"/>
  <c r="I110" i="6" s="1"/>
  <c r="A111" i="6"/>
  <c r="G111" i="6" l="1"/>
  <c r="I111" i="6" s="1"/>
  <c r="A112" i="6"/>
  <c r="G112" i="6" l="1"/>
  <c r="I112" i="6" s="1"/>
  <c r="A113" i="6"/>
  <c r="G113" i="6" l="1"/>
  <c r="I113" i="6" s="1"/>
  <c r="A114" i="6"/>
  <c r="G114" i="6" l="1"/>
  <c r="I114" i="6" s="1"/>
  <c r="A115" i="6"/>
  <c r="G115" i="6" l="1"/>
  <c r="I115" i="6" s="1"/>
  <c r="A116" i="6"/>
  <c r="G116" i="6" l="1"/>
  <c r="I116" i="6" s="1"/>
  <c r="A117" i="6"/>
  <c r="G117" i="6" l="1"/>
  <c r="I117" i="6" s="1"/>
  <c r="A118" i="6"/>
  <c r="G118" i="6" l="1"/>
  <c r="I118" i="6" s="1"/>
  <c r="A119" i="6"/>
  <c r="G119" i="6" l="1"/>
  <c r="I119" i="6" s="1"/>
  <c r="A120" i="6"/>
  <c r="G120" i="6" l="1"/>
  <c r="I120" i="6" s="1"/>
  <c r="A121" i="6"/>
  <c r="G121" i="6" l="1"/>
  <c r="I121" i="6" s="1"/>
  <c r="A122" i="6"/>
  <c r="G122" i="6" l="1"/>
  <c r="I122" i="6" s="1"/>
  <c r="A123" i="6"/>
  <c r="G123" i="6" l="1"/>
  <c r="I123" i="6" s="1"/>
  <c r="A124" i="6"/>
  <c r="G124" i="6" l="1"/>
  <c r="I124" i="6" s="1"/>
  <c r="A125" i="6"/>
  <c r="G125" i="6" l="1"/>
  <c r="I125" i="6" s="1"/>
  <c r="A126" i="6"/>
  <c r="G126" i="6" l="1"/>
  <c r="I126" i="6" s="1"/>
  <c r="A127" i="6"/>
  <c r="G127" i="6" l="1"/>
  <c r="I127" i="6" s="1"/>
  <c r="A128" i="6"/>
  <c r="G128" i="6" l="1"/>
  <c r="I128" i="6" s="1"/>
  <c r="A129" i="6"/>
  <c r="G129" i="6" l="1"/>
  <c r="I129" i="6" s="1"/>
  <c r="A130" i="6"/>
  <c r="G130" i="6" l="1"/>
  <c r="I130" i="6" s="1"/>
  <c r="A131" i="6"/>
  <c r="G131" i="6" l="1"/>
  <c r="I131" i="6" s="1"/>
  <c r="A132" i="6"/>
  <c r="G132" i="6" l="1"/>
  <c r="I132" i="6" s="1"/>
  <c r="A133" i="6"/>
  <c r="G133" i="6" l="1"/>
  <c r="I133" i="6" s="1"/>
  <c r="A134" i="6"/>
  <c r="G134" i="6" l="1"/>
  <c r="I134" i="6" s="1"/>
  <c r="A135" i="6"/>
  <c r="G135" i="6" l="1"/>
  <c r="I135" i="6" s="1"/>
  <c r="A136" i="6"/>
  <c r="G136" i="6" l="1"/>
  <c r="I136" i="6" s="1"/>
  <c r="A137" i="6"/>
  <c r="G137" i="6" l="1"/>
  <c r="I137" i="6" s="1"/>
  <c r="A138" i="6"/>
  <c r="G138" i="6" l="1"/>
  <c r="I138" i="6" s="1"/>
  <c r="A139" i="6"/>
  <c r="G139" i="6" l="1"/>
  <c r="I139" i="6" s="1"/>
  <c r="A140" i="6"/>
  <c r="G140" i="6" l="1"/>
  <c r="I140" i="6" s="1"/>
  <c r="A141" i="6"/>
  <c r="G141" i="6" l="1"/>
  <c r="I141" i="6" s="1"/>
  <c r="A142" i="6"/>
  <c r="G142" i="6" l="1"/>
  <c r="I142" i="6" s="1"/>
  <c r="A143" i="6"/>
  <c r="G143" i="6" l="1"/>
  <c r="I143" i="6" s="1"/>
  <c r="A144" i="6"/>
  <c r="G144" i="6" l="1"/>
  <c r="I144" i="6" s="1"/>
  <c r="A145" i="6"/>
  <c r="G145" i="6" l="1"/>
  <c r="I145" i="6" s="1"/>
  <c r="A146" i="6"/>
  <c r="G146" i="6" l="1"/>
  <c r="I146" i="6" s="1"/>
  <c r="A147" i="6"/>
  <c r="G147" i="6" l="1"/>
  <c r="I147" i="6" s="1"/>
  <c r="A148" i="6"/>
  <c r="G148" i="6" l="1"/>
  <c r="I148" i="6" s="1"/>
  <c r="A149" i="6"/>
  <c r="G149" i="6" l="1"/>
  <c r="I149" i="6" s="1"/>
  <c r="A150" i="6"/>
  <c r="G150" i="6" l="1"/>
  <c r="I150" i="6" s="1"/>
  <c r="A151" i="6"/>
  <c r="G151" i="6" l="1"/>
  <c r="I151" i="6" s="1"/>
  <c r="A152" i="6"/>
  <c r="G152" i="6" l="1"/>
  <c r="I152" i="6" s="1"/>
  <c r="A153" i="6"/>
  <c r="G153" i="6" l="1"/>
  <c r="I153" i="6" s="1"/>
  <c r="A154" i="6"/>
  <c r="G154" i="6" l="1"/>
  <c r="I154" i="6" s="1"/>
  <c r="A155" i="6"/>
  <c r="G155" i="6" l="1"/>
  <c r="I155" i="6" s="1"/>
  <c r="A156" i="6"/>
  <c r="G156" i="6" l="1"/>
  <c r="I156" i="6" s="1"/>
  <c r="A157" i="6"/>
  <c r="G157" i="6" l="1"/>
  <c r="I157" i="6" s="1"/>
  <c r="A158" i="6"/>
  <c r="G158" i="6" l="1"/>
  <c r="I158" i="6" s="1"/>
  <c r="A159" i="6"/>
  <c r="G159" i="6" l="1"/>
  <c r="I159" i="6" s="1"/>
  <c r="A160" i="6"/>
  <c r="G160" i="6" l="1"/>
  <c r="I160" i="6" s="1"/>
  <c r="A161" i="6"/>
  <c r="G161" i="6" l="1"/>
  <c r="I161" i="6" s="1"/>
  <c r="A162" i="6"/>
  <c r="G162" i="6" l="1"/>
  <c r="I162" i="6" s="1"/>
  <c r="A163" i="6"/>
  <c r="G163" i="6" l="1"/>
  <c r="I163" i="6" s="1"/>
  <c r="A164" i="6"/>
  <c r="G164" i="6" l="1"/>
  <c r="I164" i="6" s="1"/>
  <c r="A165" i="6"/>
  <c r="G165" i="6" l="1"/>
  <c r="I165" i="6" s="1"/>
  <c r="A166" i="6"/>
  <c r="G166" i="6" l="1"/>
  <c r="I166" i="6" s="1"/>
  <c r="A167" i="6"/>
  <c r="G167" i="6" l="1"/>
  <c r="I167" i="6" s="1"/>
  <c r="A168" i="6"/>
  <c r="G168" i="6" l="1"/>
  <c r="I168" i="6" s="1"/>
  <c r="A169" i="6"/>
  <c r="G169" i="6" l="1"/>
  <c r="I169" i="6" s="1"/>
  <c r="A170" i="6"/>
  <c r="G170" i="6" l="1"/>
  <c r="I170" i="6" s="1"/>
  <c r="A171" i="6"/>
  <c r="G171" i="6" l="1"/>
  <c r="I171" i="6" s="1"/>
  <c r="A172" i="6"/>
  <c r="G172" i="6" l="1"/>
  <c r="I172" i="6" s="1"/>
  <c r="A173" i="6"/>
  <c r="G173" i="6" l="1"/>
  <c r="I173" i="6" s="1"/>
  <c r="A174" i="6"/>
  <c r="G174" i="6" l="1"/>
  <c r="I174" i="6" s="1"/>
  <c r="A175" i="6"/>
  <c r="G175" i="6" l="1"/>
  <c r="I175" i="6" s="1"/>
  <c r="A176" i="6"/>
  <c r="G176" i="6" l="1"/>
  <c r="I176" i="6" s="1"/>
  <c r="A177" i="6"/>
  <c r="G177" i="6" l="1"/>
  <c r="I177" i="6" s="1"/>
  <c r="A178" i="6"/>
  <c r="G178" i="6" l="1"/>
  <c r="I178" i="6" s="1"/>
  <c r="A179" i="6"/>
  <c r="G179" i="6" l="1"/>
  <c r="I179" i="6" s="1"/>
  <c r="A180" i="6"/>
  <c r="G180" i="6" l="1"/>
  <c r="I180" i="6" s="1"/>
  <c r="A181" i="6"/>
  <c r="G181" i="6" l="1"/>
  <c r="I181" i="6" s="1"/>
  <c r="A182" i="6"/>
  <c r="G182" i="6" l="1"/>
  <c r="I182" i="6" s="1"/>
  <c r="A183" i="6"/>
  <c r="G183" i="6" l="1"/>
  <c r="I183" i="6" s="1"/>
  <c r="A184" i="6"/>
  <c r="G184" i="6" l="1"/>
  <c r="I184" i="6" s="1"/>
  <c r="A185" i="6"/>
  <c r="G185" i="6" l="1"/>
  <c r="I185" i="6" s="1"/>
  <c r="A186" i="6"/>
  <c r="G186" i="6" l="1"/>
  <c r="I186" i="6" s="1"/>
  <c r="A187" i="6"/>
  <c r="G187" i="6" l="1"/>
  <c r="I187" i="6" s="1"/>
  <c r="A188" i="6"/>
  <c r="G188" i="6" l="1"/>
  <c r="I188" i="6" s="1"/>
  <c r="A189" i="6"/>
  <c r="G189" i="6" l="1"/>
  <c r="I189" i="6" s="1"/>
  <c r="A190" i="6"/>
  <c r="G190" i="6" l="1"/>
  <c r="I190" i="6" s="1"/>
  <c r="A191" i="6"/>
  <c r="G191" i="6" l="1"/>
  <c r="I191" i="6" s="1"/>
  <c r="A192" i="6"/>
  <c r="G192" i="6" l="1"/>
  <c r="I192" i="6" s="1"/>
  <c r="A193" i="6"/>
  <c r="G193" i="6" l="1"/>
  <c r="I193" i="6" s="1"/>
  <c r="A194" i="6"/>
  <c r="G194" i="6" l="1"/>
  <c r="I194" i="6" s="1"/>
  <c r="A195" i="6"/>
  <c r="G195" i="6" l="1"/>
  <c r="I195" i="6" s="1"/>
  <c r="A196" i="6"/>
  <c r="G196" i="6" l="1"/>
  <c r="I196" i="6" s="1"/>
  <c r="A197" i="6"/>
  <c r="G197" i="6" l="1"/>
  <c r="I197" i="6" s="1"/>
  <c r="A198" i="6"/>
  <c r="G198" i="6" l="1"/>
  <c r="I198" i="6" s="1"/>
  <c r="A199" i="6"/>
  <c r="G199" i="6" l="1"/>
  <c r="I199" i="6" s="1"/>
  <c r="A200" i="6"/>
  <c r="G200" i="6" l="1"/>
  <c r="I200" i="6" s="1"/>
  <c r="A201" i="6"/>
  <c r="G201" i="6" l="1"/>
  <c r="I201" i="6" s="1"/>
  <c r="A202" i="6"/>
  <c r="G202" i="6" l="1"/>
  <c r="I202" i="6" s="1"/>
  <c r="A203" i="6"/>
  <c r="G203" i="6" l="1"/>
  <c r="I203" i="6" s="1"/>
  <c r="A204" i="6"/>
  <c r="G204" i="6" l="1"/>
  <c r="I204" i="6" s="1"/>
  <c r="A205" i="6"/>
  <c r="G205" i="6" l="1"/>
  <c r="I205" i="6" s="1"/>
  <c r="A206" i="6"/>
  <c r="G206" i="6" l="1"/>
  <c r="I206" i="6" s="1"/>
  <c r="A207" i="6"/>
  <c r="G207" i="6" l="1"/>
  <c r="I207" i="6" s="1"/>
  <c r="A208" i="6"/>
  <c r="G208" i="6" l="1"/>
  <c r="I208" i="6" s="1"/>
  <c r="A209" i="6"/>
  <c r="G209" i="6" l="1"/>
  <c r="I209" i="6" s="1"/>
  <c r="A210" i="6"/>
  <c r="G210" i="6" l="1"/>
  <c r="I210" i="6" s="1"/>
  <c r="A211" i="6"/>
  <c r="G211" i="6" l="1"/>
  <c r="I211" i="6" s="1"/>
  <c r="A212" i="6"/>
  <c r="G212" i="6" l="1"/>
  <c r="I212" i="6" s="1"/>
  <c r="A213" i="6"/>
  <c r="G213" i="6" l="1"/>
  <c r="I213" i="6" s="1"/>
  <c r="A214" i="6"/>
  <c r="G214" i="6" l="1"/>
  <c r="I214" i="6" s="1"/>
  <c r="A215" i="6"/>
  <c r="G215" i="6" l="1"/>
  <c r="I215" i="6" s="1"/>
  <c r="A216" i="6"/>
  <c r="G216" i="6" l="1"/>
  <c r="I216" i="6" s="1"/>
  <c r="A217" i="6"/>
  <c r="G217" i="6" l="1"/>
  <c r="I217" i="6" s="1"/>
  <c r="A218" i="6"/>
  <c r="G218" i="6" l="1"/>
  <c r="A219" i="6"/>
  <c r="I218" i="6" l="1"/>
  <c r="K218" i="6"/>
  <c r="G219" i="6"/>
  <c r="I219" i="6" s="1"/>
  <c r="A220" i="6"/>
  <c r="G220" i="6" l="1"/>
  <c r="I220" i="6" s="1"/>
  <c r="A221" i="6"/>
  <c r="G221" i="6" l="1"/>
  <c r="I221" i="6" s="1"/>
  <c r="A222" i="6"/>
  <c r="G222" i="6" l="1"/>
  <c r="I222" i="6" s="1"/>
  <c r="A223" i="6"/>
  <c r="G223" i="6" l="1"/>
  <c r="I223" i="6" s="1"/>
  <c r="A224" i="6"/>
  <c r="G224" i="6" l="1"/>
  <c r="I224" i="6" s="1"/>
  <c r="A225" i="6"/>
  <c r="G225" i="6" l="1"/>
  <c r="I225" i="6" s="1"/>
  <c r="A226" i="6"/>
  <c r="G226" i="6" l="1"/>
  <c r="I226" i="6" s="1"/>
  <c r="A227" i="6"/>
  <c r="G227" i="6" l="1"/>
  <c r="I227" i="6" s="1"/>
  <c r="A228" i="6"/>
  <c r="G228" i="6" l="1"/>
  <c r="I228" i="6" s="1"/>
  <c r="A229" i="6"/>
  <c r="G229" i="6" l="1"/>
  <c r="I229" i="6" s="1"/>
  <c r="A230" i="6"/>
  <c r="G230" i="6" l="1"/>
  <c r="I230" i="6" s="1"/>
  <c r="A231" i="6"/>
  <c r="G231" i="6" l="1"/>
  <c r="I231" i="6" s="1"/>
  <c r="A232" i="6"/>
  <c r="G232" i="6" l="1"/>
  <c r="I232" i="6" s="1"/>
  <c r="A233" i="6"/>
  <c r="G233" i="6" l="1"/>
  <c r="I233" i="6" s="1"/>
  <c r="A234" i="6"/>
  <c r="G234" i="6" l="1"/>
  <c r="I234" i="6" s="1"/>
  <c r="A235" i="6"/>
  <c r="G235" i="6" l="1"/>
  <c r="I235" i="6" s="1"/>
  <c r="A236" i="6"/>
  <c r="G236" i="6" l="1"/>
  <c r="I236" i="6" s="1"/>
  <c r="A237" i="6"/>
  <c r="G237" i="6" l="1"/>
  <c r="I237" i="6" s="1"/>
  <c r="A238" i="6"/>
  <c r="G238" i="6" l="1"/>
  <c r="I238" i="6" s="1"/>
  <c r="A239" i="6"/>
  <c r="G239" i="6" l="1"/>
  <c r="I239" i="6" s="1"/>
  <c r="A240" i="6"/>
  <c r="G240" i="6" l="1"/>
  <c r="I240" i="6" s="1"/>
  <c r="A241" i="6"/>
  <c r="G241" i="6" l="1"/>
  <c r="I241" i="6" s="1"/>
  <c r="A242" i="6"/>
  <c r="G242" i="6" l="1"/>
  <c r="I242" i="6" s="1"/>
  <c r="A243" i="6"/>
  <c r="G243" i="6" l="1"/>
  <c r="I243" i="6" s="1"/>
  <c r="A244" i="6"/>
  <c r="G244" i="6" l="1"/>
  <c r="I244" i="6" s="1"/>
  <c r="A245" i="6"/>
  <c r="G245" i="6" l="1"/>
  <c r="I245" i="6" s="1"/>
  <c r="A246" i="6"/>
  <c r="G246" i="6" l="1"/>
  <c r="I246" i="6" s="1"/>
  <c r="A247" i="6"/>
  <c r="G247" i="6" l="1"/>
  <c r="I247" i="6" s="1"/>
  <c r="A248" i="6"/>
  <c r="G248" i="6" l="1"/>
  <c r="I248" i="6" s="1"/>
  <c r="A249" i="6"/>
  <c r="G249" i="6" l="1"/>
  <c r="I249" i="6" s="1"/>
  <c r="A250" i="6"/>
  <c r="G250" i="6" l="1"/>
  <c r="I250" i="6" s="1"/>
  <c r="A251" i="6"/>
  <c r="G251" i="6" l="1"/>
  <c r="I251" i="6" s="1"/>
  <c r="A252" i="6"/>
  <c r="G252" i="6" l="1"/>
  <c r="I252" i="6" s="1"/>
  <c r="A253" i="6"/>
  <c r="G253" i="6" l="1"/>
  <c r="I253" i="6" s="1"/>
  <c r="A254" i="6"/>
  <c r="G254" i="6" l="1"/>
  <c r="I254" i="6" s="1"/>
  <c r="A255" i="6"/>
  <c r="G255" i="6" l="1"/>
  <c r="I255" i="6" s="1"/>
  <c r="A256" i="6"/>
  <c r="G256" i="6" l="1"/>
  <c r="I256" i="6" s="1"/>
  <c r="A257" i="6"/>
  <c r="G257" i="6" l="1"/>
  <c r="I257" i="6" s="1"/>
  <c r="A258" i="6"/>
  <c r="G258" i="6" l="1"/>
  <c r="I258" i="6" s="1"/>
  <c r="A259" i="6"/>
  <c r="G259" i="6" l="1"/>
  <c r="I259" i="6" s="1"/>
  <c r="A260" i="6"/>
  <c r="G260" i="6" l="1"/>
  <c r="I260" i="6" s="1"/>
  <c r="A261" i="6"/>
  <c r="G261" i="6" l="1"/>
  <c r="I261" i="6" s="1"/>
  <c r="A262" i="6"/>
  <c r="G262" i="6" l="1"/>
  <c r="I262" i="6" s="1"/>
  <c r="A263" i="6"/>
  <c r="G263" i="6" l="1"/>
  <c r="I263" i="6" s="1"/>
  <c r="A264" i="6"/>
  <c r="G264" i="6" l="1"/>
  <c r="I264" i="6" s="1"/>
  <c r="A265" i="6"/>
  <c r="G265" i="6" l="1"/>
  <c r="I265" i="6" s="1"/>
  <c r="A266" i="6"/>
  <c r="G266" i="6" l="1"/>
  <c r="I266" i="6" s="1"/>
  <c r="A267" i="6"/>
  <c r="G267" i="6" l="1"/>
  <c r="I267" i="6" s="1"/>
  <c r="A268" i="6"/>
  <c r="G268" i="6" l="1"/>
  <c r="I268" i="6" s="1"/>
  <c r="A269" i="6"/>
  <c r="G269" i="6" l="1"/>
  <c r="I269" i="6" s="1"/>
  <c r="A270" i="6"/>
  <c r="G270" i="6" l="1"/>
  <c r="I270" i="6" s="1"/>
  <c r="A271" i="6"/>
  <c r="G271" i="6" l="1"/>
  <c r="I271" i="6" s="1"/>
  <c r="A272" i="6"/>
  <c r="G272" i="6" l="1"/>
  <c r="I272" i="6" s="1"/>
  <c r="A273" i="6"/>
  <c r="G273" i="6" l="1"/>
  <c r="I273" i="6" s="1"/>
  <c r="A274" i="6"/>
  <c r="G274" i="6" l="1"/>
  <c r="I274" i="6" s="1"/>
  <c r="A275" i="6"/>
  <c r="G275" i="6" l="1"/>
  <c r="I275" i="6" s="1"/>
  <c r="A276" i="6"/>
  <c r="G276" i="6" l="1"/>
  <c r="I276" i="6" s="1"/>
  <c r="A277" i="6"/>
  <c r="G277" i="6" l="1"/>
  <c r="I277" i="6" s="1"/>
  <c r="A278" i="6"/>
  <c r="G278" i="6" l="1"/>
  <c r="I278" i="6" s="1"/>
  <c r="A279" i="6"/>
  <c r="G279" i="6" l="1"/>
  <c r="I279" i="6" s="1"/>
  <c r="A280" i="6"/>
  <c r="G280" i="6" l="1"/>
  <c r="I280" i="6" s="1"/>
  <c r="A281" i="6"/>
  <c r="G281" i="6" l="1"/>
  <c r="A282" i="6"/>
  <c r="I281" i="6"/>
  <c r="G282" i="6" l="1"/>
  <c r="I282" i="6" s="1"/>
  <c r="A283" i="6"/>
  <c r="G283" i="6" l="1"/>
  <c r="I283" i="6" s="1"/>
  <c r="A284" i="6"/>
  <c r="G284" i="6" l="1"/>
  <c r="I284" i="6" s="1"/>
  <c r="A285" i="6"/>
  <c r="G285" i="6" l="1"/>
  <c r="I285" i="6" s="1"/>
  <c r="A286" i="6"/>
  <c r="G286" i="6" l="1"/>
  <c r="I286" i="6" s="1"/>
  <c r="A287" i="6"/>
  <c r="G287" i="6" l="1"/>
  <c r="A288" i="6"/>
  <c r="I287" i="6"/>
  <c r="G288" i="6" l="1"/>
  <c r="I288" i="6" s="1"/>
  <c r="A289" i="6"/>
  <c r="G289" i="6" l="1"/>
  <c r="I289" i="6" s="1"/>
  <c r="A290" i="6"/>
  <c r="G290" i="6" l="1"/>
  <c r="I290" i="6" s="1"/>
  <c r="A291" i="6"/>
  <c r="G291" i="6" l="1"/>
  <c r="I291" i="6" s="1"/>
  <c r="A292" i="6"/>
  <c r="G292" i="6" l="1"/>
  <c r="I292" i="6" s="1"/>
  <c r="A293" i="6"/>
  <c r="G293" i="6" l="1"/>
  <c r="I293" i="6" s="1"/>
  <c r="A294" i="6"/>
  <c r="G294" i="6" l="1"/>
  <c r="I294" i="6" s="1"/>
  <c r="A295" i="6"/>
  <c r="G295" i="6" l="1"/>
  <c r="I295" i="6" s="1"/>
  <c r="A296" i="6"/>
  <c r="G296" i="6" l="1"/>
  <c r="I296" i="6" s="1"/>
  <c r="A297" i="6"/>
  <c r="G297" i="6" l="1"/>
  <c r="I297" i="6" s="1"/>
  <c r="A298" i="6"/>
  <c r="G298" i="6" l="1"/>
  <c r="I298" i="6" s="1"/>
  <c r="A299" i="6"/>
  <c r="G299" i="6" l="1"/>
  <c r="I299" i="6" s="1"/>
  <c r="A300" i="6"/>
  <c r="G300" i="6" l="1"/>
  <c r="I300" i="6" s="1"/>
  <c r="A301" i="6"/>
  <c r="G301" i="6" l="1"/>
  <c r="I301" i="6" s="1"/>
  <c r="A302" i="6"/>
  <c r="G302" i="6" l="1"/>
  <c r="A303" i="6"/>
  <c r="I302" i="6"/>
  <c r="G303" i="6" l="1"/>
  <c r="I303" i="6" s="1"/>
  <c r="A304" i="6"/>
  <c r="G304" i="6" l="1"/>
  <c r="I304" i="6" s="1"/>
  <c r="A305" i="6"/>
  <c r="G305" i="6" l="1"/>
  <c r="I305" i="6" s="1"/>
  <c r="A306" i="6"/>
  <c r="G306" i="6" l="1"/>
  <c r="I306" i="6" s="1"/>
  <c r="A307" i="6"/>
  <c r="G307" i="6" l="1"/>
  <c r="I307" i="6" s="1"/>
  <c r="A308" i="6"/>
  <c r="G308" i="6" l="1"/>
  <c r="I308" i="6" s="1"/>
  <c r="A309" i="6"/>
  <c r="G309" i="6" l="1"/>
  <c r="I309" i="6" s="1"/>
  <c r="A310" i="6"/>
  <c r="G310" i="6" l="1"/>
  <c r="I310" i="6" s="1"/>
  <c r="A311" i="6"/>
  <c r="G311" i="6" l="1"/>
  <c r="I311" i="6" s="1"/>
  <c r="A312" i="6"/>
  <c r="G312" i="6" l="1"/>
  <c r="I312" i="6" s="1"/>
  <c r="A313" i="6"/>
  <c r="G313" i="6" l="1"/>
  <c r="I313" i="6" s="1"/>
  <c r="A314" i="6"/>
  <c r="G314" i="6" l="1"/>
  <c r="I314" i="6" s="1"/>
  <c r="A315" i="6"/>
  <c r="G315" i="6" l="1"/>
  <c r="I315" i="6" s="1"/>
  <c r="A316" i="6"/>
  <c r="G316" i="6" l="1"/>
  <c r="I316" i="6" s="1"/>
  <c r="A317" i="6"/>
  <c r="G317" i="6" l="1"/>
  <c r="I317" i="6" s="1"/>
  <c r="A318" i="6"/>
  <c r="G318" i="6" l="1"/>
  <c r="I318" i="6" s="1"/>
  <c r="A319" i="6"/>
  <c r="G319" i="6" l="1"/>
  <c r="I319" i="6" s="1"/>
  <c r="A320" i="6"/>
  <c r="G320" i="6" l="1"/>
  <c r="I320" i="6" s="1"/>
  <c r="A321" i="6"/>
  <c r="G321" i="6" l="1"/>
  <c r="I321" i="6" s="1"/>
  <c r="A322" i="6"/>
  <c r="G322" i="6" l="1"/>
  <c r="I322" i="6" s="1"/>
  <c r="A323" i="6"/>
  <c r="G323" i="6" l="1"/>
  <c r="I323" i="6" s="1"/>
  <c r="A324" i="6"/>
  <c r="G324" i="6" l="1"/>
  <c r="I324" i="6" s="1"/>
  <c r="A325" i="6"/>
  <c r="G325" i="6" l="1"/>
  <c r="I325" i="6" s="1"/>
  <c r="A326" i="6"/>
  <c r="G326" i="6" l="1"/>
  <c r="I326" i="6" s="1"/>
  <c r="A327" i="6"/>
  <c r="G327" i="6" l="1"/>
  <c r="I327" i="6" s="1"/>
  <c r="A328" i="6"/>
  <c r="G328" i="6" l="1"/>
  <c r="I328" i="6" s="1"/>
  <c r="A329" i="6"/>
  <c r="G329" i="6" l="1"/>
  <c r="I329" i="6" s="1"/>
  <c r="A330" i="6"/>
  <c r="G330" i="6" l="1"/>
  <c r="I330" i="6" s="1"/>
  <c r="A331" i="6"/>
  <c r="G331" i="6" l="1"/>
  <c r="I331" i="6" s="1"/>
  <c r="A332" i="6"/>
  <c r="G332" i="6" l="1"/>
  <c r="I332" i="6" s="1"/>
  <c r="A333" i="6"/>
  <c r="G333" i="6" l="1"/>
  <c r="I333" i="6" s="1"/>
  <c r="A334" i="6"/>
  <c r="G334" i="6" l="1"/>
  <c r="I334" i="6" s="1"/>
  <c r="A335" i="6"/>
  <c r="G335" i="6" l="1"/>
  <c r="I335" i="6" s="1"/>
  <c r="A336" i="6"/>
  <c r="G336" i="6" l="1"/>
  <c r="I336" i="6" s="1"/>
  <c r="A337" i="6"/>
  <c r="G337" i="6" l="1"/>
  <c r="I337" i="6" s="1"/>
  <c r="A338" i="6"/>
  <c r="G338" i="6" l="1"/>
  <c r="I338" i="6" s="1"/>
  <c r="A339" i="6"/>
  <c r="G339" i="6" l="1"/>
  <c r="I339" i="6" s="1"/>
  <c r="A340" i="6"/>
  <c r="G340" i="6" l="1"/>
  <c r="I340" i="6" s="1"/>
  <c r="A341" i="6"/>
  <c r="G341" i="6" l="1"/>
  <c r="I341" i="6" s="1"/>
  <c r="A342" i="6"/>
  <c r="G342" i="6" l="1"/>
  <c r="I342" i="6" s="1"/>
  <c r="A343" i="6"/>
  <c r="G343" i="6" l="1"/>
  <c r="I343" i="6" s="1"/>
  <c r="A344" i="6"/>
  <c r="G344" i="6" l="1"/>
  <c r="I344" i="6" s="1"/>
  <c r="A345" i="6"/>
  <c r="G345" i="6" l="1"/>
  <c r="I345" i="6" s="1"/>
  <c r="A346" i="6"/>
  <c r="G346" i="6" l="1"/>
  <c r="I346" i="6" s="1"/>
  <c r="A347" i="6"/>
  <c r="G347" i="6" l="1"/>
  <c r="I347" i="6" s="1"/>
  <c r="A348" i="6"/>
  <c r="G348" i="6" l="1"/>
  <c r="I348" i="6" s="1"/>
  <c r="A349" i="6"/>
  <c r="G349" i="6" l="1"/>
  <c r="I349" i="6" s="1"/>
  <c r="A350" i="6"/>
  <c r="G350" i="6" l="1"/>
  <c r="I350" i="6" s="1"/>
  <c r="A351" i="6"/>
  <c r="G351" i="6" l="1"/>
  <c r="I351" i="6" s="1"/>
  <c r="A352" i="6"/>
  <c r="G352" i="6" l="1"/>
  <c r="I352" i="6" s="1"/>
  <c r="A353" i="6"/>
  <c r="G353" i="6" l="1"/>
  <c r="I353" i="6" s="1"/>
  <c r="A354" i="6"/>
  <c r="G354" i="6" l="1"/>
  <c r="I354" i="6" s="1"/>
  <c r="A355" i="6"/>
  <c r="G355" i="6" l="1"/>
  <c r="I355" i="6" s="1"/>
  <c r="A356" i="6"/>
  <c r="G356" i="6" l="1"/>
  <c r="I356" i="6" s="1"/>
  <c r="A357" i="6"/>
  <c r="G357" i="6" l="1"/>
  <c r="I357" i="6" s="1"/>
  <c r="A358" i="6"/>
  <c r="G358" i="6" l="1"/>
  <c r="I358" i="6" s="1"/>
  <c r="A359" i="6"/>
  <c r="G359" i="6" l="1"/>
  <c r="I359" i="6" s="1"/>
  <c r="A360" i="6"/>
  <c r="G360" i="6" l="1"/>
  <c r="I360" i="6" s="1"/>
  <c r="A361" i="6"/>
  <c r="G361" i="6" l="1"/>
  <c r="I361" i="6" s="1"/>
  <c r="A362" i="6"/>
  <c r="G362" i="6" l="1"/>
  <c r="I362" i="6" s="1"/>
  <c r="A363" i="6"/>
  <c r="G363" i="6" l="1"/>
  <c r="I363" i="6" s="1"/>
  <c r="A364" i="6"/>
  <c r="G364" i="6" l="1"/>
  <c r="I364" i="6" s="1"/>
  <c r="A365" i="6"/>
  <c r="G365" i="6" l="1"/>
  <c r="I365" i="6" s="1"/>
  <c r="A366" i="6"/>
  <c r="G366" i="6" l="1"/>
  <c r="I366" i="6" s="1"/>
  <c r="A367" i="6"/>
  <c r="G367" i="6" l="1"/>
  <c r="I367" i="6" s="1"/>
  <c r="A368" i="6"/>
  <c r="G368" i="6" l="1"/>
  <c r="I368" i="6" s="1"/>
  <c r="F2" i="6" s="1"/>
  <c r="C25" i="4" l="1"/>
  <c r="C24" i="4"/>
  <c r="C27" i="4"/>
  <c r="C18" i="4"/>
  <c r="C21" i="4"/>
  <c r="C23" i="4"/>
  <c r="C28" i="4"/>
  <c r="C26" i="4"/>
  <c r="C22" i="4"/>
  <c r="C20" i="4"/>
  <c r="C17" i="4"/>
  <c r="C19" i="4"/>
  <c r="C29" i="4" l="1"/>
  <c r="C31" i="4" s="1"/>
</calcChain>
</file>

<file path=xl/sharedStrings.xml><?xml version="1.0" encoding="utf-8"?>
<sst xmlns="http://schemas.openxmlformats.org/spreadsheetml/2006/main" count="56" uniqueCount="44">
  <si>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</si>
  <si>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</si>
  <si>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</si>
  <si>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</si>
  <si>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</si>
  <si>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</si>
  <si>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</si>
  <si>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</si>
  <si>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</si>
  <si>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</si>
  <si>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</si>
  <si>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</si>
  <si>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</si>
  <si>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</si>
  <si>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fériés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</si>
  <si>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</si>
  <si>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</si>
  <si>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</si>
  <si>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</si>
  <si>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</si>
  <si>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</si>
  <si>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</si>
  <si>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</si>
  <si>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</si>
  <si>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</si>
  <si>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</si>
  <si>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</si>
  <si>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N° Mois</t>
  </si>
  <si>
    <t>&lt;&lt;--- Cliquer dans la colonne pour choisir l'emprunteur</t>
  </si>
  <si>
    <t>TABLEAU DE BORD</t>
  </si>
  <si>
    <t>Date</t>
  </si>
  <si>
    <t>ID</t>
  </si>
  <si>
    <t>MOIS</t>
  </si>
  <si>
    <t>Jour Matin</t>
  </si>
  <si>
    <t>Jour A.M</t>
  </si>
  <si>
    <t>Nuit</t>
  </si>
  <si>
    <t>Dimanche</t>
  </si>
  <si>
    <t>Total heures</t>
  </si>
  <si>
    <t>Heures effectuées</t>
  </si>
  <si>
    <t>Total Année</t>
  </si>
  <si>
    <t>Quota Année</t>
  </si>
  <si>
    <t>Reste à faire</t>
  </si>
  <si>
    <t>octobre</t>
  </si>
  <si>
    <t>Total heures pour ce mois: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</si>
</sst>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d\ dd"/>
    <numFmt numFmtId="165" formatCode="mmmm"/>
    <numFmt numFmtId="166" formatCode="[h]:mm"/>
    <numFmt numFmtId="167" formatCode="[hh]:mm"/>
  </numFmts>
  <fonts count="1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20"/>
      <color theme="1"/>
      <name val="Calibri"/>
      <family val="2"/>
    </font>
    <font>
      <sz val="16"/>
      <color theme="1"/>
      <name val="Calibri"/>
      <family val="2"/>
      <scheme val="minor"/>
    </font>
    <font>
      <sz val="9"/>
      <color rgb="FFFF0000"/>
      <name val="Calibri"/>
      <family val="2"/>
    </font>
    <font>
      <sz val="24"/>
      <color theme="1"/>
      <name val="Calibri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</font>
    <font>
      <sz val="12"/>
      <color theme="1"/>
      <name val="Calibri"/>
      <family val="2"/>
      <scheme val="minor"/>
    </font>
    <font>
      <sz val="22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164" fontId="2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5" fillId="2" borderId="0" xfId="1" applyFont="1" applyFill="1" applyAlignment="1" applyProtection="1">
      <alignment horizontal="center" vertical="center"/>
      <protection locked="0"/>
    </xf>
    <xf numFmtId="0" fontId="0" fillId="0" borderId="2" xfId="0" applyBorder="1"/>
    <xf numFmtId="49" fontId="0" fillId="0" borderId="2" xfId="0" applyNumberFormat="1" applyBorder="1"/>
    <xf numFmtId="14" fontId="0" fillId="0" borderId="2" xfId="0" applyNumberFormat="1" applyBorder="1"/>
    <xf numFmtId="0" fontId="6" fillId="0" borderId="0" xfId="1" applyFont="1" applyAlignment="1"/>
    <xf numFmtId="0" fontId="0" fillId="4" borderId="0" xfId="0" applyFill="1"/>
    <xf numFmtId="0" fontId="2" fillId="0" borderId="0" xfId="1" applyFont="1"/>
    <xf numFmtId="14" fontId="2" fillId="0" borderId="5" xfId="1" applyNumberFormat="1" applyFont="1" applyBorder="1"/>
    <xf numFmtId="14" fontId="2" fillId="0" borderId="1" xfId="1" applyNumberFormat="1" applyFont="1" applyBorder="1"/>
    <xf numFmtId="14" fontId="2" fillId="0" borderId="6" xfId="1" applyNumberFormat="1" applyFont="1" applyBorder="1"/>
    <xf numFmtId="14" fontId="12" fillId="0" borderId="1" xfId="1" applyNumberFormat="1" applyFont="1" applyBorder="1"/>
    <xf numFmtId="0" fontId="11" fillId="0" borderId="0" xfId="0" applyNumberFormat="1" applyFont="1" applyAlignment="1">
      <alignment wrapText="1"/>
    </xf>
    <xf numFmtId="0" fontId="1" fillId="6" borderId="0" xfId="1" applyFill="1"/>
    <xf numFmtId="0" fontId="8" fillId="6" borderId="0" xfId="1" applyFont="1" applyFill="1"/>
    <xf numFmtId="0" fontId="6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1" applyFont="1" applyFill="1" applyAlignment="1" applyProtection="1">
      <alignment horizontal="center" vertical="center"/>
      <protection locked="0"/>
    </xf>
    <xf numFmtId="20" fontId="2" fillId="0" borderId="1" xfId="1" applyNumberFormat="1" applyFont="1" applyBorder="1" applyAlignment="1">
      <alignment horizontal="center"/>
    </xf>
    <xf numFmtId="20" fontId="2" fillId="0" borderId="1" xfId="1" applyNumberFormat="1" applyFont="1" applyBorder="1" applyAlignment="1" applyProtection="1">
      <alignment horizontal="center"/>
      <protection locked="0"/>
    </xf>
    <xf numFmtId="20" fontId="2" fillId="0" borderId="1" xfId="1" applyNumberFormat="1" applyFont="1" applyFill="1" applyBorder="1" applyAlignment="1">
      <alignment horizontal="center"/>
    </xf>
    <xf numFmtId="20" fontId="12" fillId="0" borderId="1" xfId="1" applyNumberFormat="1" applyFont="1" applyBorder="1" applyAlignment="1">
      <alignment horizontal="center"/>
    </xf>
    <xf numFmtId="20" fontId="12" fillId="0" borderId="1" xfId="1" applyNumberFormat="1" applyFont="1" applyBorder="1" applyAlignment="1" applyProtection="1">
      <alignment horizontal="center"/>
      <protection locked="0"/>
    </xf>
    <xf numFmtId="20" fontId="12" fillId="0" borderId="1" xfId="1" applyNumberFormat="1" applyFont="1" applyFill="1" applyBorder="1" applyAlignment="1">
      <alignment horizontal="center"/>
    </xf>
    <xf numFmtId="0" fontId="0" fillId="4" borderId="0" xfId="0" applyFill="1" applyBorder="1" applyAlignment="1">
      <alignment wrapText="1"/>
    </xf>
    <xf numFmtId="0" fontId="0" fillId="4" borderId="0" xfId="0" applyFill="1" applyBorder="1"/>
    <xf numFmtId="14" fontId="0" fillId="4" borderId="0" xfId="0" applyNumberFormat="1" applyFill="1"/>
    <xf numFmtId="0" fontId="13" fillId="9" borderId="7" xfId="0" applyFont="1" applyFill="1" applyBorder="1"/>
    <xf numFmtId="0" fontId="13" fillId="9" borderId="8" xfId="0" applyFont="1" applyFill="1" applyBorder="1"/>
    <xf numFmtId="0" fontId="13" fillId="4" borderId="9" xfId="0" applyFont="1" applyFill="1" applyBorder="1"/>
    <xf numFmtId="166" fontId="13" fillId="4" borderId="10" xfId="0" applyNumberFormat="1" applyFont="1" applyFill="1" applyBorder="1"/>
    <xf numFmtId="0" fontId="13" fillId="4" borderId="13" xfId="0" applyFont="1" applyFill="1" applyBorder="1"/>
    <xf numFmtId="166" fontId="13" fillId="4" borderId="14" xfId="0" applyNumberFormat="1" applyFont="1" applyFill="1" applyBorder="1"/>
    <xf numFmtId="0" fontId="13" fillId="2" borderId="9" xfId="0" applyFont="1" applyFill="1" applyBorder="1"/>
    <xf numFmtId="166" fontId="13" fillId="2" borderId="10" xfId="0" applyNumberFormat="1" applyFont="1" applyFill="1" applyBorder="1"/>
    <xf numFmtId="0" fontId="13" fillId="7" borderId="9" xfId="0" applyFont="1" applyFill="1" applyBorder="1"/>
    <xf numFmtId="167" fontId="13" fillId="7" borderId="10" xfId="0" applyNumberFormat="1" applyFont="1" applyFill="1" applyBorder="1"/>
    <xf numFmtId="0" fontId="13" fillId="8" borderId="11" xfId="0" applyFont="1" applyFill="1" applyBorder="1"/>
    <xf numFmtId="166" fontId="13" fillId="8" borderId="12" xfId="0" applyNumberFormat="1" applyFont="1" applyFill="1" applyBorder="1"/>
    <xf numFmtId="165" fontId="4" fillId="5" borderId="2" xfId="1" applyNumberFormat="1" applyFont="1" applyFill="1" applyBorder="1" applyAlignment="1">
      <alignment horizontal="center" vertical="center"/>
    </xf>
    <xf numFmtId="0" fontId="3" fillId="3" borderId="2" xfId="1" applyFont="1" applyFill="1" applyBorder="1" applyAlignment="1" applyProtection="1">
      <alignment horizontal="center" vertical="center"/>
      <protection locked="0"/>
    </xf>
    <xf numFmtId="166" fontId="9" fillId="10" borderId="2" xfId="1" applyNumberFormat="1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14" fillId="0" borderId="2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" xfId="0" builtinId="0"/>
    <cellStyle name="Normal 2" xfId="1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yy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25" formatCode="hh:mm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  <numFmt numFmtId="164" formatCode="dddd\ dd"/>
      <alignment horizontal="center" vertical="bottom" textRotation="0" wrapText="0" indent="0" justifyLastLine="0" shrinkToFit="0" readingOrder="0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none"/>
      </font>
    </dxf>
    <dxf>
      <fill>
        <patternFill>
          <bgColor rgb="FFFFFF00"/>
        </patternFill>
      </fill>
    </dxf>
    <dxf>
      <font>
        <color auto="1"/>
      </font>
      <fill>
        <patternFill>
          <bgColor theme="1" tint="0.49998474074526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DA46EA"/>
      <color rgb="FF0066FF"/>
      <color rgb="FFAFA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426720</xdr:colOff>
      <xdr:row>1</xdr:row>
      <xdr:rowOff>15240</xdr:rowOff>
    </xdr:from>
    <xdr:to>
      <xdr:col>3</xdr:col>
      <xdr:colOff>350520</xdr:colOff>
      <xdr:row>6</xdr:row>
      <xdr:rowOff>114300</xdr:rowOff>
    </xdr:to>
    <xdr:sp macro="[0]!Va_Cal" textlink="">
      <xdr:nvSpPr>
        <xdr:cNvPr id="8" name="Organigramme : Alternative 7"/>
        <xdr:cNvSpPr/>
      </xdr:nvSpPr>
      <xdr:spPr>
        <a:xfrm>
          <a:off x="426720" y="342900"/>
          <a:ext cx="2697480" cy="101346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CALENDRIER</a:t>
          </a:r>
        </a:p>
      </xdr:txBody>
    </xdr:sp>
    <xdr:clientData/>
  </xdr:twoCellAnchor>
  <xdr:twoCellAnchor>
    <xdr:from>
      <xdr:col>2</xdr:col>
      <xdr:colOff>762000</xdr:colOff>
      <xdr:row>7</xdr:row>
      <xdr:rowOff>30480</xdr:rowOff>
    </xdr:from>
    <xdr:to>
      <xdr:col>6</xdr:col>
      <xdr:colOff>137160</xdr:colOff>
      <xdr:row>12</xdr:row>
      <xdr:rowOff>129540</xdr:rowOff>
    </xdr:to>
    <xdr:sp macro="[0]!Appel_Form1" textlink="">
      <xdr:nvSpPr>
        <xdr:cNvPr id="9" name="Organigramme : Alternative 8"/>
        <xdr:cNvSpPr/>
      </xdr:nvSpPr>
      <xdr:spPr>
        <a:xfrm>
          <a:off x="2522220" y="1455420"/>
          <a:ext cx="2941320" cy="1013460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ACCES FORMULAIRE</a:t>
          </a:r>
        </a:p>
        <a:p>
          <a:pPr algn="ctr"/>
          <a:r>
            <a:rPr lang="fr-FR" sz="2000">
              <a:solidFill>
                <a:srgbClr val="FF0000"/>
              </a:solidFill>
            </a:rPr>
            <a:t>DE SAISIE DES HEURES</a:t>
          </a:r>
        </a:p>
      </xdr:txBody>
    </xdr:sp>
    <xdr:clientData/>
  </xdr:twoCellAnchor>
  <xdr:twoCellAnchor>
    <xdr:from>
      <xdr:col>4</xdr:col>
      <xdr:colOff>1021080</xdr:colOff>
      <xdr:row>13</xdr:row>
      <xdr:rowOff>7620</xdr:rowOff>
    </xdr:from>
    <xdr:to>
      <xdr:col>8</xdr:col>
      <xdr:colOff>563880</xdr:colOff>
      <xdr:row>21</xdr:row>
      <xdr:rowOff>45720</xdr:rowOff>
    </xdr:to>
    <xdr:sp macro="[0]!Module1.Imprime_Cal" textlink="">
      <xdr:nvSpPr>
        <xdr:cNvPr id="13" name="Organigramme : Alternative 12"/>
        <xdr:cNvSpPr/>
      </xdr:nvSpPr>
      <xdr:spPr>
        <a:xfrm>
          <a:off x="4762500" y="2529840"/>
          <a:ext cx="2827020" cy="1607820"/>
        </a:xfrm>
        <a:prstGeom prst="flowChartAlternateProcess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IMPRIMER </a:t>
          </a:r>
          <a:br>
            <a:rPr lang="fr-FR" sz="2000">
              <a:solidFill>
                <a:srgbClr val="FF0000"/>
              </a:solidFill>
            </a:rPr>
          </a:br>
          <a:r>
            <a:rPr lang="fr-FR" sz="2000">
              <a:solidFill>
                <a:srgbClr val="FF0000"/>
              </a:solidFill>
            </a:rPr>
            <a:t>CALENDRIER DU MOIS</a:t>
          </a:r>
        </a:p>
      </xdr:txBody>
    </xdr:sp>
    <xdr:clientData/>
  </xdr:twoCellAnchor>
  <xdr:twoCellAnchor>
    <xdr:from>
      <xdr:col>8</xdr:col>
      <xdr:colOff>167640</xdr:colOff>
      <xdr:row>21</xdr:row>
      <xdr:rowOff>91440</xdr:rowOff>
    </xdr:from>
    <xdr:to>
      <xdr:col>11</xdr:col>
      <xdr:colOff>411480</xdr:colOff>
      <xdr:row>27</xdr:row>
      <xdr:rowOff>129540</xdr:rowOff>
    </xdr:to>
    <xdr:sp macro="[0]!Efface_Cal" textlink="">
      <xdr:nvSpPr>
        <xdr:cNvPr id="7" name="Organigramme : Alternative 6"/>
        <xdr:cNvSpPr/>
      </xdr:nvSpPr>
      <xdr:spPr>
        <a:xfrm>
          <a:off x="7193280" y="4183380"/>
          <a:ext cx="2621280" cy="1226820"/>
        </a:xfrm>
        <a:prstGeom prst="flowChartAlternateProcess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rgbClr val="FF0000"/>
              </a:solidFill>
            </a:rPr>
            <a:t>RAZ CALENDRIER</a:t>
          </a:r>
        </a:p>
        <a:p>
          <a:pPr algn="ctr"/>
          <a:r>
            <a:rPr lang="fr-FR" sz="2000">
              <a:solidFill>
                <a:srgbClr val="FF0000"/>
              </a:solidFill>
            </a:rPr>
            <a:t>(à ne faire qu'en début d'année)</a:t>
          </a:r>
        </a:p>
      </xdr:txBody>
    </xdr:sp>
    <xdr:clientData/>
  </xdr:twoCellAnchor>
  <xdr:twoCellAnchor>
    <xdr:from>
      <xdr:col>8</xdr:col>
      <xdr:colOff>784860</xdr:colOff>
      <xdr:row>1</xdr:row>
      <xdr:rowOff>22860</xdr:rowOff>
    </xdr:from>
    <xdr:to>
      <xdr:col>14</xdr:col>
      <xdr:colOff>182880</xdr:colOff>
      <xdr:row>20</xdr:row>
      <xdr:rowOff>190500</xdr:rowOff>
    </xdr:to>
    <xdr:sp macro="" textlink="">
      <xdr:nvSpPr>
        <xdr:cNvPr id="2" name="ZoneTexte 1"/>
        <xdr:cNvSpPr txBox="1"/>
      </xdr:nvSpPr>
      <xdr:spPr>
        <a:xfrm>
          <a:off x="7810500" y="350520"/>
          <a:ext cx="4152900" cy="37338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</a:t>
          </a:r>
          <a:r>
            <a:rPr lang="fr-FR" sz="1100"/>
            <a:t>:</a:t>
          </a:r>
          <a:br>
            <a:rPr lang="fr-FR" sz="1100"/>
          </a:br>
          <a:r>
            <a:rPr lang="fr-FR" sz="1100" u="sng">
              <a:solidFill>
                <a:srgbClr val="FF0000"/>
              </a:solidFill>
            </a:rPr>
            <a:t>Méthode</a:t>
          </a:r>
          <a:r>
            <a:rPr lang="fr-FR" sz="1100" u="sng" baseline="0">
              <a:solidFill>
                <a:srgbClr val="FF0000"/>
              </a:solidFill>
            </a:rPr>
            <a:t> 1:</a:t>
          </a:r>
        </a:p>
        <a:p>
          <a:r>
            <a:rPr lang="fr-FR" sz="1100" baseline="0"/>
            <a:t>- Choisir le mois avec les boutons de la feuille calendrier</a:t>
          </a:r>
        </a:p>
        <a:p>
          <a:r>
            <a:rPr lang="fr-FR" sz="1100" baseline="0"/>
            <a:t>- Saisir dans les colonnes adéquates le nombre total d'heures avec le format hh:mm</a:t>
          </a:r>
        </a:p>
        <a:p>
          <a:r>
            <a:rPr lang="fr-FR" sz="1100" baseline="0"/>
            <a:t>- La colonne "Total d'Heures" calcule automatiquement les heures de jour, de nuit x 2 et le dimanche x 1,75.</a:t>
          </a:r>
        </a:p>
        <a:p>
          <a:r>
            <a:rPr lang="fr-FR" sz="1100" u="sng" baseline="0">
              <a:solidFill>
                <a:srgbClr val="FF0000"/>
              </a:solidFill>
            </a:rPr>
            <a:t>Méthode 2:</a:t>
          </a:r>
        </a:p>
        <a:p>
          <a:r>
            <a:rPr lang="fr-FR" sz="1100" baseline="0"/>
            <a:t>- Appeler le formulaire de saisie (bouton vert)</a:t>
          </a:r>
        </a:p>
        <a:p>
          <a:r>
            <a:rPr lang="fr-FR" sz="1100" baseline="0"/>
            <a:t>- Saisir la date en cliquant sur la flèche rouge. Un calendrier apparait.</a:t>
          </a:r>
        </a:p>
        <a:p>
          <a:r>
            <a:rPr lang="fr-FR" sz="1100" baseline="0"/>
            <a:t>- Saisir les dates dans les bonnes zones (jour, nuit, dimanche) avec le format hh:mm (les : apparaissent dès la saisie des 2 chiffres de l'heure, saisir ensuite les 2 chiffres des minutes).</a:t>
          </a:r>
        </a:p>
        <a:p>
          <a:r>
            <a:rPr lang="fr-FR" sz="1100" baseline="0"/>
            <a:t>- Valider la saisie avec le bouton "Valider"</a:t>
          </a:r>
        </a:p>
        <a:p>
          <a:r>
            <a:rPr lang="fr-FR" sz="1100" baseline="0"/>
            <a:t>- les informations saisies sont transférées dans la feuille Calendrier.</a:t>
          </a:r>
        </a:p>
        <a:p>
          <a:r>
            <a:rPr lang="fr-FR" sz="1100" u="sng" baseline="0">
              <a:solidFill>
                <a:srgbClr val="FF0000"/>
              </a:solidFill>
            </a:rPr>
            <a:t>Le récapitulatif </a:t>
          </a:r>
          <a:r>
            <a:rPr lang="fr-FR" sz="1100" baseline="0"/>
            <a:t>des heures effectuées s'effectue automatiquement dans cette feuille.</a:t>
          </a:r>
        </a:p>
        <a:p>
          <a:r>
            <a:rPr lang="fr-FR" sz="1100" u="sng" baseline="0">
              <a:solidFill>
                <a:srgbClr val="FF0000"/>
              </a:solidFill>
            </a:rPr>
            <a:t>Possibilité d'imprime</a:t>
          </a:r>
          <a:r>
            <a:rPr lang="fr-FR" sz="1100" baseline="0"/>
            <a:t>r le mois du calendrier en cours avec le bouton ci-contre.</a:t>
          </a:r>
        </a:p>
        <a:p>
          <a:r>
            <a:rPr lang="fr-FR" sz="1100" u="sng" baseline="0">
              <a:solidFill>
                <a:srgbClr val="FF0000"/>
              </a:solidFill>
            </a:rPr>
            <a:t>Effacer les données </a:t>
          </a:r>
          <a:r>
            <a:rPr lang="fr-FR" sz="1100" baseline="0"/>
            <a:t>en début d'année avec le bouton ci-dessous.</a:t>
          </a: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990600</xdr:colOff>
      <xdr:row>0</xdr:row>
      <xdr:rowOff>0</xdr:rowOff>
    </xdr:from>
    <xdr:to>
      <xdr:col>4</xdr:col>
      <xdr:colOff>693420</xdr:colOff>
      <xdr:row>0</xdr:row>
      <xdr:rowOff>624839</xdr:rowOff>
    </xdr:to>
    <xdr:sp macro="[0]!ChangerMois_S" textlink="">
      <xdr:nvSpPr>
        <xdr:cNvPr id="2" name="Organigramme : Alternative 1"/>
        <xdr:cNvSpPr/>
      </xdr:nvSpPr>
      <xdr:spPr>
        <a:xfrm>
          <a:off x="4069080" y="0"/>
          <a:ext cx="2179320" cy="624839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suivant</a:t>
          </a:r>
        </a:p>
      </xdr:txBody>
    </xdr:sp>
    <xdr:clientData/>
  </xdr:twoCellAnchor>
  <xdr:twoCellAnchor>
    <xdr:from>
      <xdr:col>0</xdr:col>
      <xdr:colOff>149013</xdr:colOff>
      <xdr:row>0</xdr:row>
      <xdr:rowOff>7620</xdr:rowOff>
    </xdr:from>
    <xdr:to>
      <xdr:col>2</xdr:col>
      <xdr:colOff>889000</xdr:colOff>
      <xdr:row>1</xdr:row>
      <xdr:rowOff>1692</xdr:rowOff>
    </xdr:to>
    <xdr:sp macro="[0]!Appel_Form1" textlink="">
      <xdr:nvSpPr>
        <xdr:cNvPr id="4" name="Organigramme : Alternative 3"/>
        <xdr:cNvSpPr/>
      </xdr:nvSpPr>
      <xdr:spPr>
        <a:xfrm>
          <a:off x="149013" y="7620"/>
          <a:ext cx="3818467" cy="626532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APPEL FORMULAIRE</a:t>
          </a:r>
        </a:p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SAISIE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4</xdr:col>
      <xdr:colOff>716280</xdr:colOff>
      <xdr:row>0</xdr:row>
      <xdr:rowOff>7620</xdr:rowOff>
    </xdr:from>
    <xdr:to>
      <xdr:col>5</xdr:col>
      <xdr:colOff>1219200</xdr:colOff>
      <xdr:row>1</xdr:row>
      <xdr:rowOff>0</xdr:rowOff>
    </xdr:to>
    <xdr:sp macro="[0]!ChangerMois_P" textlink="">
      <xdr:nvSpPr>
        <xdr:cNvPr id="6" name="Organigramme : Alternative 5"/>
        <xdr:cNvSpPr/>
      </xdr:nvSpPr>
      <xdr:spPr>
        <a:xfrm>
          <a:off x="6271260" y="7620"/>
          <a:ext cx="2095500" cy="62484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Mois précédent</a:t>
          </a:r>
        </a:p>
      </xdr:txBody>
    </xdr:sp>
    <xdr:clientData/>
  </xdr:twoCellAnchor>
  <xdr:twoCellAnchor>
    <xdr:from>
      <xdr:col>8</xdr:col>
      <xdr:colOff>106680</xdr:colOff>
      <xdr:row>0</xdr:row>
      <xdr:rowOff>76200</xdr:rowOff>
    </xdr:from>
    <xdr:to>
      <xdr:col>10</xdr:col>
      <xdr:colOff>327660</xdr:colOff>
      <xdr:row>0</xdr:row>
      <xdr:rowOff>601980</xdr:rowOff>
    </xdr:to>
    <xdr:sp macro="[0]!Va_Accueil" textlink="">
      <xdr:nvSpPr>
        <xdr:cNvPr id="3" name="Flèche gauche 2"/>
        <xdr:cNvSpPr/>
      </xdr:nvSpPr>
      <xdr:spPr>
        <a:xfrm>
          <a:off x="9616440" y="76200"/>
          <a:ext cx="133350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708660</xdr:colOff>
      <xdr:row>2</xdr:row>
      <xdr:rowOff>144780</xdr:rowOff>
    </xdr:to>
    <xdr:sp macro="[0]!Va_Accueil" textlink="">
      <xdr:nvSpPr>
        <xdr:cNvPr id="3" name="Flèche gauche 2"/>
        <xdr:cNvSpPr/>
      </xdr:nvSpPr>
      <xdr:spPr>
        <a:xfrm>
          <a:off x="4754880" y="0"/>
          <a:ext cx="1501140" cy="525780"/>
        </a:xfrm>
        <a:prstGeom prst="leftArrow">
          <a:avLst/>
        </a:prstGeom>
        <a:solidFill>
          <a:srgbClr val="DA46E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_Cal" displayName="T_Cal" ref="A3:G368" totalsRowShown="0" headerRowDxfId="16" dataDxfId="15" totalsRowDxfId="14">
  <tableColumns count="7">
    <tableColumn id="1" name="Date" dataDxfId="13" totalsRowDxfId="12">
      <calculatedColumnFormula>DATE($B$2,1,1)</calculatedColumnFormula>
    </tableColumn>
    <tableColumn id="5" name="Jour Matin" dataDxfId="11" totalsRowDxfId="10"/>
    <tableColumn id="2" name="Jour A.M" dataDxfId="9" totalsRowDxfId="8"/>
    <tableColumn id="3" name="Nuit" dataDxfId="7" totalsRowDxfId="6"/>
    <tableColumn id="6" name="Dimanche" dataDxfId="5" totalsRowDxfId="4"/>
    <tableColumn id="7" name="Total heures" dataDxfId="3" totalsRowDxfId="2">
      <calculatedColumnFormula>T_Cal[[#This Row],[Jour Matin]]+T_Cal[[#This Row],[Jour A.M]]+T_Cal[[#This Row],[Nuit]]*2+T_Cal[[#This Row],[Dimanche]]*1.75</calculatedColumnFormula>
    </tableColumn>
    <tableColumn id="4" name="ID" dataDxfId="1" totalsRowDxfId="0">
      <calculatedColumnFormula>T_Cal[[#This Row],[Date]]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35"/>
  <sheetViews>
    <sheetView showGridLines="0" tabSelected="1" zoomScaleNormal="100" workbookViewId="0">
      <selection activeCell="C17" sqref="C17"/>
    </sheetView>
  </sheetViews>
  <sheetFormatPr baseColWidth="10" defaultRowHeight="14.4" x14ac:dyDescent="0.3"/>
  <cols>
    <col min="2" max="2" width="14.109375" customWidth="1"/>
    <col min="3" max="3" width="17.33203125" customWidth="1"/>
    <col min="5" max="5" width="17.88671875" customWidth="1"/>
    <col min="6" max="6" width="5.21875" customWidth="1"/>
    <col min="7" max="7" width="13.21875" customWidth="1"/>
  </cols>
  <sheetData>
    <row r="1" spans="1:18" ht="25.8" x14ac:dyDescent="0.5">
      <c r="A1" s="9"/>
      <c r="B1" s="9"/>
      <c r="C1" s="9"/>
      <c r="D1" s="9"/>
      <c r="E1" s="9"/>
      <c r="F1" s="9"/>
      <c r="G1" s="46" t="s">
        <v>29</v>
      </c>
      <c r="H1" s="46"/>
      <c r="I1" s="46"/>
      <c r="J1" s="46"/>
      <c r="K1" s="46"/>
      <c r="L1" s="9"/>
      <c r="M1" s="9"/>
      <c r="N1" s="9"/>
      <c r="O1" s="9"/>
      <c r="P1" s="9"/>
      <c r="Q1" s="9"/>
      <c r="R1" s="9"/>
    </row>
    <row r="2" spans="1:18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18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pans="1:18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18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18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18" ht="15" thickBot="1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18" ht="16.2" thickTop="1" x14ac:dyDescent="0.3">
      <c r="A16" s="9"/>
      <c r="B16" s="31" t="s">
        <v>32</v>
      </c>
      <c r="C16" s="32" t="s">
        <v>38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8" ht="15.6" x14ac:dyDescent="0.3">
      <c r="A17" s="9"/>
      <c r="B17" s="33" t="s">
        <v>2</v>
      </c>
      <c r="C17" s="34">
        <f>SUMIF(Calendrier!$I$4:$I$368,1,Calendrier!$F$4:$F$368)</f>
        <v>0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ht="15.6" x14ac:dyDescent="0.3">
      <c r="A18" s="9"/>
      <c r="B18" s="33" t="s">
        <v>3</v>
      </c>
      <c r="C18" s="34">
        <f>SUMIF(Calendrier!$I$4:$I$368,2,Calendrier!$F$4:$F$368)</f>
        <v>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8" ht="15.6" x14ac:dyDescent="0.3">
      <c r="A19" s="9"/>
      <c r="B19" s="33" t="s">
        <v>4</v>
      </c>
      <c r="C19" s="34">
        <f>SUMIF(Calendrier!$I$4:$I$368,3,Calendrier!$F$4:$F$368)</f>
        <v>0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15.6" x14ac:dyDescent="0.3">
      <c r="A20" s="9"/>
      <c r="B20" s="33" t="s">
        <v>5</v>
      </c>
      <c r="C20" s="34">
        <f>SUMIF(Calendrier!$I$4:$I$368,4,Calendrier!$F$4:$F$368)</f>
        <v>0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5.6" x14ac:dyDescent="0.3">
      <c r="A21" s="9"/>
      <c r="B21" s="33" t="s">
        <v>6</v>
      </c>
      <c r="C21" s="34">
        <f>SUMIF(Calendrier!$I$4:$I$368,5,Calendrier!$F$4:$F$368)</f>
        <v>0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15.6" x14ac:dyDescent="0.3">
      <c r="A22" s="9"/>
      <c r="B22" s="33" t="s">
        <v>7</v>
      </c>
      <c r="C22" s="34">
        <f>SUMIF(Calendrier!$I$4:$I$368,6,Calendrier!$F$4:$F$368)</f>
        <v>0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15.6" x14ac:dyDescent="0.3">
      <c r="A23" s="9"/>
      <c r="B23" s="33" t="s">
        <v>8</v>
      </c>
      <c r="C23" s="34">
        <f>SUMIF(Calendrier!$I$4:$I$368,7,Calendrier!$F$4:$F$368)</f>
        <v>0</v>
      </c>
      <c r="D23" s="9"/>
      <c r="E23" s="9"/>
      <c r="F23" s="28"/>
      <c r="G23" s="2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15.6" x14ac:dyDescent="0.3">
      <c r="A24" s="9"/>
      <c r="B24" s="33" t="s">
        <v>9</v>
      </c>
      <c r="C24" s="34">
        <f>SUMIF(Calendrier!$I$4:$I$368,8,Calendrier!$F$4:$F$368)</f>
        <v>0</v>
      </c>
      <c r="D24" s="9"/>
      <c r="E24" s="9"/>
      <c r="F24" s="28"/>
      <c r="G24" s="2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15.6" x14ac:dyDescent="0.3">
      <c r="A25" s="9"/>
      <c r="B25" s="33" t="s">
        <v>10</v>
      </c>
      <c r="C25" s="34">
        <f>SUMIF(Calendrier!$I$4:$I$368,9,Calendrier!$F$4:$F$368)</f>
        <v>0</v>
      </c>
      <c r="D25" s="9"/>
      <c r="E25" s="30"/>
      <c r="F25" s="28"/>
      <c r="G25" s="2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15.6" x14ac:dyDescent="0.3">
      <c r="A26" s="9"/>
      <c r="B26" s="33" t="s">
        <v>42</v>
      </c>
      <c r="C26" s="34">
        <f>SUMIF(Calendrier!$I$4:$I$368,10,Calendrier!$F$4:$F$368)</f>
        <v>0</v>
      </c>
      <c r="D26" s="9"/>
      <c r="E26" s="9"/>
      <c r="F26" s="28"/>
      <c r="G26" s="2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15.6" x14ac:dyDescent="0.3">
      <c r="A27" s="9"/>
      <c r="B27" s="33" t="s">
        <v>12</v>
      </c>
      <c r="C27" s="34">
        <f>SUMIF(Calendrier!$I$4:$I$368,11,Calendrier!$F$4:$F$368)</f>
        <v>0</v>
      </c>
      <c r="D27" s="9"/>
      <c r="E27" s="9"/>
      <c r="F27" s="28"/>
      <c r="G27" s="2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15.6" x14ac:dyDescent="0.3">
      <c r="A28" s="9"/>
      <c r="B28" s="35" t="s">
        <v>13</v>
      </c>
      <c r="C28" s="36">
        <f>SUMIF(Calendrier!$I$4:$I$368,12,Calendrier!$F$4:$F$368)</f>
        <v>0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15.6" x14ac:dyDescent="0.3">
      <c r="A29" s="9"/>
      <c r="B29" s="37" t="s">
        <v>39</v>
      </c>
      <c r="C29" s="38">
        <f>SUM(C17:C28)</f>
        <v>0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15.6" x14ac:dyDescent="0.3">
      <c r="A30" s="9"/>
      <c r="B30" s="39" t="s">
        <v>40</v>
      </c>
      <c r="C30" s="40">
        <f>1607/24</f>
        <v>66.958333333333329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16.2" thickBot="1" x14ac:dyDescent="0.35">
      <c r="A31" s="9"/>
      <c r="B31" s="41" t="s">
        <v>41</v>
      </c>
      <c r="C31" s="42">
        <f>C30-C29</f>
        <v>66.958333333333329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15" thickTop="1" x14ac:dyDescent="0.3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x14ac:dyDescent="0.3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</sheetData>
  <mergeCells count="1">
    <mergeCell ref="G1:K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K368"/>
  <sheetViews>
    <sheetView showZeros="0" zoomScaleNormal="100" workbookViewId="0">
      <pane ySplit="3" topLeftCell="A4" activePane="bottomLeft" state="frozen"/>
      <selection pane="bottomLeft" activeCell="D303" sqref="D303:D307"/>
    </sheetView>
  </sheetViews>
  <sheetFormatPr baseColWidth="10" defaultRowHeight="12" x14ac:dyDescent="0.25"/>
  <cols>
    <col min="1" max="1" width="24.77734375" style="1" customWidth="1"/>
    <col min="2" max="2" width="20.109375" style="19" customWidth="1"/>
    <col min="3" max="3" width="20.44140625" style="19" customWidth="1"/>
    <col min="4" max="4" width="20.6640625" style="19" customWidth="1"/>
    <col min="5" max="5" width="23.21875" style="19" customWidth="1"/>
    <col min="6" max="6" width="22.33203125" style="19" customWidth="1"/>
    <col min="7" max="7" width="14.88671875" style="1" hidden="1" customWidth="1"/>
    <col min="8" max="8" width="9.88671875" style="16" hidden="1" customWidth="1"/>
    <col min="9" max="9" width="9.88671875" style="1" hidden="1" customWidth="1"/>
    <col min="10" max="16384" width="11.5546875" style="1"/>
  </cols>
  <sheetData>
    <row r="1" spans="1:9" ht="49.8" customHeight="1" thickBot="1" x14ac:dyDescent="0.55000000000000004">
      <c r="A1" s="8"/>
      <c r="B1" s="18"/>
      <c r="C1" s="18"/>
      <c r="D1" s="4">
        <v>10</v>
      </c>
      <c r="E1" s="21"/>
      <c r="F1" s="21"/>
    </row>
    <row r="2" spans="1:9" ht="28.2" customHeight="1" thickBot="1" x14ac:dyDescent="0.65">
      <c r="A2" s="43">
        <f>DATE($B$2,$D$1,1)</f>
        <v>45931</v>
      </c>
      <c r="B2" s="44">
        <v>2025</v>
      </c>
      <c r="C2" s="47" t="s">
        <v>43</v>
      </c>
      <c r="D2" s="47"/>
      <c r="E2" s="47"/>
      <c r="F2" s="45">
        <f>SUMIF(Calendrier!$I$4:$I$368,D1,Calendrier!$F$4:$F$368)</f>
        <v>0</v>
      </c>
    </row>
    <row r="3" spans="1:9" ht="21" x14ac:dyDescent="0.4">
      <c r="A3" s="3" t="s">
        <v>30</v>
      </c>
      <c r="B3" s="20" t="s">
        <v>33</v>
      </c>
      <c r="C3" s="20" t="s">
        <v>34</v>
      </c>
      <c r="D3" s="20" t="s">
        <v>35</v>
      </c>
      <c r="E3" s="20" t="s">
        <v>36</v>
      </c>
      <c r="F3" s="20" t="s">
        <v>37</v>
      </c>
      <c r="G3" s="10" t="s">
        <v>31</v>
      </c>
      <c r="H3" s="17" t="s">
        <v>28</v>
      </c>
      <c r="I3" s="1" t="s">
        <v>32</v>
      </c>
    </row>
    <row r="4" spans="1:9" ht="18" customHeight="1" x14ac:dyDescent="0.3">
      <c r="A4" s="2">
        <f>DATE($B$2,1,1)</f>
        <v>45658</v>
      </c>
      <c r="B4" s="22"/>
      <c r="C4" s="23"/>
      <c r="D4" s="23"/>
      <c r="E4" s="24"/>
      <c r="F4" s="22">
        <f>T_Cal[[#This Row],[Jour Matin]]+T_Cal[[#This Row],[Jour A.M]]+T_Cal[[#This Row],[Nuit]]*2+T_Cal[[#This Row],[Dimanche]]*1.75</f>
        <v>0</v>
      </c>
      <c r="G4" s="11">
        <f>T_Cal[[#This Row],[Date]]</f>
        <v>45658</v>
      </c>
      <c r="H4" s="1"/>
      <c r="I4" s="15">
        <f>MONTH(T_Cal[[#This Row],[ID]])</f>
        <v>1</v>
      </c>
    </row>
    <row r="5" spans="1:9" ht="18" customHeight="1" x14ac:dyDescent="0.3">
      <c r="A5" s="2">
        <f>A4+1</f>
        <v>45659</v>
      </c>
      <c r="B5" s="22"/>
      <c r="C5" s="23"/>
      <c r="D5" s="23"/>
      <c r="E5" s="24"/>
      <c r="F5" s="22">
        <f>T_Cal[[#This Row],[Jour Matin]]+T_Cal[[#This Row],[Jour A.M]]+T_Cal[[#This Row],[Nuit]]*2+T_Cal[[#This Row],[Dimanche]]*1.75</f>
        <v>0</v>
      </c>
      <c r="G5" s="12">
        <f>T_Cal[[#This Row],[Date]]</f>
        <v>45659</v>
      </c>
      <c r="H5" s="1"/>
      <c r="I5" s="15">
        <f>MONTH(T_Cal[[#This Row],[ID]])</f>
        <v>1</v>
      </c>
    </row>
    <row r="6" spans="1:9" ht="18" customHeight="1" x14ac:dyDescent="0.3">
      <c r="A6" s="2">
        <f t="shared" ref="A6:A69" si="0">A5+1</f>
        <v>45660</v>
      </c>
      <c r="B6" s="22"/>
      <c r="C6" s="23"/>
      <c r="D6" s="23"/>
      <c r="E6" s="24"/>
      <c r="F6" s="22">
        <f>T_Cal[[#This Row],[Jour Matin]]+T_Cal[[#This Row],[Jour A.M]]+T_Cal[[#This Row],[Nuit]]*2+T_Cal[[#This Row],[Dimanche]]*1.75</f>
        <v>0</v>
      </c>
      <c r="G6" s="12">
        <f>T_Cal[[#This Row],[Date]]</f>
        <v>45660</v>
      </c>
      <c r="H6" s="1"/>
      <c r="I6" s="15">
        <f>MONTH(T_Cal[[#This Row],[ID]])</f>
        <v>1</v>
      </c>
    </row>
    <row r="7" spans="1:9" ht="18" customHeight="1" x14ac:dyDescent="0.3">
      <c r="A7" s="2">
        <f t="shared" si="0"/>
        <v>45661</v>
      </c>
      <c r="B7" s="22"/>
      <c r="C7" s="23"/>
      <c r="D7" s="23"/>
      <c r="E7" s="24"/>
      <c r="F7" s="22">
        <f>T_Cal[[#This Row],[Jour Matin]]+T_Cal[[#This Row],[Jour A.M]]+T_Cal[[#This Row],[Nuit]]*2+T_Cal[[#This Row],[Dimanche]]*1.75</f>
        <v>0</v>
      </c>
      <c r="G7" s="12">
        <f>T_Cal[[#This Row],[Date]]</f>
        <v>45661</v>
      </c>
      <c r="H7" s="1"/>
      <c r="I7" s="15">
        <f>MONTH(T_Cal[[#This Row],[ID]])</f>
        <v>1</v>
      </c>
    </row>
    <row r="8" spans="1:9" ht="18" customHeight="1" x14ac:dyDescent="0.3">
      <c r="A8" s="2">
        <f t="shared" si="0"/>
        <v>45662</v>
      </c>
      <c r="B8" s="22"/>
      <c r="C8" s="23"/>
      <c r="D8" s="23"/>
      <c r="E8" s="24"/>
      <c r="F8" s="22">
        <f>T_Cal[[#This Row],[Jour Matin]]+T_Cal[[#This Row],[Jour A.M]]+T_Cal[[#This Row],[Nuit]]*2+T_Cal[[#This Row],[Dimanche]]*1.75</f>
        <v>0</v>
      </c>
      <c r="G8" s="12">
        <f>T_Cal[[#This Row],[Date]]</f>
        <v>45662</v>
      </c>
      <c r="H8" s="1"/>
      <c r="I8" s="15">
        <f>MONTH(T_Cal[[#This Row],[ID]])</f>
        <v>1</v>
      </c>
    </row>
    <row r="9" spans="1:9" ht="18" customHeight="1" x14ac:dyDescent="0.3">
      <c r="A9" s="2">
        <f t="shared" si="0"/>
        <v>45663</v>
      </c>
      <c r="B9" s="22"/>
      <c r="C9" s="23"/>
      <c r="D9" s="23"/>
      <c r="E9" s="24"/>
      <c r="F9" s="22">
        <f>T_Cal[[#This Row],[Jour Matin]]+T_Cal[[#This Row],[Jour A.M]]+T_Cal[[#This Row],[Nuit]]*2+T_Cal[[#This Row],[Dimanche]]*1.75</f>
        <v>0</v>
      </c>
      <c r="G9" s="12">
        <f>T_Cal[[#This Row],[Date]]</f>
        <v>45663</v>
      </c>
      <c r="H9" s="1"/>
      <c r="I9" s="15">
        <f>MONTH(T_Cal[[#This Row],[ID]])</f>
        <v>1</v>
      </c>
    </row>
    <row r="10" spans="1:9" ht="18" customHeight="1" x14ac:dyDescent="0.3">
      <c r="A10" s="2">
        <f t="shared" si="0"/>
        <v>45664</v>
      </c>
      <c r="B10" s="22"/>
      <c r="C10" s="23"/>
      <c r="D10" s="23"/>
      <c r="E10" s="24"/>
      <c r="F10" s="22">
        <f>T_Cal[[#This Row],[Jour Matin]]+T_Cal[[#This Row],[Jour A.M]]+T_Cal[[#This Row],[Nuit]]*2+T_Cal[[#This Row],[Dimanche]]*1.75</f>
        <v>0</v>
      </c>
      <c r="G10" s="12">
        <f>T_Cal[[#This Row],[Date]]</f>
        <v>45664</v>
      </c>
      <c r="H10" s="1"/>
      <c r="I10" s="15">
        <f>MONTH(T_Cal[[#This Row],[ID]])</f>
        <v>1</v>
      </c>
    </row>
    <row r="11" spans="1:9" ht="18" customHeight="1" x14ac:dyDescent="0.3">
      <c r="A11" s="2">
        <f t="shared" si="0"/>
        <v>45665</v>
      </c>
      <c r="B11" s="22"/>
      <c r="C11" s="23"/>
      <c r="D11" s="23"/>
      <c r="E11" s="24"/>
      <c r="F11" s="22">
        <f>T_Cal[[#This Row],[Jour Matin]]+T_Cal[[#This Row],[Jour A.M]]+T_Cal[[#This Row],[Nuit]]*2+T_Cal[[#This Row],[Dimanche]]*1.75</f>
        <v>0</v>
      </c>
      <c r="G11" s="12">
        <f>T_Cal[[#This Row],[Date]]</f>
        <v>45665</v>
      </c>
      <c r="H11" s="1"/>
      <c r="I11" s="15">
        <f>MONTH(T_Cal[[#This Row],[ID]])</f>
        <v>1</v>
      </c>
    </row>
    <row r="12" spans="1:9" ht="18" customHeight="1" x14ac:dyDescent="0.3">
      <c r="A12" s="2">
        <f t="shared" si="0"/>
        <v>45666</v>
      </c>
      <c r="B12" s="22"/>
      <c r="C12" s="23"/>
      <c r="D12" s="23"/>
      <c r="E12" s="24"/>
      <c r="F12" s="22">
        <f>T_Cal[[#This Row],[Jour Matin]]+T_Cal[[#This Row],[Jour A.M]]+T_Cal[[#This Row],[Nuit]]*2+T_Cal[[#This Row],[Dimanche]]*1.75</f>
        <v>0</v>
      </c>
      <c r="G12" s="12">
        <f>T_Cal[[#This Row],[Date]]</f>
        <v>45666</v>
      </c>
      <c r="H12" s="1"/>
      <c r="I12" s="15">
        <f>MONTH(T_Cal[[#This Row],[ID]])</f>
        <v>1</v>
      </c>
    </row>
    <row r="13" spans="1:9" ht="18" customHeight="1" x14ac:dyDescent="0.3">
      <c r="A13" s="2">
        <f t="shared" si="0"/>
        <v>45667</v>
      </c>
      <c r="B13" s="22"/>
      <c r="C13" s="23"/>
      <c r="D13" s="23"/>
      <c r="E13" s="24"/>
      <c r="F13" s="22">
        <f>T_Cal[[#This Row],[Jour Matin]]+T_Cal[[#This Row],[Jour A.M]]+T_Cal[[#This Row],[Nuit]]*2+T_Cal[[#This Row],[Dimanche]]*1.75</f>
        <v>0</v>
      </c>
      <c r="G13" s="12">
        <f>T_Cal[[#This Row],[Date]]</f>
        <v>45667</v>
      </c>
      <c r="H13" s="1"/>
      <c r="I13" s="15">
        <f>MONTH(T_Cal[[#This Row],[ID]])</f>
        <v>1</v>
      </c>
    </row>
    <row r="14" spans="1:9" ht="18" customHeight="1" x14ac:dyDescent="0.3">
      <c r="A14" s="2">
        <f t="shared" si="0"/>
        <v>45668</v>
      </c>
      <c r="B14" s="22"/>
      <c r="C14" s="23"/>
      <c r="D14" s="23"/>
      <c r="E14" s="24"/>
      <c r="F14" s="22">
        <f>T_Cal[[#This Row],[Jour Matin]]+T_Cal[[#This Row],[Jour A.M]]+T_Cal[[#This Row],[Nuit]]*2+T_Cal[[#This Row],[Dimanche]]*1.75</f>
        <v>0</v>
      </c>
      <c r="G14" s="12">
        <f>T_Cal[[#This Row],[Date]]</f>
        <v>45668</v>
      </c>
      <c r="H14" s="1"/>
      <c r="I14" s="15">
        <f>MONTH(T_Cal[[#This Row],[ID]])</f>
        <v>1</v>
      </c>
    </row>
    <row r="15" spans="1:9" ht="18" customHeight="1" x14ac:dyDescent="0.3">
      <c r="A15" s="2">
        <f t="shared" si="0"/>
        <v>45669</v>
      </c>
      <c r="B15" s="22"/>
      <c r="C15" s="23"/>
      <c r="D15" s="23"/>
      <c r="E15" s="24"/>
      <c r="F15" s="22">
        <f>T_Cal[[#This Row],[Jour Matin]]+T_Cal[[#This Row],[Jour A.M]]+T_Cal[[#This Row],[Nuit]]*2+T_Cal[[#This Row],[Dimanche]]*1.75</f>
        <v>0</v>
      </c>
      <c r="G15" s="12">
        <f>T_Cal[[#This Row],[Date]]</f>
        <v>45669</v>
      </c>
      <c r="H15" s="1"/>
      <c r="I15" s="15">
        <f>MONTH(T_Cal[[#This Row],[ID]])</f>
        <v>1</v>
      </c>
    </row>
    <row r="16" spans="1:9" ht="18" customHeight="1" x14ac:dyDescent="0.3">
      <c r="A16" s="2">
        <f t="shared" si="0"/>
        <v>45670</v>
      </c>
      <c r="B16" s="22"/>
      <c r="C16" s="23"/>
      <c r="D16" s="23"/>
      <c r="E16" s="24"/>
      <c r="F16" s="22">
        <f>T_Cal[[#This Row],[Jour Matin]]+T_Cal[[#This Row],[Jour A.M]]+T_Cal[[#This Row],[Nuit]]*2+T_Cal[[#This Row],[Dimanche]]*1.75</f>
        <v>0</v>
      </c>
      <c r="G16" s="12">
        <f>T_Cal[[#This Row],[Date]]</f>
        <v>45670</v>
      </c>
      <c r="H16" s="1"/>
      <c r="I16" s="15">
        <f>MONTH(T_Cal[[#This Row],[ID]])</f>
        <v>1</v>
      </c>
    </row>
    <row r="17" spans="1:9" ht="18" customHeight="1" x14ac:dyDescent="0.3">
      <c r="A17" s="2">
        <f t="shared" si="0"/>
        <v>45671</v>
      </c>
      <c r="B17" s="22"/>
      <c r="C17" s="23"/>
      <c r="D17" s="23"/>
      <c r="E17" s="24"/>
      <c r="F17" s="22">
        <f>T_Cal[[#This Row],[Jour Matin]]+T_Cal[[#This Row],[Jour A.M]]+T_Cal[[#This Row],[Nuit]]*2+T_Cal[[#This Row],[Dimanche]]*1.75</f>
        <v>0</v>
      </c>
      <c r="G17" s="12">
        <f>T_Cal[[#This Row],[Date]]</f>
        <v>45671</v>
      </c>
      <c r="H17" s="1"/>
      <c r="I17" s="15">
        <f>MONTH(T_Cal[[#This Row],[ID]])</f>
        <v>1</v>
      </c>
    </row>
    <row r="18" spans="1:9" ht="18" customHeight="1" x14ac:dyDescent="0.3">
      <c r="A18" s="2">
        <f t="shared" si="0"/>
        <v>45672</v>
      </c>
      <c r="B18" s="22"/>
      <c r="C18" s="23"/>
      <c r="D18" s="23"/>
      <c r="E18" s="24"/>
      <c r="F18" s="22">
        <f>T_Cal[[#This Row],[Jour Matin]]+T_Cal[[#This Row],[Jour A.M]]+T_Cal[[#This Row],[Nuit]]*2+T_Cal[[#This Row],[Dimanche]]*1.75</f>
        <v>0</v>
      </c>
      <c r="G18" s="12">
        <f>T_Cal[[#This Row],[Date]]</f>
        <v>45672</v>
      </c>
      <c r="H18" s="1"/>
      <c r="I18" s="15">
        <f>MONTH(T_Cal[[#This Row],[ID]])</f>
        <v>1</v>
      </c>
    </row>
    <row r="19" spans="1:9" ht="18" customHeight="1" x14ac:dyDescent="0.3">
      <c r="A19" s="2">
        <f t="shared" si="0"/>
        <v>45673</v>
      </c>
      <c r="B19" s="22"/>
      <c r="C19" s="23"/>
      <c r="D19" s="23"/>
      <c r="E19" s="24"/>
      <c r="F19" s="22">
        <f>T_Cal[[#This Row],[Jour Matin]]+T_Cal[[#This Row],[Jour A.M]]+T_Cal[[#This Row],[Nuit]]*2+T_Cal[[#This Row],[Dimanche]]*1.75</f>
        <v>0</v>
      </c>
      <c r="G19" s="12">
        <f>T_Cal[[#This Row],[Date]]</f>
        <v>45673</v>
      </c>
      <c r="H19" s="1"/>
      <c r="I19" s="15">
        <f>MONTH(T_Cal[[#This Row],[ID]])</f>
        <v>1</v>
      </c>
    </row>
    <row r="20" spans="1:9" ht="18" customHeight="1" x14ac:dyDescent="0.3">
      <c r="A20" s="2">
        <f t="shared" si="0"/>
        <v>45674</v>
      </c>
      <c r="B20" s="22"/>
      <c r="C20" s="23"/>
      <c r="D20" s="23"/>
      <c r="E20" s="24"/>
      <c r="F20" s="22">
        <f>T_Cal[[#This Row],[Jour Matin]]+T_Cal[[#This Row],[Jour A.M]]+T_Cal[[#This Row],[Nuit]]*2+T_Cal[[#This Row],[Dimanche]]*1.75</f>
        <v>0</v>
      </c>
      <c r="G20" s="12">
        <f>T_Cal[[#This Row],[Date]]</f>
        <v>45674</v>
      </c>
      <c r="H20" s="1"/>
      <c r="I20" s="15">
        <f>MONTH(T_Cal[[#This Row],[ID]])</f>
        <v>1</v>
      </c>
    </row>
    <row r="21" spans="1:9" ht="18" customHeight="1" x14ac:dyDescent="0.3">
      <c r="A21" s="2">
        <f t="shared" si="0"/>
        <v>45675</v>
      </c>
      <c r="B21" s="22"/>
      <c r="C21" s="23"/>
      <c r="D21" s="23"/>
      <c r="E21" s="24"/>
      <c r="F21" s="22">
        <f>T_Cal[[#This Row],[Jour Matin]]+T_Cal[[#This Row],[Jour A.M]]+T_Cal[[#This Row],[Nuit]]*2+T_Cal[[#This Row],[Dimanche]]*1.75</f>
        <v>0</v>
      </c>
      <c r="G21" s="12">
        <f>T_Cal[[#This Row],[Date]]</f>
        <v>45675</v>
      </c>
      <c r="H21" s="1"/>
      <c r="I21" s="15">
        <f>MONTH(T_Cal[[#This Row],[ID]])</f>
        <v>1</v>
      </c>
    </row>
    <row r="22" spans="1:9" ht="18" customHeight="1" x14ac:dyDescent="0.3">
      <c r="A22" s="2">
        <f t="shared" si="0"/>
        <v>45676</v>
      </c>
      <c r="B22" s="22"/>
      <c r="C22" s="23"/>
      <c r="D22" s="23"/>
      <c r="E22" s="24"/>
      <c r="F22" s="22">
        <f>T_Cal[[#This Row],[Jour Matin]]+T_Cal[[#This Row],[Jour A.M]]+T_Cal[[#This Row],[Nuit]]*2+T_Cal[[#This Row],[Dimanche]]*1.75</f>
        <v>0</v>
      </c>
      <c r="G22" s="12">
        <f>T_Cal[[#This Row],[Date]]</f>
        <v>45676</v>
      </c>
      <c r="H22" s="1"/>
      <c r="I22" s="15">
        <f>MONTH(T_Cal[[#This Row],[ID]])</f>
        <v>1</v>
      </c>
    </row>
    <row r="23" spans="1:9" ht="18" customHeight="1" x14ac:dyDescent="0.3">
      <c r="A23" s="2">
        <f t="shared" si="0"/>
        <v>45677</v>
      </c>
      <c r="B23" s="22"/>
      <c r="C23" s="23"/>
      <c r="D23" s="23"/>
      <c r="E23" s="24"/>
      <c r="F23" s="22">
        <f>T_Cal[[#This Row],[Jour Matin]]+T_Cal[[#This Row],[Jour A.M]]+T_Cal[[#This Row],[Nuit]]*2+T_Cal[[#This Row],[Dimanche]]*1.75</f>
        <v>0</v>
      </c>
      <c r="G23" s="12">
        <f>T_Cal[[#This Row],[Date]]</f>
        <v>45677</v>
      </c>
      <c r="H23" s="1"/>
      <c r="I23" s="15">
        <f>MONTH(T_Cal[[#This Row],[ID]])</f>
        <v>1</v>
      </c>
    </row>
    <row r="24" spans="1:9" ht="18" customHeight="1" x14ac:dyDescent="0.3">
      <c r="A24" s="2">
        <f t="shared" si="0"/>
        <v>45678</v>
      </c>
      <c r="B24" s="22"/>
      <c r="C24" s="23"/>
      <c r="D24" s="23"/>
      <c r="E24" s="24"/>
      <c r="F24" s="22">
        <f>T_Cal[[#This Row],[Jour Matin]]+T_Cal[[#This Row],[Jour A.M]]+T_Cal[[#This Row],[Nuit]]*2+T_Cal[[#This Row],[Dimanche]]*1.75</f>
        <v>0</v>
      </c>
      <c r="G24" s="12">
        <f>T_Cal[[#This Row],[Date]]</f>
        <v>45678</v>
      </c>
      <c r="H24" s="1"/>
      <c r="I24" s="15">
        <f>MONTH(T_Cal[[#This Row],[ID]])</f>
        <v>1</v>
      </c>
    </row>
    <row r="25" spans="1:9" ht="18" customHeight="1" x14ac:dyDescent="0.3">
      <c r="A25" s="2">
        <f t="shared" si="0"/>
        <v>45679</v>
      </c>
      <c r="B25" s="22"/>
      <c r="C25" s="23"/>
      <c r="D25" s="23"/>
      <c r="E25" s="24"/>
      <c r="F25" s="22">
        <f>T_Cal[[#This Row],[Jour Matin]]+T_Cal[[#This Row],[Jour A.M]]+T_Cal[[#This Row],[Nuit]]*2+T_Cal[[#This Row],[Dimanche]]*1.75</f>
        <v>0</v>
      </c>
      <c r="G25" s="12">
        <f>T_Cal[[#This Row],[Date]]</f>
        <v>45679</v>
      </c>
      <c r="H25" s="1"/>
      <c r="I25" s="15">
        <f>MONTH(T_Cal[[#This Row],[ID]])</f>
        <v>1</v>
      </c>
    </row>
    <row r="26" spans="1:9" ht="18" customHeight="1" x14ac:dyDescent="0.3">
      <c r="A26" s="2">
        <f t="shared" si="0"/>
        <v>45680</v>
      </c>
      <c r="B26" s="22"/>
      <c r="C26" s="23"/>
      <c r="D26" s="23"/>
      <c r="E26" s="24"/>
      <c r="F26" s="22">
        <f>T_Cal[[#This Row],[Jour Matin]]+T_Cal[[#This Row],[Jour A.M]]+T_Cal[[#This Row],[Nuit]]*2+T_Cal[[#This Row],[Dimanche]]*1.75</f>
        <v>0</v>
      </c>
      <c r="G26" s="12">
        <f>T_Cal[[#This Row],[Date]]</f>
        <v>45680</v>
      </c>
      <c r="H26" s="1"/>
      <c r="I26" s="15">
        <f>MONTH(T_Cal[[#This Row],[ID]])</f>
        <v>1</v>
      </c>
    </row>
    <row r="27" spans="1:9" ht="18" customHeight="1" x14ac:dyDescent="0.3">
      <c r="A27" s="2">
        <f t="shared" si="0"/>
        <v>45681</v>
      </c>
      <c r="B27" s="22"/>
      <c r="C27" s="23"/>
      <c r="D27" s="23"/>
      <c r="E27" s="24"/>
      <c r="F27" s="22">
        <f>T_Cal[[#This Row],[Jour Matin]]+T_Cal[[#This Row],[Jour A.M]]+T_Cal[[#This Row],[Nuit]]*2+T_Cal[[#This Row],[Dimanche]]*1.75</f>
        <v>0</v>
      </c>
      <c r="G27" s="12">
        <f>T_Cal[[#This Row],[Date]]</f>
        <v>45681</v>
      </c>
      <c r="H27" s="1"/>
      <c r="I27" s="15">
        <f>MONTH(T_Cal[[#This Row],[ID]])</f>
        <v>1</v>
      </c>
    </row>
    <row r="28" spans="1:9" ht="18" customHeight="1" x14ac:dyDescent="0.3">
      <c r="A28" s="2">
        <f t="shared" si="0"/>
        <v>45682</v>
      </c>
      <c r="B28" s="22"/>
      <c r="C28" s="23"/>
      <c r="D28" s="23"/>
      <c r="E28" s="24"/>
      <c r="F28" s="22">
        <f>T_Cal[[#This Row],[Jour Matin]]+T_Cal[[#This Row],[Jour A.M]]+T_Cal[[#This Row],[Nuit]]*2+T_Cal[[#This Row],[Dimanche]]*1.75</f>
        <v>0</v>
      </c>
      <c r="G28" s="12">
        <f>T_Cal[[#This Row],[Date]]</f>
        <v>45682</v>
      </c>
      <c r="H28" s="1"/>
      <c r="I28" s="15">
        <f>MONTH(T_Cal[[#This Row],[ID]])</f>
        <v>1</v>
      </c>
    </row>
    <row r="29" spans="1:9" ht="18" customHeight="1" x14ac:dyDescent="0.3">
      <c r="A29" s="2">
        <f t="shared" si="0"/>
        <v>45683</v>
      </c>
      <c r="B29" s="22"/>
      <c r="C29" s="23"/>
      <c r="D29" s="23"/>
      <c r="E29" s="24"/>
      <c r="F29" s="22">
        <f>T_Cal[[#This Row],[Jour Matin]]+T_Cal[[#This Row],[Jour A.M]]+T_Cal[[#This Row],[Nuit]]*2+T_Cal[[#This Row],[Dimanche]]*1.75</f>
        <v>0</v>
      </c>
      <c r="G29" s="12">
        <f>T_Cal[[#This Row],[Date]]</f>
        <v>45683</v>
      </c>
      <c r="H29" s="1"/>
      <c r="I29" s="15">
        <f>MONTH(T_Cal[[#This Row],[ID]])</f>
        <v>1</v>
      </c>
    </row>
    <row r="30" spans="1:9" ht="18" customHeight="1" x14ac:dyDescent="0.3">
      <c r="A30" s="2">
        <f t="shared" si="0"/>
        <v>45684</v>
      </c>
      <c r="B30" s="22"/>
      <c r="C30" s="23"/>
      <c r="D30" s="23"/>
      <c r="E30" s="24"/>
      <c r="F30" s="22">
        <f>T_Cal[[#This Row],[Jour Matin]]+T_Cal[[#This Row],[Jour A.M]]+T_Cal[[#This Row],[Nuit]]*2+T_Cal[[#This Row],[Dimanche]]*1.75</f>
        <v>0</v>
      </c>
      <c r="G30" s="12">
        <f>T_Cal[[#This Row],[Date]]</f>
        <v>45684</v>
      </c>
      <c r="H30" s="1"/>
      <c r="I30" s="15">
        <f>MONTH(T_Cal[[#This Row],[ID]])</f>
        <v>1</v>
      </c>
    </row>
    <row r="31" spans="1:9" ht="18" customHeight="1" x14ac:dyDescent="0.3">
      <c r="A31" s="2">
        <f t="shared" si="0"/>
        <v>45685</v>
      </c>
      <c r="B31" s="22"/>
      <c r="C31" s="23"/>
      <c r="D31" s="23"/>
      <c r="E31" s="24"/>
      <c r="F31" s="22">
        <f>T_Cal[[#This Row],[Jour Matin]]+T_Cal[[#This Row],[Jour A.M]]+T_Cal[[#This Row],[Nuit]]*2+T_Cal[[#This Row],[Dimanche]]*1.75</f>
        <v>0</v>
      </c>
      <c r="G31" s="12">
        <f>T_Cal[[#This Row],[Date]]</f>
        <v>45685</v>
      </c>
      <c r="H31" s="1"/>
      <c r="I31" s="15">
        <f>MONTH(T_Cal[[#This Row],[ID]])</f>
        <v>1</v>
      </c>
    </row>
    <row r="32" spans="1:9" ht="18" customHeight="1" x14ac:dyDescent="0.3">
      <c r="A32" s="2">
        <f t="shared" si="0"/>
        <v>45686</v>
      </c>
      <c r="B32" s="22"/>
      <c r="C32" s="23"/>
      <c r="D32" s="23"/>
      <c r="E32" s="24"/>
      <c r="F32" s="22">
        <f>T_Cal[[#This Row],[Jour Matin]]+T_Cal[[#This Row],[Jour A.M]]+T_Cal[[#This Row],[Nuit]]*2+T_Cal[[#This Row],[Dimanche]]*1.75</f>
        <v>0</v>
      </c>
      <c r="G32" s="12">
        <f>T_Cal[[#This Row],[Date]]</f>
        <v>45686</v>
      </c>
      <c r="H32" s="1"/>
      <c r="I32" s="15">
        <f>MONTH(T_Cal[[#This Row],[ID]])</f>
        <v>1</v>
      </c>
    </row>
    <row r="33" spans="1:9" ht="18" customHeight="1" x14ac:dyDescent="0.3">
      <c r="A33" s="2">
        <f t="shared" si="0"/>
        <v>45687</v>
      </c>
      <c r="B33" s="22"/>
      <c r="C33" s="23"/>
      <c r="D33" s="23"/>
      <c r="E33" s="24"/>
      <c r="F33" s="22">
        <f>T_Cal[[#This Row],[Jour Matin]]+T_Cal[[#This Row],[Jour A.M]]+T_Cal[[#This Row],[Nuit]]*2+T_Cal[[#This Row],[Dimanche]]*1.75</f>
        <v>0</v>
      </c>
      <c r="G33" s="12">
        <f>T_Cal[[#This Row],[Date]]</f>
        <v>45687</v>
      </c>
      <c r="H33" s="1"/>
      <c r="I33" s="15">
        <f>MONTH(T_Cal[[#This Row],[ID]])</f>
        <v>1</v>
      </c>
    </row>
    <row r="34" spans="1:9" ht="18" customHeight="1" x14ac:dyDescent="0.3">
      <c r="A34" s="2">
        <f t="shared" si="0"/>
        <v>45688</v>
      </c>
      <c r="B34" s="22"/>
      <c r="C34" s="23"/>
      <c r="D34" s="23"/>
      <c r="E34" s="24"/>
      <c r="F34" s="22">
        <f>T_Cal[[#This Row],[Jour Matin]]+T_Cal[[#This Row],[Jour A.M]]+T_Cal[[#This Row],[Nuit]]*2+T_Cal[[#This Row],[Dimanche]]*1.75</f>
        <v>0</v>
      </c>
      <c r="G34" s="13">
        <f>T_Cal[[#This Row],[Date]]</f>
        <v>45688</v>
      </c>
      <c r="H34" s="1"/>
      <c r="I34" s="15">
        <f>MONTH(T_Cal[[#This Row],[ID]])</f>
        <v>1</v>
      </c>
    </row>
    <row r="35" spans="1:9" ht="15.6" x14ac:dyDescent="0.3">
      <c r="A35" s="2">
        <f t="shared" si="0"/>
        <v>45689</v>
      </c>
      <c r="B35" s="25"/>
      <c r="C35" s="26"/>
      <c r="D35" s="26"/>
      <c r="E35" s="27"/>
      <c r="F35" s="25">
        <f>T_Cal[[#This Row],[Jour Matin]]+T_Cal[[#This Row],[Jour A.M]]+T_Cal[[#This Row],[Nuit]]*2+T_Cal[[#This Row],[Dimanche]]*1.75</f>
        <v>0</v>
      </c>
      <c r="G35" s="14">
        <f>T_Cal[[#This Row],[Date]]</f>
        <v>45689</v>
      </c>
      <c r="H35" s="1"/>
      <c r="I35" s="15">
        <f>MONTH(T_Cal[[#This Row],[ID]])</f>
        <v>2</v>
      </c>
    </row>
    <row r="36" spans="1:9" ht="15.6" x14ac:dyDescent="0.3">
      <c r="A36" s="2">
        <f t="shared" si="0"/>
        <v>45690</v>
      </c>
      <c r="B36" s="25"/>
      <c r="C36" s="26"/>
      <c r="D36" s="26"/>
      <c r="E36" s="27"/>
      <c r="F36" s="25">
        <f>T_Cal[[#This Row],[Jour Matin]]+T_Cal[[#This Row],[Jour A.M]]+T_Cal[[#This Row],[Nuit]]*2+T_Cal[[#This Row],[Dimanche]]*1.75</f>
        <v>0</v>
      </c>
      <c r="G36" s="14">
        <f>T_Cal[[#This Row],[Date]]</f>
        <v>45690</v>
      </c>
      <c r="H36" s="1"/>
      <c r="I36" s="15">
        <f>MONTH(T_Cal[[#This Row],[ID]])</f>
        <v>2</v>
      </c>
    </row>
    <row r="37" spans="1:9" ht="15.6" x14ac:dyDescent="0.3">
      <c r="A37" s="2">
        <f t="shared" si="0"/>
        <v>45691</v>
      </c>
      <c r="B37" s="25"/>
      <c r="C37" s="26"/>
      <c r="D37" s="26"/>
      <c r="E37" s="27"/>
      <c r="F37" s="25">
        <f>T_Cal[[#This Row],[Jour Matin]]+T_Cal[[#This Row],[Jour A.M]]+T_Cal[[#This Row],[Nuit]]*2+T_Cal[[#This Row],[Dimanche]]*1.75</f>
        <v>0</v>
      </c>
      <c r="G37" s="14">
        <f>T_Cal[[#This Row],[Date]]</f>
        <v>45691</v>
      </c>
      <c r="H37" s="1"/>
      <c r="I37" s="15">
        <f>MONTH(T_Cal[[#This Row],[ID]])</f>
        <v>2</v>
      </c>
    </row>
    <row r="38" spans="1:9" ht="15.6" x14ac:dyDescent="0.3">
      <c r="A38" s="2">
        <f t="shared" si="0"/>
        <v>45692</v>
      </c>
      <c r="B38" s="25"/>
      <c r="C38" s="26"/>
      <c r="D38" s="26"/>
      <c r="E38" s="27"/>
      <c r="F38" s="25">
        <f>T_Cal[[#This Row],[Jour Matin]]+T_Cal[[#This Row],[Jour A.M]]+T_Cal[[#This Row],[Nuit]]*2+T_Cal[[#This Row],[Dimanche]]*1.75</f>
        <v>0</v>
      </c>
      <c r="G38" s="14">
        <f>T_Cal[[#This Row],[Date]]</f>
        <v>45692</v>
      </c>
      <c r="H38" s="1"/>
      <c r="I38" s="15">
        <f>MONTH(T_Cal[[#This Row],[ID]])</f>
        <v>2</v>
      </c>
    </row>
    <row r="39" spans="1:9" ht="15.6" x14ac:dyDescent="0.3">
      <c r="A39" s="2">
        <f t="shared" si="0"/>
        <v>45693</v>
      </c>
      <c r="B39" s="25"/>
      <c r="C39" s="26"/>
      <c r="D39" s="26"/>
      <c r="E39" s="27"/>
      <c r="F39" s="25">
        <f>T_Cal[[#This Row],[Jour Matin]]+T_Cal[[#This Row],[Jour A.M]]+T_Cal[[#This Row],[Nuit]]*2+T_Cal[[#This Row],[Dimanche]]*1.75</f>
        <v>0</v>
      </c>
      <c r="G39" s="14">
        <f>T_Cal[[#This Row],[Date]]</f>
        <v>45693</v>
      </c>
      <c r="H39" s="1"/>
      <c r="I39" s="15">
        <f>MONTH(T_Cal[[#This Row],[ID]])</f>
        <v>2</v>
      </c>
    </row>
    <row r="40" spans="1:9" ht="15.6" x14ac:dyDescent="0.3">
      <c r="A40" s="2">
        <f t="shared" si="0"/>
        <v>45694</v>
      </c>
      <c r="B40" s="25"/>
      <c r="C40" s="26"/>
      <c r="D40" s="26"/>
      <c r="E40" s="27"/>
      <c r="F40" s="25">
        <f>T_Cal[[#This Row],[Jour Matin]]+T_Cal[[#This Row],[Jour A.M]]+T_Cal[[#This Row],[Nuit]]*2+T_Cal[[#This Row],[Dimanche]]*1.75</f>
        <v>0</v>
      </c>
      <c r="G40" s="14">
        <f>T_Cal[[#This Row],[Date]]</f>
        <v>45694</v>
      </c>
      <c r="H40" s="1"/>
      <c r="I40" s="15">
        <f>MONTH(T_Cal[[#This Row],[ID]])</f>
        <v>2</v>
      </c>
    </row>
    <row r="41" spans="1:9" ht="15.6" x14ac:dyDescent="0.3">
      <c r="A41" s="2">
        <f t="shared" si="0"/>
        <v>45695</v>
      </c>
      <c r="B41" s="25"/>
      <c r="C41" s="26"/>
      <c r="D41" s="26"/>
      <c r="E41" s="27"/>
      <c r="F41" s="25">
        <f>T_Cal[[#This Row],[Jour Matin]]+T_Cal[[#This Row],[Jour A.M]]+T_Cal[[#This Row],[Nuit]]*2+T_Cal[[#This Row],[Dimanche]]*1.75</f>
        <v>0</v>
      </c>
      <c r="G41" s="14">
        <f>T_Cal[[#This Row],[Date]]</f>
        <v>45695</v>
      </c>
      <c r="H41" s="1"/>
      <c r="I41" s="15">
        <f>MONTH(T_Cal[[#This Row],[ID]])</f>
        <v>2</v>
      </c>
    </row>
    <row r="42" spans="1:9" ht="15.6" x14ac:dyDescent="0.3">
      <c r="A42" s="2">
        <f t="shared" si="0"/>
        <v>45696</v>
      </c>
      <c r="B42" s="25"/>
      <c r="C42" s="26"/>
      <c r="D42" s="26"/>
      <c r="E42" s="27"/>
      <c r="F42" s="25">
        <f>T_Cal[[#This Row],[Jour Matin]]+T_Cal[[#This Row],[Jour A.M]]+T_Cal[[#This Row],[Nuit]]*2+T_Cal[[#This Row],[Dimanche]]*1.75</f>
        <v>0</v>
      </c>
      <c r="G42" s="14">
        <f>T_Cal[[#This Row],[Date]]</f>
        <v>45696</v>
      </c>
      <c r="H42" s="1"/>
      <c r="I42" s="15">
        <f>MONTH(T_Cal[[#This Row],[ID]])</f>
        <v>2</v>
      </c>
    </row>
    <row r="43" spans="1:9" ht="15.6" x14ac:dyDescent="0.3">
      <c r="A43" s="2">
        <f t="shared" si="0"/>
        <v>45697</v>
      </c>
      <c r="B43" s="25"/>
      <c r="C43" s="26"/>
      <c r="D43" s="26"/>
      <c r="E43" s="27"/>
      <c r="F43" s="25">
        <f>T_Cal[[#This Row],[Jour Matin]]+T_Cal[[#This Row],[Jour A.M]]+T_Cal[[#This Row],[Nuit]]*2+T_Cal[[#This Row],[Dimanche]]*1.75</f>
        <v>0</v>
      </c>
      <c r="G43" s="14">
        <f>T_Cal[[#This Row],[Date]]</f>
        <v>45697</v>
      </c>
      <c r="H43" s="1"/>
      <c r="I43" s="15">
        <f>MONTH(T_Cal[[#This Row],[ID]])</f>
        <v>2</v>
      </c>
    </row>
    <row r="44" spans="1:9" ht="15.6" x14ac:dyDescent="0.3">
      <c r="A44" s="2">
        <f t="shared" si="0"/>
        <v>45698</v>
      </c>
      <c r="B44" s="25"/>
      <c r="C44" s="26"/>
      <c r="D44" s="26"/>
      <c r="E44" s="27"/>
      <c r="F44" s="25">
        <f>T_Cal[[#This Row],[Jour Matin]]+T_Cal[[#This Row],[Jour A.M]]+T_Cal[[#This Row],[Nuit]]*2+T_Cal[[#This Row],[Dimanche]]*1.75</f>
        <v>0</v>
      </c>
      <c r="G44" s="14">
        <f>T_Cal[[#This Row],[Date]]</f>
        <v>45698</v>
      </c>
      <c r="H44" s="1"/>
      <c r="I44" s="15">
        <f>MONTH(T_Cal[[#This Row],[ID]])</f>
        <v>2</v>
      </c>
    </row>
    <row r="45" spans="1:9" ht="15.6" x14ac:dyDescent="0.3">
      <c r="A45" s="2">
        <f t="shared" si="0"/>
        <v>45699</v>
      </c>
      <c r="B45" s="25"/>
      <c r="C45" s="26"/>
      <c r="D45" s="26"/>
      <c r="E45" s="27"/>
      <c r="F45" s="25">
        <f>T_Cal[[#This Row],[Jour Matin]]+T_Cal[[#This Row],[Jour A.M]]+T_Cal[[#This Row],[Nuit]]*2+T_Cal[[#This Row],[Dimanche]]*1.75</f>
        <v>0</v>
      </c>
      <c r="G45" s="14">
        <f>T_Cal[[#This Row],[Date]]</f>
        <v>45699</v>
      </c>
      <c r="H45" s="1"/>
      <c r="I45" s="15">
        <f>MONTH(T_Cal[[#This Row],[ID]])</f>
        <v>2</v>
      </c>
    </row>
    <row r="46" spans="1:9" ht="15.6" x14ac:dyDescent="0.3">
      <c r="A46" s="2">
        <f t="shared" si="0"/>
        <v>45700</v>
      </c>
      <c r="B46" s="25"/>
      <c r="C46" s="26"/>
      <c r="D46" s="26"/>
      <c r="E46" s="27"/>
      <c r="F46" s="25">
        <f>T_Cal[[#This Row],[Jour Matin]]+T_Cal[[#This Row],[Jour A.M]]+T_Cal[[#This Row],[Nuit]]*2+T_Cal[[#This Row],[Dimanche]]*1.75</f>
        <v>0</v>
      </c>
      <c r="G46" s="14">
        <f>T_Cal[[#This Row],[Date]]</f>
        <v>45700</v>
      </c>
      <c r="H46" s="1"/>
      <c r="I46" s="15">
        <f>MONTH(T_Cal[[#This Row],[ID]])</f>
        <v>2</v>
      </c>
    </row>
    <row r="47" spans="1:9" ht="15.6" x14ac:dyDescent="0.3">
      <c r="A47" s="2">
        <f t="shared" si="0"/>
        <v>45701</v>
      </c>
      <c r="B47" s="25"/>
      <c r="C47" s="26"/>
      <c r="D47" s="26"/>
      <c r="E47" s="27"/>
      <c r="F47" s="25">
        <f>T_Cal[[#This Row],[Jour Matin]]+T_Cal[[#This Row],[Jour A.M]]+T_Cal[[#This Row],[Nuit]]*2+T_Cal[[#This Row],[Dimanche]]*1.75</f>
        <v>0</v>
      </c>
      <c r="G47" s="14">
        <f>T_Cal[[#This Row],[Date]]</f>
        <v>45701</v>
      </c>
      <c r="H47" s="1"/>
      <c r="I47" s="15">
        <f>MONTH(T_Cal[[#This Row],[ID]])</f>
        <v>2</v>
      </c>
    </row>
    <row r="48" spans="1:9" ht="15.6" x14ac:dyDescent="0.3">
      <c r="A48" s="2">
        <f t="shared" si="0"/>
        <v>45702</v>
      </c>
      <c r="B48" s="25"/>
      <c r="C48" s="26"/>
      <c r="D48" s="26"/>
      <c r="E48" s="27"/>
      <c r="F48" s="25">
        <f>T_Cal[[#This Row],[Jour Matin]]+T_Cal[[#This Row],[Jour A.M]]+T_Cal[[#This Row],[Nuit]]*2+T_Cal[[#This Row],[Dimanche]]*1.75</f>
        <v>0</v>
      </c>
      <c r="G48" s="14">
        <f>T_Cal[[#This Row],[Date]]</f>
        <v>45702</v>
      </c>
      <c r="H48" s="1"/>
      <c r="I48" s="15">
        <f>MONTH(T_Cal[[#This Row],[ID]])</f>
        <v>2</v>
      </c>
    </row>
    <row r="49" spans="1:9" ht="15.6" x14ac:dyDescent="0.3">
      <c r="A49" s="2">
        <f t="shared" si="0"/>
        <v>45703</v>
      </c>
      <c r="B49" s="25"/>
      <c r="C49" s="26"/>
      <c r="D49" s="26"/>
      <c r="E49" s="27"/>
      <c r="F49" s="25">
        <f>T_Cal[[#This Row],[Jour Matin]]+T_Cal[[#This Row],[Jour A.M]]+T_Cal[[#This Row],[Nuit]]*2+T_Cal[[#This Row],[Dimanche]]*1.75</f>
        <v>0</v>
      </c>
      <c r="G49" s="14">
        <f>T_Cal[[#This Row],[Date]]</f>
        <v>45703</v>
      </c>
      <c r="H49" s="1"/>
      <c r="I49" s="15">
        <f>MONTH(T_Cal[[#This Row],[ID]])</f>
        <v>2</v>
      </c>
    </row>
    <row r="50" spans="1:9" ht="15.6" x14ac:dyDescent="0.3">
      <c r="A50" s="2">
        <f t="shared" si="0"/>
        <v>45704</v>
      </c>
      <c r="B50" s="25"/>
      <c r="C50" s="26"/>
      <c r="D50" s="26"/>
      <c r="E50" s="27"/>
      <c r="F50" s="25">
        <f>T_Cal[[#This Row],[Jour Matin]]+T_Cal[[#This Row],[Jour A.M]]+T_Cal[[#This Row],[Nuit]]*2+T_Cal[[#This Row],[Dimanche]]*1.75</f>
        <v>0</v>
      </c>
      <c r="G50" s="14">
        <f>T_Cal[[#This Row],[Date]]</f>
        <v>45704</v>
      </c>
      <c r="H50" s="1"/>
      <c r="I50" s="15">
        <f>MONTH(T_Cal[[#This Row],[ID]])</f>
        <v>2</v>
      </c>
    </row>
    <row r="51" spans="1:9" ht="15.6" x14ac:dyDescent="0.3">
      <c r="A51" s="2">
        <f t="shared" si="0"/>
        <v>45705</v>
      </c>
      <c r="B51" s="25"/>
      <c r="C51" s="26"/>
      <c r="D51" s="26"/>
      <c r="E51" s="27"/>
      <c r="F51" s="25">
        <f>T_Cal[[#This Row],[Jour Matin]]+T_Cal[[#This Row],[Jour A.M]]+T_Cal[[#This Row],[Nuit]]*2+T_Cal[[#This Row],[Dimanche]]*1.75</f>
        <v>0</v>
      </c>
      <c r="G51" s="14">
        <f>T_Cal[[#This Row],[Date]]</f>
        <v>45705</v>
      </c>
      <c r="H51" s="1"/>
      <c r="I51" s="15">
        <f>MONTH(T_Cal[[#This Row],[ID]])</f>
        <v>2</v>
      </c>
    </row>
    <row r="52" spans="1:9" ht="15.6" x14ac:dyDescent="0.3">
      <c r="A52" s="2">
        <f t="shared" si="0"/>
        <v>45706</v>
      </c>
      <c r="B52" s="25"/>
      <c r="C52" s="26"/>
      <c r="D52" s="26"/>
      <c r="E52" s="27"/>
      <c r="F52" s="25">
        <f>T_Cal[[#This Row],[Jour Matin]]+T_Cal[[#This Row],[Jour A.M]]+T_Cal[[#This Row],[Nuit]]*2+T_Cal[[#This Row],[Dimanche]]*1.75</f>
        <v>0</v>
      </c>
      <c r="G52" s="14">
        <f>T_Cal[[#This Row],[Date]]</f>
        <v>45706</v>
      </c>
      <c r="H52" s="1"/>
      <c r="I52" s="15">
        <f>MONTH(T_Cal[[#This Row],[ID]])</f>
        <v>2</v>
      </c>
    </row>
    <row r="53" spans="1:9" ht="15.6" x14ac:dyDescent="0.3">
      <c r="A53" s="2">
        <f t="shared" si="0"/>
        <v>45707</v>
      </c>
      <c r="B53" s="25"/>
      <c r="C53" s="26"/>
      <c r="D53" s="26"/>
      <c r="E53" s="27"/>
      <c r="F53" s="25">
        <f>T_Cal[[#This Row],[Jour Matin]]+T_Cal[[#This Row],[Jour A.M]]+T_Cal[[#This Row],[Nuit]]*2+T_Cal[[#This Row],[Dimanche]]*1.75</f>
        <v>0</v>
      </c>
      <c r="G53" s="14">
        <f>T_Cal[[#This Row],[Date]]</f>
        <v>45707</v>
      </c>
      <c r="H53" s="1"/>
      <c r="I53" s="15">
        <f>MONTH(T_Cal[[#This Row],[ID]])</f>
        <v>2</v>
      </c>
    </row>
    <row r="54" spans="1:9" ht="15.6" x14ac:dyDescent="0.3">
      <c r="A54" s="2">
        <f t="shared" si="0"/>
        <v>45708</v>
      </c>
      <c r="B54" s="25"/>
      <c r="C54" s="26"/>
      <c r="D54" s="26"/>
      <c r="E54" s="27"/>
      <c r="F54" s="25">
        <f>T_Cal[[#This Row],[Jour Matin]]+T_Cal[[#This Row],[Jour A.M]]+T_Cal[[#This Row],[Nuit]]*2+T_Cal[[#This Row],[Dimanche]]*1.75</f>
        <v>0</v>
      </c>
      <c r="G54" s="14">
        <f>T_Cal[[#This Row],[Date]]</f>
        <v>45708</v>
      </c>
      <c r="H54" s="1"/>
      <c r="I54" s="15">
        <f>MONTH(T_Cal[[#This Row],[ID]])</f>
        <v>2</v>
      </c>
    </row>
    <row r="55" spans="1:9" ht="15.6" x14ac:dyDescent="0.3">
      <c r="A55" s="2">
        <f t="shared" si="0"/>
        <v>45709</v>
      </c>
      <c r="B55" s="25"/>
      <c r="C55" s="26"/>
      <c r="D55" s="26"/>
      <c r="E55" s="27"/>
      <c r="F55" s="25">
        <f>T_Cal[[#This Row],[Jour Matin]]+T_Cal[[#This Row],[Jour A.M]]+T_Cal[[#This Row],[Nuit]]*2+T_Cal[[#This Row],[Dimanche]]*1.75</f>
        <v>0</v>
      </c>
      <c r="G55" s="14">
        <f>T_Cal[[#This Row],[Date]]</f>
        <v>45709</v>
      </c>
      <c r="H55" s="1"/>
      <c r="I55" s="15">
        <f>MONTH(T_Cal[[#This Row],[ID]])</f>
        <v>2</v>
      </c>
    </row>
    <row r="56" spans="1:9" ht="15.6" x14ac:dyDescent="0.3">
      <c r="A56" s="2">
        <f t="shared" si="0"/>
        <v>45710</v>
      </c>
      <c r="B56" s="25"/>
      <c r="C56" s="26"/>
      <c r="D56" s="26"/>
      <c r="E56" s="27"/>
      <c r="F56" s="25">
        <f>T_Cal[[#This Row],[Jour Matin]]+T_Cal[[#This Row],[Jour A.M]]+T_Cal[[#This Row],[Nuit]]*2+T_Cal[[#This Row],[Dimanche]]*1.75</f>
        <v>0</v>
      </c>
      <c r="G56" s="14">
        <f>T_Cal[[#This Row],[Date]]</f>
        <v>45710</v>
      </c>
      <c r="H56" s="1"/>
      <c r="I56" s="15">
        <f>MONTH(T_Cal[[#This Row],[ID]])</f>
        <v>2</v>
      </c>
    </row>
    <row r="57" spans="1:9" ht="15.6" x14ac:dyDescent="0.3">
      <c r="A57" s="2">
        <f t="shared" si="0"/>
        <v>45711</v>
      </c>
      <c r="B57" s="25"/>
      <c r="C57" s="26"/>
      <c r="D57" s="26"/>
      <c r="E57" s="27"/>
      <c r="F57" s="25">
        <f>T_Cal[[#This Row],[Jour Matin]]+T_Cal[[#This Row],[Jour A.M]]+T_Cal[[#This Row],[Nuit]]*2+T_Cal[[#This Row],[Dimanche]]*1.75</f>
        <v>0</v>
      </c>
      <c r="G57" s="14">
        <f>T_Cal[[#This Row],[Date]]</f>
        <v>45711</v>
      </c>
      <c r="H57" s="1"/>
      <c r="I57" s="15">
        <f>MONTH(T_Cal[[#This Row],[ID]])</f>
        <v>2</v>
      </c>
    </row>
    <row r="58" spans="1:9" ht="15.6" x14ac:dyDescent="0.3">
      <c r="A58" s="2">
        <f t="shared" si="0"/>
        <v>45712</v>
      </c>
      <c r="B58" s="25"/>
      <c r="C58" s="26"/>
      <c r="D58" s="26"/>
      <c r="E58" s="27"/>
      <c r="F58" s="25">
        <f>T_Cal[[#This Row],[Jour Matin]]+T_Cal[[#This Row],[Jour A.M]]+T_Cal[[#This Row],[Nuit]]*2+T_Cal[[#This Row],[Dimanche]]*1.75</f>
        <v>0</v>
      </c>
      <c r="G58" s="14">
        <f>T_Cal[[#This Row],[Date]]</f>
        <v>45712</v>
      </c>
      <c r="H58" s="1"/>
      <c r="I58" s="15">
        <f>MONTH(T_Cal[[#This Row],[ID]])</f>
        <v>2</v>
      </c>
    </row>
    <row r="59" spans="1:9" ht="15.6" x14ac:dyDescent="0.3">
      <c r="A59" s="2">
        <f t="shared" si="0"/>
        <v>45713</v>
      </c>
      <c r="B59" s="25"/>
      <c r="C59" s="26"/>
      <c r="D59" s="26"/>
      <c r="E59" s="27"/>
      <c r="F59" s="25">
        <f>T_Cal[[#This Row],[Jour Matin]]+T_Cal[[#This Row],[Jour A.M]]+T_Cal[[#This Row],[Nuit]]*2+T_Cal[[#This Row],[Dimanche]]*1.75</f>
        <v>0</v>
      </c>
      <c r="G59" s="14">
        <f>T_Cal[[#This Row],[Date]]</f>
        <v>45713</v>
      </c>
      <c r="H59" s="1"/>
      <c r="I59" s="15">
        <f>MONTH(T_Cal[[#This Row],[ID]])</f>
        <v>2</v>
      </c>
    </row>
    <row r="60" spans="1:9" ht="15.6" x14ac:dyDescent="0.3">
      <c r="A60" s="2">
        <f t="shared" si="0"/>
        <v>45714</v>
      </c>
      <c r="B60" s="25"/>
      <c r="C60" s="26"/>
      <c r="D60" s="26"/>
      <c r="E60" s="27"/>
      <c r="F60" s="25">
        <f>T_Cal[[#This Row],[Jour Matin]]+T_Cal[[#This Row],[Jour A.M]]+T_Cal[[#This Row],[Nuit]]*2+T_Cal[[#This Row],[Dimanche]]*1.75</f>
        <v>0</v>
      </c>
      <c r="G60" s="14">
        <f>T_Cal[[#This Row],[Date]]</f>
        <v>45714</v>
      </c>
      <c r="H60" s="1"/>
      <c r="I60" s="15">
        <f>MONTH(T_Cal[[#This Row],[ID]])</f>
        <v>2</v>
      </c>
    </row>
    <row r="61" spans="1:9" ht="15.6" x14ac:dyDescent="0.3">
      <c r="A61" s="2">
        <f t="shared" si="0"/>
        <v>45715</v>
      </c>
      <c r="B61" s="25"/>
      <c r="C61" s="26"/>
      <c r="D61" s="26"/>
      <c r="E61" s="27"/>
      <c r="F61" s="25">
        <f>T_Cal[[#This Row],[Jour Matin]]+T_Cal[[#This Row],[Jour A.M]]+T_Cal[[#This Row],[Nuit]]*2+T_Cal[[#This Row],[Dimanche]]*1.75</f>
        <v>0</v>
      </c>
      <c r="G61" s="14">
        <f>T_Cal[[#This Row],[Date]]</f>
        <v>45715</v>
      </c>
      <c r="H61" s="1"/>
      <c r="I61" s="15">
        <f>MONTH(T_Cal[[#This Row],[ID]])</f>
        <v>2</v>
      </c>
    </row>
    <row r="62" spans="1:9" ht="15.6" x14ac:dyDescent="0.3">
      <c r="A62" s="2">
        <f t="shared" si="0"/>
        <v>45716</v>
      </c>
      <c r="B62" s="25"/>
      <c r="C62" s="26"/>
      <c r="D62" s="26"/>
      <c r="E62" s="27"/>
      <c r="F62" s="25">
        <f>T_Cal[[#This Row],[Jour Matin]]+T_Cal[[#This Row],[Jour A.M]]+T_Cal[[#This Row],[Nuit]]*2+T_Cal[[#This Row],[Dimanche]]*1.75</f>
        <v>0</v>
      </c>
      <c r="G62" s="14">
        <f>T_Cal[[#This Row],[Date]]</f>
        <v>45716</v>
      </c>
      <c r="H62" s="1"/>
      <c r="I62" s="15">
        <f>MONTH(T_Cal[[#This Row],[ID]])</f>
        <v>2</v>
      </c>
    </row>
    <row r="63" spans="1:9" ht="15.6" x14ac:dyDescent="0.3">
      <c r="A63" s="2">
        <f t="shared" si="0"/>
        <v>45717</v>
      </c>
      <c r="B63" s="25"/>
      <c r="C63" s="26"/>
      <c r="D63" s="26"/>
      <c r="E63" s="27"/>
      <c r="F63" s="25">
        <f>T_Cal[[#This Row],[Jour Matin]]+T_Cal[[#This Row],[Jour A.M]]+T_Cal[[#This Row],[Nuit]]*2+T_Cal[[#This Row],[Dimanche]]*1.75</f>
        <v>0</v>
      </c>
      <c r="G63" s="14">
        <f>T_Cal[[#This Row],[Date]]</f>
        <v>45717</v>
      </c>
      <c r="H63" s="1"/>
      <c r="I63" s="15">
        <f>MONTH(T_Cal[[#This Row],[ID]])</f>
        <v>3</v>
      </c>
    </row>
    <row r="64" spans="1:9" ht="15.6" x14ac:dyDescent="0.3">
      <c r="A64" s="2">
        <f t="shared" si="0"/>
        <v>45718</v>
      </c>
      <c r="B64" s="25"/>
      <c r="C64" s="26"/>
      <c r="D64" s="26"/>
      <c r="E64" s="27"/>
      <c r="F64" s="25">
        <f>T_Cal[[#This Row],[Jour Matin]]+T_Cal[[#This Row],[Jour A.M]]+T_Cal[[#This Row],[Nuit]]*2+T_Cal[[#This Row],[Dimanche]]*1.75</f>
        <v>0</v>
      </c>
      <c r="G64" s="14">
        <f>T_Cal[[#This Row],[Date]]</f>
        <v>45718</v>
      </c>
      <c r="H64" s="1"/>
      <c r="I64" s="15">
        <f>MONTH(T_Cal[[#This Row],[ID]])</f>
        <v>3</v>
      </c>
    </row>
    <row r="65" spans="1:9" ht="15.6" x14ac:dyDescent="0.3">
      <c r="A65" s="2">
        <f t="shared" si="0"/>
        <v>45719</v>
      </c>
      <c r="B65" s="25"/>
      <c r="C65" s="26"/>
      <c r="D65" s="26"/>
      <c r="E65" s="27"/>
      <c r="F65" s="25">
        <f>T_Cal[[#This Row],[Jour Matin]]+T_Cal[[#This Row],[Jour A.M]]+T_Cal[[#This Row],[Nuit]]*2+T_Cal[[#This Row],[Dimanche]]*1.75</f>
        <v>0</v>
      </c>
      <c r="G65" s="14">
        <f>T_Cal[[#This Row],[Date]]</f>
        <v>45719</v>
      </c>
      <c r="H65" s="1"/>
      <c r="I65" s="15">
        <f>MONTH(T_Cal[[#This Row],[ID]])</f>
        <v>3</v>
      </c>
    </row>
    <row r="66" spans="1:9" ht="15.6" x14ac:dyDescent="0.3">
      <c r="A66" s="2">
        <f t="shared" si="0"/>
        <v>45720</v>
      </c>
      <c r="B66" s="25"/>
      <c r="C66" s="26"/>
      <c r="D66" s="26"/>
      <c r="E66" s="27"/>
      <c r="F66" s="25">
        <f>T_Cal[[#This Row],[Jour Matin]]+T_Cal[[#This Row],[Jour A.M]]+T_Cal[[#This Row],[Nuit]]*2+T_Cal[[#This Row],[Dimanche]]*1.75</f>
        <v>0</v>
      </c>
      <c r="G66" s="14">
        <f>T_Cal[[#This Row],[Date]]</f>
        <v>45720</v>
      </c>
      <c r="H66" s="1"/>
      <c r="I66" s="15">
        <f>MONTH(T_Cal[[#This Row],[ID]])</f>
        <v>3</v>
      </c>
    </row>
    <row r="67" spans="1:9" ht="15.6" x14ac:dyDescent="0.3">
      <c r="A67" s="2">
        <f t="shared" si="0"/>
        <v>45721</v>
      </c>
      <c r="B67" s="25"/>
      <c r="C67" s="26"/>
      <c r="D67" s="26"/>
      <c r="E67" s="27"/>
      <c r="F67" s="25">
        <f>T_Cal[[#This Row],[Jour Matin]]+T_Cal[[#This Row],[Jour A.M]]+T_Cal[[#This Row],[Nuit]]*2+T_Cal[[#This Row],[Dimanche]]*1.75</f>
        <v>0</v>
      </c>
      <c r="G67" s="14">
        <f>T_Cal[[#This Row],[Date]]</f>
        <v>45721</v>
      </c>
      <c r="H67" s="1"/>
      <c r="I67" s="15">
        <f>MONTH(T_Cal[[#This Row],[ID]])</f>
        <v>3</v>
      </c>
    </row>
    <row r="68" spans="1:9" ht="15.6" x14ac:dyDescent="0.3">
      <c r="A68" s="2">
        <f t="shared" si="0"/>
        <v>45722</v>
      </c>
      <c r="B68" s="25"/>
      <c r="C68" s="26"/>
      <c r="D68" s="26"/>
      <c r="E68" s="27"/>
      <c r="F68" s="25">
        <f>T_Cal[[#This Row],[Jour Matin]]+T_Cal[[#This Row],[Jour A.M]]+T_Cal[[#This Row],[Nuit]]*2+T_Cal[[#This Row],[Dimanche]]*1.75</f>
        <v>0</v>
      </c>
      <c r="G68" s="14">
        <f>T_Cal[[#This Row],[Date]]</f>
        <v>45722</v>
      </c>
      <c r="H68" s="1"/>
      <c r="I68" s="15">
        <f>MONTH(T_Cal[[#This Row],[ID]])</f>
        <v>3</v>
      </c>
    </row>
    <row r="69" spans="1:9" ht="15.6" x14ac:dyDescent="0.3">
      <c r="A69" s="2">
        <f t="shared" si="0"/>
        <v>45723</v>
      </c>
      <c r="B69" s="25"/>
      <c r="C69" s="26"/>
      <c r="D69" s="26"/>
      <c r="E69" s="27"/>
      <c r="F69" s="25">
        <f>T_Cal[[#This Row],[Jour Matin]]+T_Cal[[#This Row],[Jour A.M]]+T_Cal[[#This Row],[Nuit]]*2+T_Cal[[#This Row],[Dimanche]]*1.75</f>
        <v>0</v>
      </c>
      <c r="G69" s="14">
        <f>T_Cal[[#This Row],[Date]]</f>
        <v>45723</v>
      </c>
      <c r="H69" s="1"/>
      <c r="I69" s="15">
        <f>MONTH(T_Cal[[#This Row],[ID]])</f>
        <v>3</v>
      </c>
    </row>
    <row r="70" spans="1:9" ht="15.6" x14ac:dyDescent="0.3">
      <c r="A70" s="2">
        <f t="shared" ref="A70:A133" si="1">A69+1</f>
        <v>45724</v>
      </c>
      <c r="B70" s="25"/>
      <c r="C70" s="26"/>
      <c r="D70" s="26"/>
      <c r="E70" s="27"/>
      <c r="F70" s="25">
        <f>T_Cal[[#This Row],[Jour Matin]]+T_Cal[[#This Row],[Jour A.M]]+T_Cal[[#This Row],[Nuit]]*2+T_Cal[[#This Row],[Dimanche]]*1.75</f>
        <v>0</v>
      </c>
      <c r="G70" s="14">
        <f>T_Cal[[#This Row],[Date]]</f>
        <v>45724</v>
      </c>
      <c r="H70" s="1"/>
      <c r="I70" s="15">
        <f>MONTH(T_Cal[[#This Row],[ID]])</f>
        <v>3</v>
      </c>
    </row>
    <row r="71" spans="1:9" ht="15.6" x14ac:dyDescent="0.3">
      <c r="A71" s="2">
        <f t="shared" si="1"/>
        <v>45725</v>
      </c>
      <c r="B71" s="25"/>
      <c r="C71" s="26"/>
      <c r="D71" s="26"/>
      <c r="E71" s="27"/>
      <c r="F71" s="25">
        <f>T_Cal[[#This Row],[Jour Matin]]+T_Cal[[#This Row],[Jour A.M]]+T_Cal[[#This Row],[Nuit]]*2+T_Cal[[#This Row],[Dimanche]]*1.75</f>
        <v>0</v>
      </c>
      <c r="G71" s="14">
        <f>T_Cal[[#This Row],[Date]]</f>
        <v>45725</v>
      </c>
      <c r="H71" s="1"/>
      <c r="I71" s="15">
        <f>MONTH(T_Cal[[#This Row],[ID]])</f>
        <v>3</v>
      </c>
    </row>
    <row r="72" spans="1:9" ht="15.6" x14ac:dyDescent="0.3">
      <c r="A72" s="2">
        <f t="shared" si="1"/>
        <v>45726</v>
      </c>
      <c r="B72" s="25"/>
      <c r="C72" s="26"/>
      <c r="D72" s="26"/>
      <c r="E72" s="27"/>
      <c r="F72" s="25">
        <f>T_Cal[[#This Row],[Jour Matin]]+T_Cal[[#This Row],[Jour A.M]]+T_Cal[[#This Row],[Nuit]]*2+T_Cal[[#This Row],[Dimanche]]*1.75</f>
        <v>0</v>
      </c>
      <c r="G72" s="14">
        <f>T_Cal[[#This Row],[Date]]</f>
        <v>45726</v>
      </c>
      <c r="H72" s="1"/>
      <c r="I72" s="15">
        <f>MONTH(T_Cal[[#This Row],[ID]])</f>
        <v>3</v>
      </c>
    </row>
    <row r="73" spans="1:9" ht="15.6" x14ac:dyDescent="0.3">
      <c r="A73" s="2">
        <f t="shared" si="1"/>
        <v>45727</v>
      </c>
      <c r="B73" s="25"/>
      <c r="C73" s="26"/>
      <c r="D73" s="26"/>
      <c r="E73" s="27"/>
      <c r="F73" s="25">
        <f>T_Cal[[#This Row],[Jour Matin]]+T_Cal[[#This Row],[Jour A.M]]+T_Cal[[#This Row],[Nuit]]*2+T_Cal[[#This Row],[Dimanche]]*1.75</f>
        <v>0</v>
      </c>
      <c r="G73" s="14">
        <f>T_Cal[[#This Row],[Date]]</f>
        <v>45727</v>
      </c>
      <c r="H73" s="1"/>
      <c r="I73" s="15">
        <f>MONTH(T_Cal[[#This Row],[ID]])</f>
        <v>3</v>
      </c>
    </row>
    <row r="74" spans="1:9" ht="15.6" x14ac:dyDescent="0.3">
      <c r="A74" s="2">
        <f t="shared" si="1"/>
        <v>45728</v>
      </c>
      <c r="B74" s="25"/>
      <c r="C74" s="26"/>
      <c r="D74" s="26"/>
      <c r="E74" s="27"/>
      <c r="F74" s="25">
        <f>T_Cal[[#This Row],[Jour Matin]]+T_Cal[[#This Row],[Jour A.M]]+T_Cal[[#This Row],[Nuit]]*2+T_Cal[[#This Row],[Dimanche]]*1.75</f>
        <v>0</v>
      </c>
      <c r="G74" s="14">
        <f>T_Cal[[#This Row],[Date]]</f>
        <v>45728</v>
      </c>
      <c r="H74" s="1"/>
      <c r="I74" s="15">
        <f>MONTH(T_Cal[[#This Row],[ID]])</f>
        <v>3</v>
      </c>
    </row>
    <row r="75" spans="1:9" ht="15.6" x14ac:dyDescent="0.3">
      <c r="A75" s="2">
        <f t="shared" si="1"/>
        <v>45729</v>
      </c>
      <c r="B75" s="25"/>
      <c r="C75" s="26"/>
      <c r="D75" s="26"/>
      <c r="E75" s="27"/>
      <c r="F75" s="25">
        <f>T_Cal[[#This Row],[Jour Matin]]+T_Cal[[#This Row],[Jour A.M]]+T_Cal[[#This Row],[Nuit]]*2+T_Cal[[#This Row],[Dimanche]]*1.75</f>
        <v>0</v>
      </c>
      <c r="G75" s="14">
        <f>T_Cal[[#This Row],[Date]]</f>
        <v>45729</v>
      </c>
      <c r="H75" s="1"/>
      <c r="I75" s="15">
        <f>MONTH(T_Cal[[#This Row],[ID]])</f>
        <v>3</v>
      </c>
    </row>
    <row r="76" spans="1:9" ht="15.6" x14ac:dyDescent="0.3">
      <c r="A76" s="2">
        <f t="shared" si="1"/>
        <v>45730</v>
      </c>
      <c r="B76" s="25"/>
      <c r="C76" s="26"/>
      <c r="D76" s="26"/>
      <c r="E76" s="27"/>
      <c r="F76" s="25">
        <f>T_Cal[[#This Row],[Jour Matin]]+T_Cal[[#This Row],[Jour A.M]]+T_Cal[[#This Row],[Nuit]]*2+T_Cal[[#This Row],[Dimanche]]*1.75</f>
        <v>0</v>
      </c>
      <c r="G76" s="14">
        <f>T_Cal[[#This Row],[Date]]</f>
        <v>45730</v>
      </c>
      <c r="H76" s="1"/>
      <c r="I76" s="15">
        <f>MONTH(T_Cal[[#This Row],[ID]])</f>
        <v>3</v>
      </c>
    </row>
    <row r="77" spans="1:9" ht="15.6" x14ac:dyDescent="0.3">
      <c r="A77" s="2">
        <f t="shared" si="1"/>
        <v>45731</v>
      </c>
      <c r="B77" s="25"/>
      <c r="C77" s="26"/>
      <c r="D77" s="26"/>
      <c r="E77" s="27"/>
      <c r="F77" s="25">
        <f>T_Cal[[#This Row],[Jour Matin]]+T_Cal[[#This Row],[Jour A.M]]+T_Cal[[#This Row],[Nuit]]*2+T_Cal[[#This Row],[Dimanche]]*1.75</f>
        <v>0</v>
      </c>
      <c r="G77" s="14">
        <f>T_Cal[[#This Row],[Date]]</f>
        <v>45731</v>
      </c>
      <c r="H77" s="1"/>
      <c r="I77" s="15">
        <f>MONTH(T_Cal[[#This Row],[ID]])</f>
        <v>3</v>
      </c>
    </row>
    <row r="78" spans="1:9" ht="15.6" x14ac:dyDescent="0.3">
      <c r="A78" s="2">
        <f t="shared" si="1"/>
        <v>45732</v>
      </c>
      <c r="B78" s="25"/>
      <c r="C78" s="26"/>
      <c r="D78" s="26"/>
      <c r="E78" s="27"/>
      <c r="F78" s="25">
        <f>T_Cal[[#This Row],[Jour Matin]]+T_Cal[[#This Row],[Jour A.M]]+T_Cal[[#This Row],[Nuit]]*2+T_Cal[[#This Row],[Dimanche]]*1.75</f>
        <v>0</v>
      </c>
      <c r="G78" s="14">
        <f>T_Cal[[#This Row],[Date]]</f>
        <v>45732</v>
      </c>
      <c r="H78" s="1"/>
      <c r="I78" s="15">
        <f>MONTH(T_Cal[[#This Row],[ID]])</f>
        <v>3</v>
      </c>
    </row>
    <row r="79" spans="1:9" ht="15.6" x14ac:dyDescent="0.3">
      <c r="A79" s="2">
        <f t="shared" si="1"/>
        <v>45733</v>
      </c>
      <c r="B79" s="25"/>
      <c r="C79" s="26"/>
      <c r="D79" s="26"/>
      <c r="E79" s="27"/>
      <c r="F79" s="25">
        <f>T_Cal[[#This Row],[Jour Matin]]+T_Cal[[#This Row],[Jour A.M]]+T_Cal[[#This Row],[Nuit]]*2+T_Cal[[#This Row],[Dimanche]]*1.75</f>
        <v>0</v>
      </c>
      <c r="G79" s="14">
        <f>T_Cal[[#This Row],[Date]]</f>
        <v>45733</v>
      </c>
      <c r="H79" s="1"/>
      <c r="I79" s="15">
        <f>MONTH(T_Cal[[#This Row],[ID]])</f>
        <v>3</v>
      </c>
    </row>
    <row r="80" spans="1:9" ht="15.6" x14ac:dyDescent="0.3">
      <c r="A80" s="2">
        <f t="shared" si="1"/>
        <v>45734</v>
      </c>
      <c r="B80" s="25"/>
      <c r="C80" s="26"/>
      <c r="D80" s="26"/>
      <c r="E80" s="27"/>
      <c r="F80" s="25">
        <f>T_Cal[[#This Row],[Jour Matin]]+T_Cal[[#This Row],[Jour A.M]]+T_Cal[[#This Row],[Nuit]]*2+T_Cal[[#This Row],[Dimanche]]*1.75</f>
        <v>0</v>
      </c>
      <c r="G80" s="14">
        <f>T_Cal[[#This Row],[Date]]</f>
        <v>45734</v>
      </c>
      <c r="H80" s="1"/>
      <c r="I80" s="15">
        <f>MONTH(T_Cal[[#This Row],[ID]])</f>
        <v>3</v>
      </c>
    </row>
    <row r="81" spans="1:9" ht="15.6" x14ac:dyDescent="0.3">
      <c r="A81" s="2">
        <f t="shared" si="1"/>
        <v>45735</v>
      </c>
      <c r="B81" s="25"/>
      <c r="C81" s="26"/>
      <c r="D81" s="26"/>
      <c r="E81" s="27"/>
      <c r="F81" s="25">
        <f>T_Cal[[#This Row],[Jour Matin]]+T_Cal[[#This Row],[Jour A.M]]+T_Cal[[#This Row],[Nuit]]*2+T_Cal[[#This Row],[Dimanche]]*1.75</f>
        <v>0</v>
      </c>
      <c r="G81" s="14">
        <f>T_Cal[[#This Row],[Date]]</f>
        <v>45735</v>
      </c>
      <c r="H81" s="1"/>
      <c r="I81" s="15">
        <f>MONTH(T_Cal[[#This Row],[ID]])</f>
        <v>3</v>
      </c>
    </row>
    <row r="82" spans="1:9" ht="15.6" x14ac:dyDescent="0.3">
      <c r="A82" s="2">
        <f t="shared" si="1"/>
        <v>45736</v>
      </c>
      <c r="B82" s="25"/>
      <c r="C82" s="26"/>
      <c r="D82" s="26"/>
      <c r="E82" s="27"/>
      <c r="F82" s="25">
        <f>T_Cal[[#This Row],[Jour Matin]]+T_Cal[[#This Row],[Jour A.M]]+T_Cal[[#This Row],[Nuit]]*2+T_Cal[[#This Row],[Dimanche]]*1.75</f>
        <v>0</v>
      </c>
      <c r="G82" s="14">
        <f>T_Cal[[#This Row],[Date]]</f>
        <v>45736</v>
      </c>
      <c r="H82" s="1"/>
      <c r="I82" s="15">
        <f>MONTH(T_Cal[[#This Row],[ID]])</f>
        <v>3</v>
      </c>
    </row>
    <row r="83" spans="1:9" ht="15.6" x14ac:dyDescent="0.3">
      <c r="A83" s="2">
        <f t="shared" si="1"/>
        <v>45737</v>
      </c>
      <c r="B83" s="25"/>
      <c r="C83" s="26"/>
      <c r="D83" s="26"/>
      <c r="E83" s="27"/>
      <c r="F83" s="25">
        <f>T_Cal[[#This Row],[Jour Matin]]+T_Cal[[#This Row],[Jour A.M]]+T_Cal[[#This Row],[Nuit]]*2+T_Cal[[#This Row],[Dimanche]]*1.75</f>
        <v>0</v>
      </c>
      <c r="G83" s="14">
        <f>T_Cal[[#This Row],[Date]]</f>
        <v>45737</v>
      </c>
      <c r="H83" s="1"/>
      <c r="I83" s="15">
        <f>MONTH(T_Cal[[#This Row],[ID]])</f>
        <v>3</v>
      </c>
    </row>
    <row r="84" spans="1:9" ht="15.6" x14ac:dyDescent="0.3">
      <c r="A84" s="2">
        <f t="shared" si="1"/>
        <v>45738</v>
      </c>
      <c r="B84" s="25"/>
      <c r="C84" s="26"/>
      <c r="D84" s="26"/>
      <c r="E84" s="27"/>
      <c r="F84" s="25">
        <f>T_Cal[[#This Row],[Jour Matin]]+T_Cal[[#This Row],[Jour A.M]]+T_Cal[[#This Row],[Nuit]]*2+T_Cal[[#This Row],[Dimanche]]*1.75</f>
        <v>0</v>
      </c>
      <c r="G84" s="14">
        <f>T_Cal[[#This Row],[Date]]</f>
        <v>45738</v>
      </c>
      <c r="H84" s="1"/>
      <c r="I84" s="15">
        <f>MONTH(T_Cal[[#This Row],[ID]])</f>
        <v>3</v>
      </c>
    </row>
    <row r="85" spans="1:9" ht="15.6" x14ac:dyDescent="0.3">
      <c r="A85" s="2">
        <f t="shared" si="1"/>
        <v>45739</v>
      </c>
      <c r="B85" s="25"/>
      <c r="C85" s="26"/>
      <c r="D85" s="26"/>
      <c r="E85" s="27"/>
      <c r="F85" s="25">
        <f>T_Cal[[#This Row],[Jour Matin]]+T_Cal[[#This Row],[Jour A.M]]+T_Cal[[#This Row],[Nuit]]*2+T_Cal[[#This Row],[Dimanche]]*1.75</f>
        <v>0</v>
      </c>
      <c r="G85" s="14">
        <f>T_Cal[[#This Row],[Date]]</f>
        <v>45739</v>
      </c>
      <c r="H85" s="1"/>
      <c r="I85" s="15">
        <f>MONTH(T_Cal[[#This Row],[ID]])</f>
        <v>3</v>
      </c>
    </row>
    <row r="86" spans="1:9" ht="15.6" x14ac:dyDescent="0.3">
      <c r="A86" s="2">
        <f t="shared" si="1"/>
        <v>45740</v>
      </c>
      <c r="B86" s="25"/>
      <c r="C86" s="26"/>
      <c r="D86" s="26"/>
      <c r="E86" s="27"/>
      <c r="F86" s="25">
        <f>T_Cal[[#This Row],[Jour Matin]]+T_Cal[[#This Row],[Jour A.M]]+T_Cal[[#This Row],[Nuit]]*2+T_Cal[[#This Row],[Dimanche]]*1.75</f>
        <v>0</v>
      </c>
      <c r="G86" s="14">
        <f>T_Cal[[#This Row],[Date]]</f>
        <v>45740</v>
      </c>
      <c r="H86" s="1"/>
      <c r="I86" s="15">
        <f>MONTH(T_Cal[[#This Row],[ID]])</f>
        <v>3</v>
      </c>
    </row>
    <row r="87" spans="1:9" ht="15.6" x14ac:dyDescent="0.3">
      <c r="A87" s="2">
        <f t="shared" si="1"/>
        <v>45741</v>
      </c>
      <c r="B87" s="25"/>
      <c r="C87" s="26"/>
      <c r="D87" s="26"/>
      <c r="E87" s="27"/>
      <c r="F87" s="25">
        <f>T_Cal[[#This Row],[Jour Matin]]+T_Cal[[#This Row],[Jour A.M]]+T_Cal[[#This Row],[Nuit]]*2+T_Cal[[#This Row],[Dimanche]]*1.75</f>
        <v>0</v>
      </c>
      <c r="G87" s="14">
        <f>T_Cal[[#This Row],[Date]]</f>
        <v>45741</v>
      </c>
      <c r="H87" s="1"/>
      <c r="I87" s="15">
        <f>MONTH(T_Cal[[#This Row],[ID]])</f>
        <v>3</v>
      </c>
    </row>
    <row r="88" spans="1:9" ht="15.6" x14ac:dyDescent="0.3">
      <c r="A88" s="2">
        <f t="shared" si="1"/>
        <v>45742</v>
      </c>
      <c r="B88" s="25"/>
      <c r="C88" s="26"/>
      <c r="D88" s="26"/>
      <c r="E88" s="27"/>
      <c r="F88" s="25">
        <f>T_Cal[[#This Row],[Jour Matin]]+T_Cal[[#This Row],[Jour A.M]]+T_Cal[[#This Row],[Nuit]]*2+T_Cal[[#This Row],[Dimanche]]*1.75</f>
        <v>0</v>
      </c>
      <c r="G88" s="14">
        <f>T_Cal[[#This Row],[Date]]</f>
        <v>45742</v>
      </c>
      <c r="H88" s="1"/>
      <c r="I88" s="15">
        <f>MONTH(T_Cal[[#This Row],[ID]])</f>
        <v>3</v>
      </c>
    </row>
    <row r="89" spans="1:9" ht="15.6" x14ac:dyDescent="0.3">
      <c r="A89" s="2">
        <f t="shared" si="1"/>
        <v>45743</v>
      </c>
      <c r="B89" s="25"/>
      <c r="C89" s="26"/>
      <c r="D89" s="26"/>
      <c r="E89" s="27"/>
      <c r="F89" s="25">
        <f>T_Cal[[#This Row],[Jour Matin]]+T_Cal[[#This Row],[Jour A.M]]+T_Cal[[#This Row],[Nuit]]*2+T_Cal[[#This Row],[Dimanche]]*1.75</f>
        <v>0</v>
      </c>
      <c r="G89" s="14">
        <f>T_Cal[[#This Row],[Date]]</f>
        <v>45743</v>
      </c>
      <c r="H89" s="1"/>
      <c r="I89" s="15">
        <f>MONTH(T_Cal[[#This Row],[ID]])</f>
        <v>3</v>
      </c>
    </row>
    <row r="90" spans="1:9" ht="15.6" x14ac:dyDescent="0.3">
      <c r="A90" s="2">
        <f t="shared" si="1"/>
        <v>45744</v>
      </c>
      <c r="B90" s="25"/>
      <c r="C90" s="26"/>
      <c r="D90" s="26"/>
      <c r="E90" s="27"/>
      <c r="F90" s="25">
        <f>T_Cal[[#This Row],[Jour Matin]]+T_Cal[[#This Row],[Jour A.M]]+T_Cal[[#This Row],[Nuit]]*2+T_Cal[[#This Row],[Dimanche]]*1.75</f>
        <v>0</v>
      </c>
      <c r="G90" s="14">
        <f>T_Cal[[#This Row],[Date]]</f>
        <v>45744</v>
      </c>
      <c r="H90" s="1"/>
      <c r="I90" s="15">
        <f>MONTH(T_Cal[[#This Row],[ID]])</f>
        <v>3</v>
      </c>
    </row>
    <row r="91" spans="1:9" ht="15.6" x14ac:dyDescent="0.3">
      <c r="A91" s="2">
        <f t="shared" si="1"/>
        <v>45745</v>
      </c>
      <c r="B91" s="25"/>
      <c r="C91" s="26"/>
      <c r="D91" s="26"/>
      <c r="E91" s="27"/>
      <c r="F91" s="25">
        <f>T_Cal[[#This Row],[Jour Matin]]+T_Cal[[#This Row],[Jour A.M]]+T_Cal[[#This Row],[Nuit]]*2+T_Cal[[#This Row],[Dimanche]]*1.75</f>
        <v>0</v>
      </c>
      <c r="G91" s="14">
        <f>T_Cal[[#This Row],[Date]]</f>
        <v>45745</v>
      </c>
      <c r="H91" s="1"/>
      <c r="I91" s="15">
        <f>MONTH(T_Cal[[#This Row],[ID]])</f>
        <v>3</v>
      </c>
    </row>
    <row r="92" spans="1:9" ht="15.6" x14ac:dyDescent="0.3">
      <c r="A92" s="2">
        <f t="shared" si="1"/>
        <v>45746</v>
      </c>
      <c r="B92" s="25"/>
      <c r="C92" s="26"/>
      <c r="D92" s="26"/>
      <c r="E92" s="27"/>
      <c r="F92" s="25">
        <f>T_Cal[[#This Row],[Jour Matin]]+T_Cal[[#This Row],[Jour A.M]]+T_Cal[[#This Row],[Nuit]]*2+T_Cal[[#This Row],[Dimanche]]*1.75</f>
        <v>0</v>
      </c>
      <c r="G92" s="14">
        <f>T_Cal[[#This Row],[Date]]</f>
        <v>45746</v>
      </c>
      <c r="H92" s="1"/>
      <c r="I92" s="15">
        <f>MONTH(T_Cal[[#This Row],[ID]])</f>
        <v>3</v>
      </c>
    </row>
    <row r="93" spans="1:9" ht="15.6" x14ac:dyDescent="0.3">
      <c r="A93" s="2">
        <f t="shared" si="1"/>
        <v>45747</v>
      </c>
      <c r="B93" s="25"/>
      <c r="C93" s="26"/>
      <c r="D93" s="26"/>
      <c r="E93" s="27"/>
      <c r="F93" s="25">
        <f>T_Cal[[#This Row],[Jour Matin]]+T_Cal[[#This Row],[Jour A.M]]+T_Cal[[#This Row],[Nuit]]*2+T_Cal[[#This Row],[Dimanche]]*1.75</f>
        <v>0</v>
      </c>
      <c r="G93" s="14">
        <f>T_Cal[[#This Row],[Date]]</f>
        <v>45747</v>
      </c>
      <c r="H93" s="1"/>
      <c r="I93" s="15">
        <f>MONTH(T_Cal[[#This Row],[ID]])</f>
        <v>3</v>
      </c>
    </row>
    <row r="94" spans="1:9" ht="15.6" x14ac:dyDescent="0.3">
      <c r="A94" s="2">
        <f t="shared" si="1"/>
        <v>45748</v>
      </c>
      <c r="B94" s="25"/>
      <c r="C94" s="26"/>
      <c r="D94" s="26"/>
      <c r="E94" s="27"/>
      <c r="F94" s="25">
        <f>T_Cal[[#This Row],[Jour Matin]]+T_Cal[[#This Row],[Jour A.M]]+T_Cal[[#This Row],[Nuit]]*2+T_Cal[[#This Row],[Dimanche]]*1.75</f>
        <v>0</v>
      </c>
      <c r="G94" s="14">
        <f>T_Cal[[#This Row],[Date]]</f>
        <v>45748</v>
      </c>
      <c r="H94" s="1"/>
      <c r="I94" s="15">
        <f>MONTH(T_Cal[[#This Row],[ID]])</f>
        <v>4</v>
      </c>
    </row>
    <row r="95" spans="1:9" ht="15.6" x14ac:dyDescent="0.3">
      <c r="A95" s="2">
        <f t="shared" si="1"/>
        <v>45749</v>
      </c>
      <c r="B95" s="25"/>
      <c r="C95" s="26"/>
      <c r="D95" s="26"/>
      <c r="E95" s="27"/>
      <c r="F95" s="25">
        <f>T_Cal[[#This Row],[Jour Matin]]+T_Cal[[#This Row],[Jour A.M]]+T_Cal[[#This Row],[Nuit]]*2+T_Cal[[#This Row],[Dimanche]]*1.75</f>
        <v>0</v>
      </c>
      <c r="G95" s="14">
        <f>T_Cal[[#This Row],[Date]]</f>
        <v>45749</v>
      </c>
      <c r="H95" s="1"/>
      <c r="I95" s="15">
        <f>MONTH(T_Cal[[#This Row],[ID]])</f>
        <v>4</v>
      </c>
    </row>
    <row r="96" spans="1:9" ht="15.6" x14ac:dyDescent="0.3">
      <c r="A96" s="2">
        <f t="shared" si="1"/>
        <v>45750</v>
      </c>
      <c r="B96" s="25"/>
      <c r="C96" s="26"/>
      <c r="D96" s="26"/>
      <c r="E96" s="27"/>
      <c r="F96" s="25">
        <f>T_Cal[[#This Row],[Jour Matin]]+T_Cal[[#This Row],[Jour A.M]]+T_Cal[[#This Row],[Nuit]]*2+T_Cal[[#This Row],[Dimanche]]*1.75</f>
        <v>0</v>
      </c>
      <c r="G96" s="14">
        <f>T_Cal[[#This Row],[Date]]</f>
        <v>45750</v>
      </c>
      <c r="H96" s="1"/>
      <c r="I96" s="15">
        <f>MONTH(T_Cal[[#This Row],[ID]])</f>
        <v>4</v>
      </c>
    </row>
    <row r="97" spans="1:9" ht="15.6" x14ac:dyDescent="0.3">
      <c r="A97" s="2">
        <f t="shared" si="1"/>
        <v>45751</v>
      </c>
      <c r="B97" s="25"/>
      <c r="C97" s="26"/>
      <c r="D97" s="26"/>
      <c r="E97" s="27"/>
      <c r="F97" s="25">
        <f>T_Cal[[#This Row],[Jour Matin]]+T_Cal[[#This Row],[Jour A.M]]+T_Cal[[#This Row],[Nuit]]*2+T_Cal[[#This Row],[Dimanche]]*1.75</f>
        <v>0</v>
      </c>
      <c r="G97" s="14">
        <f>T_Cal[[#This Row],[Date]]</f>
        <v>45751</v>
      </c>
      <c r="H97" s="1"/>
      <c r="I97" s="15">
        <f>MONTH(T_Cal[[#This Row],[ID]])</f>
        <v>4</v>
      </c>
    </row>
    <row r="98" spans="1:9" ht="15.6" x14ac:dyDescent="0.3">
      <c r="A98" s="2">
        <f t="shared" si="1"/>
        <v>45752</v>
      </c>
      <c r="B98" s="25"/>
      <c r="C98" s="26"/>
      <c r="D98" s="26"/>
      <c r="E98" s="27"/>
      <c r="F98" s="25">
        <f>T_Cal[[#This Row],[Jour Matin]]+T_Cal[[#This Row],[Jour A.M]]+T_Cal[[#This Row],[Nuit]]*2+T_Cal[[#This Row],[Dimanche]]*1.75</f>
        <v>0</v>
      </c>
      <c r="G98" s="14">
        <f>T_Cal[[#This Row],[Date]]</f>
        <v>45752</v>
      </c>
      <c r="H98" s="1"/>
      <c r="I98" s="15">
        <f>MONTH(T_Cal[[#This Row],[ID]])</f>
        <v>4</v>
      </c>
    </row>
    <row r="99" spans="1:9" ht="15.6" x14ac:dyDescent="0.3">
      <c r="A99" s="2">
        <f t="shared" si="1"/>
        <v>45753</v>
      </c>
      <c r="B99" s="25"/>
      <c r="C99" s="26"/>
      <c r="D99" s="26"/>
      <c r="E99" s="27"/>
      <c r="F99" s="25">
        <f>T_Cal[[#This Row],[Jour Matin]]+T_Cal[[#This Row],[Jour A.M]]+T_Cal[[#This Row],[Nuit]]*2+T_Cal[[#This Row],[Dimanche]]*1.75</f>
        <v>0</v>
      </c>
      <c r="G99" s="14">
        <f>T_Cal[[#This Row],[Date]]</f>
        <v>45753</v>
      </c>
      <c r="H99" s="1"/>
      <c r="I99" s="15">
        <f>MONTH(T_Cal[[#This Row],[ID]])</f>
        <v>4</v>
      </c>
    </row>
    <row r="100" spans="1:9" ht="15.6" x14ac:dyDescent="0.3">
      <c r="A100" s="2">
        <f t="shared" si="1"/>
        <v>45754</v>
      </c>
      <c r="B100" s="25"/>
      <c r="C100" s="26"/>
      <c r="D100" s="26"/>
      <c r="E100" s="27"/>
      <c r="F100" s="25">
        <f>T_Cal[[#This Row],[Jour Matin]]+T_Cal[[#This Row],[Jour A.M]]+T_Cal[[#This Row],[Nuit]]*2+T_Cal[[#This Row],[Dimanche]]*1.75</f>
        <v>0</v>
      </c>
      <c r="G100" s="14">
        <f>T_Cal[[#This Row],[Date]]</f>
        <v>45754</v>
      </c>
      <c r="H100" s="1"/>
      <c r="I100" s="15">
        <f>MONTH(T_Cal[[#This Row],[ID]])</f>
        <v>4</v>
      </c>
    </row>
    <row r="101" spans="1:9" ht="15.6" x14ac:dyDescent="0.3">
      <c r="A101" s="2">
        <f t="shared" si="1"/>
        <v>45755</v>
      </c>
      <c r="B101" s="25"/>
      <c r="C101" s="26"/>
      <c r="D101" s="26"/>
      <c r="E101" s="27"/>
      <c r="F101" s="25">
        <f>T_Cal[[#This Row],[Jour Matin]]+T_Cal[[#This Row],[Jour A.M]]+T_Cal[[#This Row],[Nuit]]*2+T_Cal[[#This Row],[Dimanche]]*1.75</f>
        <v>0</v>
      </c>
      <c r="G101" s="14">
        <f>T_Cal[[#This Row],[Date]]</f>
        <v>45755</v>
      </c>
      <c r="H101" s="1"/>
      <c r="I101" s="15">
        <f>MONTH(T_Cal[[#This Row],[ID]])</f>
        <v>4</v>
      </c>
    </row>
    <row r="102" spans="1:9" ht="15.6" x14ac:dyDescent="0.3">
      <c r="A102" s="2">
        <f t="shared" si="1"/>
        <v>45756</v>
      </c>
      <c r="B102" s="25"/>
      <c r="C102" s="26"/>
      <c r="D102" s="26"/>
      <c r="E102" s="27"/>
      <c r="F102" s="25">
        <f>T_Cal[[#This Row],[Jour Matin]]+T_Cal[[#This Row],[Jour A.M]]+T_Cal[[#This Row],[Nuit]]*2+T_Cal[[#This Row],[Dimanche]]*1.75</f>
        <v>0</v>
      </c>
      <c r="G102" s="14">
        <f>T_Cal[[#This Row],[Date]]</f>
        <v>45756</v>
      </c>
      <c r="H102" s="1"/>
      <c r="I102" s="15">
        <f>MONTH(T_Cal[[#This Row],[ID]])</f>
        <v>4</v>
      </c>
    </row>
    <row r="103" spans="1:9" ht="15.6" x14ac:dyDescent="0.3">
      <c r="A103" s="2">
        <f t="shared" si="1"/>
        <v>45757</v>
      </c>
      <c r="B103" s="25"/>
      <c r="C103" s="26"/>
      <c r="D103" s="26"/>
      <c r="E103" s="27"/>
      <c r="F103" s="25">
        <f>T_Cal[[#This Row],[Jour Matin]]+T_Cal[[#This Row],[Jour A.M]]+T_Cal[[#This Row],[Nuit]]*2+T_Cal[[#This Row],[Dimanche]]*1.75</f>
        <v>0</v>
      </c>
      <c r="G103" s="14">
        <f>T_Cal[[#This Row],[Date]]</f>
        <v>45757</v>
      </c>
      <c r="H103" s="1"/>
      <c r="I103" s="15">
        <f>MONTH(T_Cal[[#This Row],[ID]])</f>
        <v>4</v>
      </c>
    </row>
    <row r="104" spans="1:9" ht="15.6" x14ac:dyDescent="0.3">
      <c r="A104" s="2">
        <f t="shared" si="1"/>
        <v>45758</v>
      </c>
      <c r="B104" s="25"/>
      <c r="C104" s="26"/>
      <c r="D104" s="26"/>
      <c r="E104" s="27"/>
      <c r="F104" s="25">
        <f>T_Cal[[#This Row],[Jour Matin]]+T_Cal[[#This Row],[Jour A.M]]+T_Cal[[#This Row],[Nuit]]*2+T_Cal[[#This Row],[Dimanche]]*1.75</f>
        <v>0</v>
      </c>
      <c r="G104" s="14">
        <f>T_Cal[[#This Row],[Date]]</f>
        <v>45758</v>
      </c>
      <c r="H104" s="1"/>
      <c r="I104" s="15">
        <f>MONTH(T_Cal[[#This Row],[ID]])</f>
        <v>4</v>
      </c>
    </row>
    <row r="105" spans="1:9" ht="15.6" x14ac:dyDescent="0.3">
      <c r="A105" s="2">
        <f t="shared" si="1"/>
        <v>45759</v>
      </c>
      <c r="B105" s="25"/>
      <c r="C105" s="26"/>
      <c r="D105" s="26"/>
      <c r="E105" s="27"/>
      <c r="F105" s="25">
        <f>T_Cal[[#This Row],[Jour Matin]]+T_Cal[[#This Row],[Jour A.M]]+T_Cal[[#This Row],[Nuit]]*2+T_Cal[[#This Row],[Dimanche]]*1.75</f>
        <v>0</v>
      </c>
      <c r="G105" s="14">
        <f>T_Cal[[#This Row],[Date]]</f>
        <v>45759</v>
      </c>
      <c r="H105" s="1"/>
      <c r="I105" s="15">
        <f>MONTH(T_Cal[[#This Row],[ID]])</f>
        <v>4</v>
      </c>
    </row>
    <row r="106" spans="1:9" ht="15.6" x14ac:dyDescent="0.3">
      <c r="A106" s="2">
        <f t="shared" si="1"/>
        <v>45760</v>
      </c>
      <c r="B106" s="25"/>
      <c r="C106" s="26"/>
      <c r="D106" s="26"/>
      <c r="E106" s="27"/>
      <c r="F106" s="25">
        <f>T_Cal[[#This Row],[Jour Matin]]+T_Cal[[#This Row],[Jour A.M]]+T_Cal[[#This Row],[Nuit]]*2+T_Cal[[#This Row],[Dimanche]]*1.75</f>
        <v>0</v>
      </c>
      <c r="G106" s="14">
        <f>T_Cal[[#This Row],[Date]]</f>
        <v>45760</v>
      </c>
      <c r="H106" s="1"/>
      <c r="I106" s="15">
        <f>MONTH(T_Cal[[#This Row],[ID]])</f>
        <v>4</v>
      </c>
    </row>
    <row r="107" spans="1:9" ht="15.6" x14ac:dyDescent="0.3">
      <c r="A107" s="2">
        <f t="shared" si="1"/>
        <v>45761</v>
      </c>
      <c r="B107" s="25"/>
      <c r="C107" s="26"/>
      <c r="D107" s="26"/>
      <c r="E107" s="27"/>
      <c r="F107" s="25">
        <f>T_Cal[[#This Row],[Jour Matin]]+T_Cal[[#This Row],[Jour A.M]]+T_Cal[[#This Row],[Nuit]]*2+T_Cal[[#This Row],[Dimanche]]*1.75</f>
        <v>0</v>
      </c>
      <c r="G107" s="14">
        <f>T_Cal[[#This Row],[Date]]</f>
        <v>45761</v>
      </c>
      <c r="H107" s="1"/>
      <c r="I107" s="15">
        <f>MONTH(T_Cal[[#This Row],[ID]])</f>
        <v>4</v>
      </c>
    </row>
    <row r="108" spans="1:9" ht="15.6" x14ac:dyDescent="0.3">
      <c r="A108" s="2">
        <f t="shared" si="1"/>
        <v>45762</v>
      </c>
      <c r="B108" s="25"/>
      <c r="C108" s="26"/>
      <c r="D108" s="26"/>
      <c r="E108" s="27"/>
      <c r="F108" s="25">
        <f>T_Cal[[#This Row],[Jour Matin]]+T_Cal[[#This Row],[Jour A.M]]+T_Cal[[#This Row],[Nuit]]*2+T_Cal[[#This Row],[Dimanche]]*1.75</f>
        <v>0</v>
      </c>
      <c r="G108" s="14">
        <f>T_Cal[[#This Row],[Date]]</f>
        <v>45762</v>
      </c>
      <c r="H108" s="1"/>
      <c r="I108" s="15">
        <f>MONTH(T_Cal[[#This Row],[ID]])</f>
        <v>4</v>
      </c>
    </row>
    <row r="109" spans="1:9" ht="15.6" x14ac:dyDescent="0.3">
      <c r="A109" s="2">
        <f t="shared" si="1"/>
        <v>45763</v>
      </c>
      <c r="B109" s="25"/>
      <c r="C109" s="26"/>
      <c r="D109" s="26"/>
      <c r="E109" s="27"/>
      <c r="F109" s="25">
        <f>T_Cal[[#This Row],[Jour Matin]]+T_Cal[[#This Row],[Jour A.M]]+T_Cal[[#This Row],[Nuit]]*2+T_Cal[[#This Row],[Dimanche]]*1.75</f>
        <v>0</v>
      </c>
      <c r="G109" s="14">
        <f>T_Cal[[#This Row],[Date]]</f>
        <v>45763</v>
      </c>
      <c r="H109" s="1"/>
      <c r="I109" s="15">
        <f>MONTH(T_Cal[[#This Row],[ID]])</f>
        <v>4</v>
      </c>
    </row>
    <row r="110" spans="1:9" ht="15.6" x14ac:dyDescent="0.3">
      <c r="A110" s="2">
        <f t="shared" si="1"/>
        <v>45764</v>
      </c>
      <c r="B110" s="25"/>
      <c r="C110" s="26"/>
      <c r="D110" s="26"/>
      <c r="E110" s="27"/>
      <c r="F110" s="25">
        <f>T_Cal[[#This Row],[Jour Matin]]+T_Cal[[#This Row],[Jour A.M]]+T_Cal[[#This Row],[Nuit]]*2+T_Cal[[#This Row],[Dimanche]]*1.75</f>
        <v>0</v>
      </c>
      <c r="G110" s="14">
        <f>T_Cal[[#This Row],[Date]]</f>
        <v>45764</v>
      </c>
      <c r="H110" s="1"/>
      <c r="I110" s="15">
        <f>MONTH(T_Cal[[#This Row],[ID]])</f>
        <v>4</v>
      </c>
    </row>
    <row r="111" spans="1:9" ht="15.6" x14ac:dyDescent="0.3">
      <c r="A111" s="2">
        <f t="shared" si="1"/>
        <v>45765</v>
      </c>
      <c r="B111" s="25"/>
      <c r="C111" s="26"/>
      <c r="D111" s="26"/>
      <c r="E111" s="27"/>
      <c r="F111" s="25">
        <f>T_Cal[[#This Row],[Jour Matin]]+T_Cal[[#This Row],[Jour A.M]]+T_Cal[[#This Row],[Nuit]]*2+T_Cal[[#This Row],[Dimanche]]*1.75</f>
        <v>0</v>
      </c>
      <c r="G111" s="14">
        <f>T_Cal[[#This Row],[Date]]</f>
        <v>45765</v>
      </c>
      <c r="H111" s="1"/>
      <c r="I111" s="15">
        <f>MONTH(T_Cal[[#This Row],[ID]])</f>
        <v>4</v>
      </c>
    </row>
    <row r="112" spans="1:9" ht="15.6" x14ac:dyDescent="0.3">
      <c r="A112" s="2">
        <f t="shared" si="1"/>
        <v>45766</v>
      </c>
      <c r="B112" s="25"/>
      <c r="C112" s="26"/>
      <c r="D112" s="26"/>
      <c r="E112" s="27"/>
      <c r="F112" s="25">
        <f>T_Cal[[#This Row],[Jour Matin]]+T_Cal[[#This Row],[Jour A.M]]+T_Cal[[#This Row],[Nuit]]*2+T_Cal[[#This Row],[Dimanche]]*1.75</f>
        <v>0</v>
      </c>
      <c r="G112" s="14">
        <f>T_Cal[[#This Row],[Date]]</f>
        <v>45766</v>
      </c>
      <c r="H112" s="1"/>
      <c r="I112" s="15">
        <f>MONTH(T_Cal[[#This Row],[ID]])</f>
        <v>4</v>
      </c>
    </row>
    <row r="113" spans="1:9" ht="15.6" x14ac:dyDescent="0.3">
      <c r="A113" s="2">
        <f t="shared" si="1"/>
        <v>45767</v>
      </c>
      <c r="B113" s="25"/>
      <c r="C113" s="26"/>
      <c r="D113" s="26"/>
      <c r="E113" s="27"/>
      <c r="F113" s="25">
        <f>T_Cal[[#This Row],[Jour Matin]]+T_Cal[[#This Row],[Jour A.M]]+T_Cal[[#This Row],[Nuit]]*2+T_Cal[[#This Row],[Dimanche]]*1.75</f>
        <v>0</v>
      </c>
      <c r="G113" s="14">
        <f>T_Cal[[#This Row],[Date]]</f>
        <v>45767</v>
      </c>
      <c r="H113" s="1"/>
      <c r="I113" s="15">
        <f>MONTH(T_Cal[[#This Row],[ID]])</f>
        <v>4</v>
      </c>
    </row>
    <row r="114" spans="1:9" ht="15.6" x14ac:dyDescent="0.3">
      <c r="A114" s="2">
        <f t="shared" si="1"/>
        <v>45768</v>
      </c>
      <c r="B114" s="25"/>
      <c r="C114" s="26"/>
      <c r="D114" s="26"/>
      <c r="E114" s="27"/>
      <c r="F114" s="25">
        <f>T_Cal[[#This Row],[Jour Matin]]+T_Cal[[#This Row],[Jour A.M]]+T_Cal[[#This Row],[Nuit]]*2+T_Cal[[#This Row],[Dimanche]]*1.75</f>
        <v>0</v>
      </c>
      <c r="G114" s="14">
        <f>T_Cal[[#This Row],[Date]]</f>
        <v>45768</v>
      </c>
      <c r="H114" s="1"/>
      <c r="I114" s="15">
        <f>MONTH(T_Cal[[#This Row],[ID]])</f>
        <v>4</v>
      </c>
    </row>
    <row r="115" spans="1:9" ht="15.6" x14ac:dyDescent="0.3">
      <c r="A115" s="2">
        <f t="shared" si="1"/>
        <v>45769</v>
      </c>
      <c r="B115" s="25"/>
      <c r="C115" s="26"/>
      <c r="D115" s="26"/>
      <c r="E115" s="27"/>
      <c r="F115" s="25">
        <f>T_Cal[[#This Row],[Jour Matin]]+T_Cal[[#This Row],[Jour A.M]]+T_Cal[[#This Row],[Nuit]]*2+T_Cal[[#This Row],[Dimanche]]*1.75</f>
        <v>0</v>
      </c>
      <c r="G115" s="14">
        <f>T_Cal[[#This Row],[Date]]</f>
        <v>45769</v>
      </c>
      <c r="H115" s="1"/>
      <c r="I115" s="15">
        <f>MONTH(T_Cal[[#This Row],[ID]])</f>
        <v>4</v>
      </c>
    </row>
    <row r="116" spans="1:9" ht="15.6" x14ac:dyDescent="0.3">
      <c r="A116" s="2">
        <f t="shared" si="1"/>
        <v>45770</v>
      </c>
      <c r="B116" s="25"/>
      <c r="C116" s="26"/>
      <c r="D116" s="26"/>
      <c r="E116" s="27"/>
      <c r="F116" s="25">
        <f>T_Cal[[#This Row],[Jour Matin]]+T_Cal[[#This Row],[Jour A.M]]+T_Cal[[#This Row],[Nuit]]*2+T_Cal[[#This Row],[Dimanche]]*1.75</f>
        <v>0</v>
      </c>
      <c r="G116" s="14">
        <f>T_Cal[[#This Row],[Date]]</f>
        <v>45770</v>
      </c>
      <c r="H116" s="1"/>
      <c r="I116" s="15">
        <f>MONTH(T_Cal[[#This Row],[ID]])</f>
        <v>4</v>
      </c>
    </row>
    <row r="117" spans="1:9" ht="15.6" x14ac:dyDescent="0.3">
      <c r="A117" s="2">
        <f t="shared" si="1"/>
        <v>45771</v>
      </c>
      <c r="B117" s="25"/>
      <c r="C117" s="26"/>
      <c r="D117" s="26"/>
      <c r="E117" s="27"/>
      <c r="F117" s="25">
        <f>T_Cal[[#This Row],[Jour Matin]]+T_Cal[[#This Row],[Jour A.M]]+T_Cal[[#This Row],[Nuit]]*2+T_Cal[[#This Row],[Dimanche]]*1.75</f>
        <v>0</v>
      </c>
      <c r="G117" s="14">
        <f>T_Cal[[#This Row],[Date]]</f>
        <v>45771</v>
      </c>
      <c r="H117" s="1"/>
      <c r="I117" s="15">
        <f>MONTH(T_Cal[[#This Row],[ID]])</f>
        <v>4</v>
      </c>
    </row>
    <row r="118" spans="1:9" ht="15.6" x14ac:dyDescent="0.3">
      <c r="A118" s="2">
        <f t="shared" si="1"/>
        <v>45772</v>
      </c>
      <c r="B118" s="25"/>
      <c r="C118" s="26"/>
      <c r="D118" s="26"/>
      <c r="E118" s="27"/>
      <c r="F118" s="25">
        <f>T_Cal[[#This Row],[Jour Matin]]+T_Cal[[#This Row],[Jour A.M]]+T_Cal[[#This Row],[Nuit]]*2+T_Cal[[#This Row],[Dimanche]]*1.75</f>
        <v>0</v>
      </c>
      <c r="G118" s="14">
        <f>T_Cal[[#This Row],[Date]]</f>
        <v>45772</v>
      </c>
      <c r="H118" s="1"/>
      <c r="I118" s="15">
        <f>MONTH(T_Cal[[#This Row],[ID]])</f>
        <v>4</v>
      </c>
    </row>
    <row r="119" spans="1:9" ht="15.6" x14ac:dyDescent="0.3">
      <c r="A119" s="2">
        <f t="shared" si="1"/>
        <v>45773</v>
      </c>
      <c r="B119" s="25"/>
      <c r="C119" s="26"/>
      <c r="D119" s="26"/>
      <c r="E119" s="27"/>
      <c r="F119" s="25">
        <f>T_Cal[[#This Row],[Jour Matin]]+T_Cal[[#This Row],[Jour A.M]]+T_Cal[[#This Row],[Nuit]]*2+T_Cal[[#This Row],[Dimanche]]*1.75</f>
        <v>0</v>
      </c>
      <c r="G119" s="14">
        <f>T_Cal[[#This Row],[Date]]</f>
        <v>45773</v>
      </c>
      <c r="H119" s="1"/>
      <c r="I119" s="15">
        <f>MONTH(T_Cal[[#This Row],[ID]])</f>
        <v>4</v>
      </c>
    </row>
    <row r="120" spans="1:9" ht="15.6" x14ac:dyDescent="0.3">
      <c r="A120" s="2">
        <f t="shared" si="1"/>
        <v>45774</v>
      </c>
      <c r="B120" s="25"/>
      <c r="C120" s="26"/>
      <c r="D120" s="26"/>
      <c r="E120" s="27"/>
      <c r="F120" s="25">
        <f>T_Cal[[#This Row],[Jour Matin]]+T_Cal[[#This Row],[Jour A.M]]+T_Cal[[#This Row],[Nuit]]*2+T_Cal[[#This Row],[Dimanche]]*1.75</f>
        <v>0</v>
      </c>
      <c r="G120" s="14">
        <f>T_Cal[[#This Row],[Date]]</f>
        <v>45774</v>
      </c>
      <c r="H120" s="1"/>
      <c r="I120" s="15">
        <f>MONTH(T_Cal[[#This Row],[ID]])</f>
        <v>4</v>
      </c>
    </row>
    <row r="121" spans="1:9" ht="15.6" x14ac:dyDescent="0.3">
      <c r="A121" s="2">
        <f t="shared" si="1"/>
        <v>45775</v>
      </c>
      <c r="B121" s="25"/>
      <c r="C121" s="26"/>
      <c r="D121" s="26"/>
      <c r="E121" s="27"/>
      <c r="F121" s="25">
        <f>T_Cal[[#This Row],[Jour Matin]]+T_Cal[[#This Row],[Jour A.M]]+T_Cal[[#This Row],[Nuit]]*2+T_Cal[[#This Row],[Dimanche]]*1.75</f>
        <v>0</v>
      </c>
      <c r="G121" s="14">
        <f>T_Cal[[#This Row],[Date]]</f>
        <v>45775</v>
      </c>
      <c r="H121" s="1"/>
      <c r="I121" s="15">
        <f>MONTH(T_Cal[[#This Row],[ID]])</f>
        <v>4</v>
      </c>
    </row>
    <row r="122" spans="1:9" ht="15.6" x14ac:dyDescent="0.3">
      <c r="A122" s="2">
        <f t="shared" si="1"/>
        <v>45776</v>
      </c>
      <c r="B122" s="25"/>
      <c r="C122" s="26"/>
      <c r="D122" s="26"/>
      <c r="E122" s="27"/>
      <c r="F122" s="25">
        <f>T_Cal[[#This Row],[Jour Matin]]+T_Cal[[#This Row],[Jour A.M]]+T_Cal[[#This Row],[Nuit]]*2+T_Cal[[#This Row],[Dimanche]]*1.75</f>
        <v>0</v>
      </c>
      <c r="G122" s="14">
        <f>T_Cal[[#This Row],[Date]]</f>
        <v>45776</v>
      </c>
      <c r="H122" s="1"/>
      <c r="I122" s="15">
        <f>MONTH(T_Cal[[#This Row],[ID]])</f>
        <v>4</v>
      </c>
    </row>
    <row r="123" spans="1:9" ht="15.6" x14ac:dyDescent="0.3">
      <c r="A123" s="2">
        <f t="shared" si="1"/>
        <v>45777</v>
      </c>
      <c r="B123" s="25"/>
      <c r="C123" s="26"/>
      <c r="D123" s="26"/>
      <c r="E123" s="27"/>
      <c r="F123" s="25">
        <f>T_Cal[[#This Row],[Jour Matin]]+T_Cal[[#This Row],[Jour A.M]]+T_Cal[[#This Row],[Nuit]]*2+T_Cal[[#This Row],[Dimanche]]*1.75</f>
        <v>0</v>
      </c>
      <c r="G123" s="14">
        <f>T_Cal[[#This Row],[Date]]</f>
        <v>45777</v>
      </c>
      <c r="H123" s="1"/>
      <c r="I123" s="15">
        <f>MONTH(T_Cal[[#This Row],[ID]])</f>
        <v>4</v>
      </c>
    </row>
    <row r="124" spans="1:9" ht="15.6" x14ac:dyDescent="0.3">
      <c r="A124" s="2">
        <f t="shared" si="1"/>
        <v>45778</v>
      </c>
      <c r="B124" s="25"/>
      <c r="C124" s="26"/>
      <c r="D124" s="26"/>
      <c r="E124" s="27"/>
      <c r="F124" s="25">
        <f>T_Cal[[#This Row],[Jour Matin]]+T_Cal[[#This Row],[Jour A.M]]+T_Cal[[#This Row],[Nuit]]*2+T_Cal[[#This Row],[Dimanche]]*1.75</f>
        <v>0</v>
      </c>
      <c r="G124" s="14">
        <f>T_Cal[[#This Row],[Date]]</f>
        <v>45778</v>
      </c>
      <c r="H124" s="1"/>
      <c r="I124" s="15">
        <f>MONTH(T_Cal[[#This Row],[ID]])</f>
        <v>5</v>
      </c>
    </row>
    <row r="125" spans="1:9" ht="15.6" x14ac:dyDescent="0.3">
      <c r="A125" s="2">
        <f t="shared" si="1"/>
        <v>45779</v>
      </c>
      <c r="B125" s="25"/>
      <c r="C125" s="26"/>
      <c r="D125" s="26"/>
      <c r="E125" s="27"/>
      <c r="F125" s="25">
        <f>T_Cal[[#This Row],[Jour Matin]]+T_Cal[[#This Row],[Jour A.M]]+T_Cal[[#This Row],[Nuit]]*2+T_Cal[[#This Row],[Dimanche]]*1.75</f>
        <v>0</v>
      </c>
      <c r="G125" s="14">
        <f>T_Cal[[#This Row],[Date]]</f>
        <v>45779</v>
      </c>
      <c r="H125" s="1"/>
      <c r="I125" s="15">
        <f>MONTH(T_Cal[[#This Row],[ID]])</f>
        <v>5</v>
      </c>
    </row>
    <row r="126" spans="1:9" ht="15.6" x14ac:dyDescent="0.3">
      <c r="A126" s="2">
        <f t="shared" si="1"/>
        <v>45780</v>
      </c>
      <c r="B126" s="25"/>
      <c r="C126" s="26"/>
      <c r="D126" s="26"/>
      <c r="E126" s="27"/>
      <c r="F126" s="25">
        <f>T_Cal[[#This Row],[Jour Matin]]+T_Cal[[#This Row],[Jour A.M]]+T_Cal[[#This Row],[Nuit]]*2+T_Cal[[#This Row],[Dimanche]]*1.75</f>
        <v>0</v>
      </c>
      <c r="G126" s="14">
        <f>T_Cal[[#This Row],[Date]]</f>
        <v>45780</v>
      </c>
      <c r="H126" s="1"/>
      <c r="I126" s="15">
        <f>MONTH(T_Cal[[#This Row],[ID]])</f>
        <v>5</v>
      </c>
    </row>
    <row r="127" spans="1:9" ht="15.6" x14ac:dyDescent="0.3">
      <c r="A127" s="2">
        <f t="shared" si="1"/>
        <v>45781</v>
      </c>
      <c r="B127" s="25"/>
      <c r="C127" s="26"/>
      <c r="D127" s="26"/>
      <c r="E127" s="27"/>
      <c r="F127" s="25">
        <f>T_Cal[[#This Row],[Jour Matin]]+T_Cal[[#This Row],[Jour A.M]]+T_Cal[[#This Row],[Nuit]]*2+T_Cal[[#This Row],[Dimanche]]*1.75</f>
        <v>0</v>
      </c>
      <c r="G127" s="14">
        <f>T_Cal[[#This Row],[Date]]</f>
        <v>45781</v>
      </c>
      <c r="H127" s="1"/>
      <c r="I127" s="15">
        <f>MONTH(T_Cal[[#This Row],[ID]])</f>
        <v>5</v>
      </c>
    </row>
    <row r="128" spans="1:9" ht="15.6" x14ac:dyDescent="0.3">
      <c r="A128" s="2">
        <f t="shared" si="1"/>
        <v>45782</v>
      </c>
      <c r="B128" s="25"/>
      <c r="C128" s="26"/>
      <c r="D128" s="26"/>
      <c r="E128" s="27"/>
      <c r="F128" s="25">
        <f>T_Cal[[#This Row],[Jour Matin]]+T_Cal[[#This Row],[Jour A.M]]+T_Cal[[#This Row],[Nuit]]*2+T_Cal[[#This Row],[Dimanche]]*1.75</f>
        <v>0</v>
      </c>
      <c r="G128" s="14">
        <f>T_Cal[[#This Row],[Date]]</f>
        <v>45782</v>
      </c>
      <c r="H128" s="1"/>
      <c r="I128" s="15">
        <f>MONTH(T_Cal[[#This Row],[ID]])</f>
        <v>5</v>
      </c>
    </row>
    <row r="129" spans="1:9" ht="15.6" x14ac:dyDescent="0.3">
      <c r="A129" s="2">
        <f t="shared" si="1"/>
        <v>45783</v>
      </c>
      <c r="B129" s="25"/>
      <c r="C129" s="26"/>
      <c r="D129" s="26"/>
      <c r="E129" s="27"/>
      <c r="F129" s="25">
        <f>T_Cal[[#This Row],[Jour Matin]]+T_Cal[[#This Row],[Jour A.M]]+T_Cal[[#This Row],[Nuit]]*2+T_Cal[[#This Row],[Dimanche]]*1.75</f>
        <v>0</v>
      </c>
      <c r="G129" s="14">
        <f>T_Cal[[#This Row],[Date]]</f>
        <v>45783</v>
      </c>
      <c r="H129" s="1"/>
      <c r="I129" s="15">
        <f>MONTH(T_Cal[[#This Row],[ID]])</f>
        <v>5</v>
      </c>
    </row>
    <row r="130" spans="1:9" ht="15.6" x14ac:dyDescent="0.3">
      <c r="A130" s="2">
        <f t="shared" si="1"/>
        <v>45784</v>
      </c>
      <c r="B130" s="25"/>
      <c r="C130" s="26"/>
      <c r="D130" s="26"/>
      <c r="E130" s="27"/>
      <c r="F130" s="25">
        <f>T_Cal[[#This Row],[Jour Matin]]+T_Cal[[#This Row],[Jour A.M]]+T_Cal[[#This Row],[Nuit]]*2+T_Cal[[#This Row],[Dimanche]]*1.75</f>
        <v>0</v>
      </c>
      <c r="G130" s="14">
        <f>T_Cal[[#This Row],[Date]]</f>
        <v>45784</v>
      </c>
      <c r="H130" s="1"/>
      <c r="I130" s="15">
        <f>MONTH(T_Cal[[#This Row],[ID]])</f>
        <v>5</v>
      </c>
    </row>
    <row r="131" spans="1:9" ht="15.6" x14ac:dyDescent="0.3">
      <c r="A131" s="2">
        <f t="shared" si="1"/>
        <v>45785</v>
      </c>
      <c r="B131" s="25"/>
      <c r="C131" s="26"/>
      <c r="D131" s="26"/>
      <c r="E131" s="27"/>
      <c r="F131" s="25">
        <f>T_Cal[[#This Row],[Jour Matin]]+T_Cal[[#This Row],[Jour A.M]]+T_Cal[[#This Row],[Nuit]]*2+T_Cal[[#This Row],[Dimanche]]*1.75</f>
        <v>0</v>
      </c>
      <c r="G131" s="14">
        <f>T_Cal[[#This Row],[Date]]</f>
        <v>45785</v>
      </c>
      <c r="H131" s="1"/>
      <c r="I131" s="15">
        <f>MONTH(T_Cal[[#This Row],[ID]])</f>
        <v>5</v>
      </c>
    </row>
    <row r="132" spans="1:9" ht="15.6" x14ac:dyDescent="0.3">
      <c r="A132" s="2">
        <f t="shared" si="1"/>
        <v>45786</v>
      </c>
      <c r="B132" s="25"/>
      <c r="C132" s="26"/>
      <c r="D132" s="26"/>
      <c r="E132" s="27"/>
      <c r="F132" s="25">
        <f>T_Cal[[#This Row],[Jour Matin]]+T_Cal[[#This Row],[Jour A.M]]+T_Cal[[#This Row],[Nuit]]*2+T_Cal[[#This Row],[Dimanche]]*1.75</f>
        <v>0</v>
      </c>
      <c r="G132" s="14">
        <f>T_Cal[[#This Row],[Date]]</f>
        <v>45786</v>
      </c>
      <c r="H132" s="1"/>
      <c r="I132" s="15">
        <f>MONTH(T_Cal[[#This Row],[ID]])</f>
        <v>5</v>
      </c>
    </row>
    <row r="133" spans="1:9" ht="15.6" x14ac:dyDescent="0.3">
      <c r="A133" s="2">
        <f t="shared" si="1"/>
        <v>45787</v>
      </c>
      <c r="B133" s="25"/>
      <c r="C133" s="26"/>
      <c r="D133" s="26"/>
      <c r="E133" s="27"/>
      <c r="F133" s="25">
        <f>T_Cal[[#This Row],[Jour Matin]]+T_Cal[[#This Row],[Jour A.M]]+T_Cal[[#This Row],[Nuit]]*2+T_Cal[[#This Row],[Dimanche]]*1.75</f>
        <v>0</v>
      </c>
      <c r="G133" s="14">
        <f>T_Cal[[#This Row],[Date]]</f>
        <v>45787</v>
      </c>
      <c r="H133" s="1"/>
      <c r="I133" s="15">
        <f>MONTH(T_Cal[[#This Row],[ID]])</f>
        <v>5</v>
      </c>
    </row>
    <row r="134" spans="1:9" ht="15.6" x14ac:dyDescent="0.3">
      <c r="A134" s="2">
        <f t="shared" ref="A134:A197" si="2">A133+1</f>
        <v>45788</v>
      </c>
      <c r="B134" s="25"/>
      <c r="C134" s="26"/>
      <c r="D134" s="26"/>
      <c r="E134" s="27"/>
      <c r="F134" s="25">
        <f>T_Cal[[#This Row],[Jour Matin]]+T_Cal[[#This Row],[Jour A.M]]+T_Cal[[#This Row],[Nuit]]*2+T_Cal[[#This Row],[Dimanche]]*1.75</f>
        <v>0</v>
      </c>
      <c r="G134" s="14">
        <f>T_Cal[[#This Row],[Date]]</f>
        <v>45788</v>
      </c>
      <c r="H134" s="1"/>
      <c r="I134" s="15">
        <f>MONTH(T_Cal[[#This Row],[ID]])</f>
        <v>5</v>
      </c>
    </row>
    <row r="135" spans="1:9" ht="15.6" x14ac:dyDescent="0.3">
      <c r="A135" s="2">
        <f t="shared" si="2"/>
        <v>45789</v>
      </c>
      <c r="B135" s="25"/>
      <c r="C135" s="26"/>
      <c r="D135" s="26"/>
      <c r="E135" s="27"/>
      <c r="F135" s="25">
        <f>T_Cal[[#This Row],[Jour Matin]]+T_Cal[[#This Row],[Jour A.M]]+T_Cal[[#This Row],[Nuit]]*2+T_Cal[[#This Row],[Dimanche]]*1.75</f>
        <v>0</v>
      </c>
      <c r="G135" s="14">
        <f>T_Cal[[#This Row],[Date]]</f>
        <v>45789</v>
      </c>
      <c r="H135" s="1"/>
      <c r="I135" s="15">
        <f>MONTH(T_Cal[[#This Row],[ID]])</f>
        <v>5</v>
      </c>
    </row>
    <row r="136" spans="1:9" ht="15.6" x14ac:dyDescent="0.3">
      <c r="A136" s="2">
        <f t="shared" si="2"/>
        <v>45790</v>
      </c>
      <c r="B136" s="25"/>
      <c r="C136" s="26"/>
      <c r="D136" s="26"/>
      <c r="E136" s="27"/>
      <c r="F136" s="25">
        <f>T_Cal[[#This Row],[Jour Matin]]+T_Cal[[#This Row],[Jour A.M]]+T_Cal[[#This Row],[Nuit]]*2+T_Cal[[#This Row],[Dimanche]]*1.75</f>
        <v>0</v>
      </c>
      <c r="G136" s="14">
        <f>T_Cal[[#This Row],[Date]]</f>
        <v>45790</v>
      </c>
      <c r="H136" s="1"/>
      <c r="I136" s="15">
        <f>MONTH(T_Cal[[#This Row],[ID]])</f>
        <v>5</v>
      </c>
    </row>
    <row r="137" spans="1:9" ht="15.6" x14ac:dyDescent="0.3">
      <c r="A137" s="2">
        <f t="shared" si="2"/>
        <v>45791</v>
      </c>
      <c r="B137" s="25"/>
      <c r="C137" s="26"/>
      <c r="D137" s="26"/>
      <c r="E137" s="27"/>
      <c r="F137" s="25">
        <f>T_Cal[[#This Row],[Jour Matin]]+T_Cal[[#This Row],[Jour A.M]]+T_Cal[[#This Row],[Nuit]]*2+T_Cal[[#This Row],[Dimanche]]*1.75</f>
        <v>0</v>
      </c>
      <c r="G137" s="14">
        <f>T_Cal[[#This Row],[Date]]</f>
        <v>45791</v>
      </c>
      <c r="H137" s="1"/>
      <c r="I137" s="15">
        <f>MONTH(T_Cal[[#This Row],[ID]])</f>
        <v>5</v>
      </c>
    </row>
    <row r="138" spans="1:9" ht="15.6" x14ac:dyDescent="0.3">
      <c r="A138" s="2">
        <f t="shared" si="2"/>
        <v>45792</v>
      </c>
      <c r="B138" s="25"/>
      <c r="C138" s="26"/>
      <c r="D138" s="26"/>
      <c r="E138" s="27"/>
      <c r="F138" s="25">
        <f>T_Cal[[#This Row],[Jour Matin]]+T_Cal[[#This Row],[Jour A.M]]+T_Cal[[#This Row],[Nuit]]*2+T_Cal[[#This Row],[Dimanche]]*1.75</f>
        <v>0</v>
      </c>
      <c r="G138" s="14">
        <f>T_Cal[[#This Row],[Date]]</f>
        <v>45792</v>
      </c>
      <c r="H138" s="1"/>
      <c r="I138" s="15">
        <f>MONTH(T_Cal[[#This Row],[ID]])</f>
        <v>5</v>
      </c>
    </row>
    <row r="139" spans="1:9" ht="15.6" x14ac:dyDescent="0.3">
      <c r="A139" s="2">
        <f t="shared" si="2"/>
        <v>45793</v>
      </c>
      <c r="B139" s="25"/>
      <c r="C139" s="26"/>
      <c r="D139" s="26"/>
      <c r="E139" s="27"/>
      <c r="F139" s="25">
        <f>T_Cal[[#This Row],[Jour Matin]]+T_Cal[[#This Row],[Jour A.M]]+T_Cal[[#This Row],[Nuit]]*2+T_Cal[[#This Row],[Dimanche]]*1.75</f>
        <v>0</v>
      </c>
      <c r="G139" s="14">
        <f>T_Cal[[#This Row],[Date]]</f>
        <v>45793</v>
      </c>
      <c r="H139" s="1"/>
      <c r="I139" s="15">
        <f>MONTH(T_Cal[[#This Row],[ID]])</f>
        <v>5</v>
      </c>
    </row>
    <row r="140" spans="1:9" ht="15.6" x14ac:dyDescent="0.3">
      <c r="A140" s="2">
        <f t="shared" si="2"/>
        <v>45794</v>
      </c>
      <c r="B140" s="25"/>
      <c r="C140" s="26"/>
      <c r="D140" s="26"/>
      <c r="E140" s="27"/>
      <c r="F140" s="25">
        <f>T_Cal[[#This Row],[Jour Matin]]+T_Cal[[#This Row],[Jour A.M]]+T_Cal[[#This Row],[Nuit]]*2+T_Cal[[#This Row],[Dimanche]]*1.75</f>
        <v>0</v>
      </c>
      <c r="G140" s="14">
        <f>T_Cal[[#This Row],[Date]]</f>
        <v>45794</v>
      </c>
      <c r="H140" s="1"/>
      <c r="I140" s="15">
        <f>MONTH(T_Cal[[#This Row],[ID]])</f>
        <v>5</v>
      </c>
    </row>
    <row r="141" spans="1:9" ht="15.6" x14ac:dyDescent="0.3">
      <c r="A141" s="2">
        <f t="shared" si="2"/>
        <v>45795</v>
      </c>
      <c r="B141" s="25"/>
      <c r="C141" s="26"/>
      <c r="D141" s="26"/>
      <c r="E141" s="27"/>
      <c r="F141" s="25">
        <f>T_Cal[[#This Row],[Jour Matin]]+T_Cal[[#This Row],[Jour A.M]]+T_Cal[[#This Row],[Nuit]]*2+T_Cal[[#This Row],[Dimanche]]*1.75</f>
        <v>0</v>
      </c>
      <c r="G141" s="14">
        <f>T_Cal[[#This Row],[Date]]</f>
        <v>45795</v>
      </c>
      <c r="H141" s="1"/>
      <c r="I141" s="15">
        <f>MONTH(T_Cal[[#This Row],[ID]])</f>
        <v>5</v>
      </c>
    </row>
    <row r="142" spans="1:9" ht="15.6" x14ac:dyDescent="0.3">
      <c r="A142" s="2">
        <f t="shared" si="2"/>
        <v>45796</v>
      </c>
      <c r="B142" s="25"/>
      <c r="C142" s="26"/>
      <c r="D142" s="26"/>
      <c r="E142" s="27"/>
      <c r="F142" s="25">
        <f>T_Cal[[#This Row],[Jour Matin]]+T_Cal[[#This Row],[Jour A.M]]+T_Cal[[#This Row],[Nuit]]*2+T_Cal[[#This Row],[Dimanche]]*1.75</f>
        <v>0</v>
      </c>
      <c r="G142" s="14">
        <f>T_Cal[[#This Row],[Date]]</f>
        <v>45796</v>
      </c>
      <c r="H142" s="1"/>
      <c r="I142" s="15">
        <f>MONTH(T_Cal[[#This Row],[ID]])</f>
        <v>5</v>
      </c>
    </row>
    <row r="143" spans="1:9" ht="15.6" x14ac:dyDescent="0.3">
      <c r="A143" s="2">
        <f t="shared" si="2"/>
        <v>45797</v>
      </c>
      <c r="B143" s="25"/>
      <c r="C143" s="26"/>
      <c r="D143" s="26"/>
      <c r="E143" s="27"/>
      <c r="F143" s="25">
        <f>T_Cal[[#This Row],[Jour Matin]]+T_Cal[[#This Row],[Jour A.M]]+T_Cal[[#This Row],[Nuit]]*2+T_Cal[[#This Row],[Dimanche]]*1.75</f>
        <v>0</v>
      </c>
      <c r="G143" s="14">
        <f>T_Cal[[#This Row],[Date]]</f>
        <v>45797</v>
      </c>
      <c r="H143" s="1"/>
      <c r="I143" s="15">
        <f>MONTH(T_Cal[[#This Row],[ID]])</f>
        <v>5</v>
      </c>
    </row>
    <row r="144" spans="1:9" ht="15.6" x14ac:dyDescent="0.3">
      <c r="A144" s="2">
        <f t="shared" si="2"/>
        <v>45798</v>
      </c>
      <c r="B144" s="25"/>
      <c r="C144" s="26"/>
      <c r="D144" s="26"/>
      <c r="E144" s="27"/>
      <c r="F144" s="25">
        <f>T_Cal[[#This Row],[Jour Matin]]+T_Cal[[#This Row],[Jour A.M]]+T_Cal[[#This Row],[Nuit]]*2+T_Cal[[#This Row],[Dimanche]]*1.75</f>
        <v>0</v>
      </c>
      <c r="G144" s="14">
        <f>T_Cal[[#This Row],[Date]]</f>
        <v>45798</v>
      </c>
      <c r="H144" s="1"/>
      <c r="I144" s="15">
        <f>MONTH(T_Cal[[#This Row],[ID]])</f>
        <v>5</v>
      </c>
    </row>
    <row r="145" spans="1:9" ht="15.6" x14ac:dyDescent="0.3">
      <c r="A145" s="2">
        <f t="shared" si="2"/>
        <v>45799</v>
      </c>
      <c r="B145" s="25"/>
      <c r="C145" s="26"/>
      <c r="D145" s="26"/>
      <c r="E145" s="27"/>
      <c r="F145" s="25">
        <f>T_Cal[[#This Row],[Jour Matin]]+T_Cal[[#This Row],[Jour A.M]]+T_Cal[[#This Row],[Nuit]]*2+T_Cal[[#This Row],[Dimanche]]*1.75</f>
        <v>0</v>
      </c>
      <c r="G145" s="14">
        <f>T_Cal[[#This Row],[Date]]</f>
        <v>45799</v>
      </c>
      <c r="H145" s="1"/>
      <c r="I145" s="15">
        <f>MONTH(T_Cal[[#This Row],[ID]])</f>
        <v>5</v>
      </c>
    </row>
    <row r="146" spans="1:9" ht="15.6" x14ac:dyDescent="0.3">
      <c r="A146" s="2">
        <f t="shared" si="2"/>
        <v>45800</v>
      </c>
      <c r="B146" s="25"/>
      <c r="C146" s="26"/>
      <c r="D146" s="26"/>
      <c r="E146" s="27"/>
      <c r="F146" s="25">
        <f>T_Cal[[#This Row],[Jour Matin]]+T_Cal[[#This Row],[Jour A.M]]+T_Cal[[#This Row],[Nuit]]*2+T_Cal[[#This Row],[Dimanche]]*1.75</f>
        <v>0</v>
      </c>
      <c r="G146" s="14">
        <f>T_Cal[[#This Row],[Date]]</f>
        <v>45800</v>
      </c>
      <c r="H146" s="1"/>
      <c r="I146" s="15">
        <f>MONTH(T_Cal[[#This Row],[ID]])</f>
        <v>5</v>
      </c>
    </row>
    <row r="147" spans="1:9" ht="15.6" x14ac:dyDescent="0.3">
      <c r="A147" s="2">
        <f t="shared" si="2"/>
        <v>45801</v>
      </c>
      <c r="B147" s="25"/>
      <c r="C147" s="26"/>
      <c r="D147" s="26"/>
      <c r="E147" s="27"/>
      <c r="F147" s="25">
        <f>T_Cal[[#This Row],[Jour Matin]]+T_Cal[[#This Row],[Jour A.M]]+T_Cal[[#This Row],[Nuit]]*2+T_Cal[[#This Row],[Dimanche]]*1.75</f>
        <v>0</v>
      </c>
      <c r="G147" s="14">
        <f>T_Cal[[#This Row],[Date]]</f>
        <v>45801</v>
      </c>
      <c r="H147" s="1"/>
      <c r="I147" s="15">
        <f>MONTH(T_Cal[[#This Row],[ID]])</f>
        <v>5</v>
      </c>
    </row>
    <row r="148" spans="1:9" ht="15.6" x14ac:dyDescent="0.3">
      <c r="A148" s="2">
        <f t="shared" si="2"/>
        <v>45802</v>
      </c>
      <c r="B148" s="25"/>
      <c r="C148" s="26"/>
      <c r="D148" s="26"/>
      <c r="E148" s="27"/>
      <c r="F148" s="25">
        <f>T_Cal[[#This Row],[Jour Matin]]+T_Cal[[#This Row],[Jour A.M]]+T_Cal[[#This Row],[Nuit]]*2+T_Cal[[#This Row],[Dimanche]]*1.75</f>
        <v>0</v>
      </c>
      <c r="G148" s="14">
        <f>T_Cal[[#This Row],[Date]]</f>
        <v>45802</v>
      </c>
      <c r="H148" s="1"/>
      <c r="I148" s="15">
        <f>MONTH(T_Cal[[#This Row],[ID]])</f>
        <v>5</v>
      </c>
    </row>
    <row r="149" spans="1:9" ht="15.6" x14ac:dyDescent="0.3">
      <c r="A149" s="2">
        <f t="shared" si="2"/>
        <v>45803</v>
      </c>
      <c r="B149" s="25"/>
      <c r="C149" s="26"/>
      <c r="D149" s="26"/>
      <c r="E149" s="27"/>
      <c r="F149" s="25">
        <f>T_Cal[[#This Row],[Jour Matin]]+T_Cal[[#This Row],[Jour A.M]]+T_Cal[[#This Row],[Nuit]]*2+T_Cal[[#This Row],[Dimanche]]*1.75</f>
        <v>0</v>
      </c>
      <c r="G149" s="14">
        <f>T_Cal[[#This Row],[Date]]</f>
        <v>45803</v>
      </c>
      <c r="H149" s="1"/>
      <c r="I149" s="15">
        <f>MONTH(T_Cal[[#This Row],[ID]])</f>
        <v>5</v>
      </c>
    </row>
    <row r="150" spans="1:9" ht="15.6" x14ac:dyDescent="0.3">
      <c r="A150" s="2">
        <f t="shared" si="2"/>
        <v>45804</v>
      </c>
      <c r="B150" s="25"/>
      <c r="C150" s="26"/>
      <c r="D150" s="26"/>
      <c r="E150" s="27"/>
      <c r="F150" s="25">
        <f>T_Cal[[#This Row],[Jour Matin]]+T_Cal[[#This Row],[Jour A.M]]+T_Cal[[#This Row],[Nuit]]*2+T_Cal[[#This Row],[Dimanche]]*1.75</f>
        <v>0</v>
      </c>
      <c r="G150" s="14">
        <f>T_Cal[[#This Row],[Date]]</f>
        <v>45804</v>
      </c>
      <c r="H150" s="1"/>
      <c r="I150" s="15">
        <f>MONTH(T_Cal[[#This Row],[ID]])</f>
        <v>5</v>
      </c>
    </row>
    <row r="151" spans="1:9" ht="15.6" x14ac:dyDescent="0.3">
      <c r="A151" s="2">
        <f t="shared" si="2"/>
        <v>45805</v>
      </c>
      <c r="B151" s="25"/>
      <c r="C151" s="26"/>
      <c r="D151" s="26"/>
      <c r="E151" s="27"/>
      <c r="F151" s="25">
        <f>T_Cal[[#This Row],[Jour Matin]]+T_Cal[[#This Row],[Jour A.M]]+T_Cal[[#This Row],[Nuit]]*2+T_Cal[[#This Row],[Dimanche]]*1.75</f>
        <v>0</v>
      </c>
      <c r="G151" s="14">
        <f>T_Cal[[#This Row],[Date]]</f>
        <v>45805</v>
      </c>
      <c r="H151" s="1"/>
      <c r="I151" s="15">
        <f>MONTH(T_Cal[[#This Row],[ID]])</f>
        <v>5</v>
      </c>
    </row>
    <row r="152" spans="1:9" ht="15.6" x14ac:dyDescent="0.3">
      <c r="A152" s="2">
        <f t="shared" si="2"/>
        <v>45806</v>
      </c>
      <c r="B152" s="25"/>
      <c r="C152" s="26"/>
      <c r="D152" s="26"/>
      <c r="E152" s="27"/>
      <c r="F152" s="25">
        <f>T_Cal[[#This Row],[Jour Matin]]+T_Cal[[#This Row],[Jour A.M]]+T_Cal[[#This Row],[Nuit]]*2+T_Cal[[#This Row],[Dimanche]]*1.75</f>
        <v>0</v>
      </c>
      <c r="G152" s="14">
        <f>T_Cal[[#This Row],[Date]]</f>
        <v>45806</v>
      </c>
      <c r="H152" s="1"/>
      <c r="I152" s="15">
        <f>MONTH(T_Cal[[#This Row],[ID]])</f>
        <v>5</v>
      </c>
    </row>
    <row r="153" spans="1:9" ht="15.6" x14ac:dyDescent="0.3">
      <c r="A153" s="2">
        <f t="shared" si="2"/>
        <v>45807</v>
      </c>
      <c r="B153" s="25"/>
      <c r="C153" s="26"/>
      <c r="D153" s="26"/>
      <c r="E153" s="27"/>
      <c r="F153" s="25">
        <f>T_Cal[[#This Row],[Jour Matin]]+T_Cal[[#This Row],[Jour A.M]]+T_Cal[[#This Row],[Nuit]]*2+T_Cal[[#This Row],[Dimanche]]*1.75</f>
        <v>0</v>
      </c>
      <c r="G153" s="14">
        <f>T_Cal[[#This Row],[Date]]</f>
        <v>45807</v>
      </c>
      <c r="H153" s="1"/>
      <c r="I153" s="15">
        <f>MONTH(T_Cal[[#This Row],[ID]])</f>
        <v>5</v>
      </c>
    </row>
    <row r="154" spans="1:9" ht="15.6" x14ac:dyDescent="0.3">
      <c r="A154" s="2">
        <f t="shared" si="2"/>
        <v>45808</v>
      </c>
      <c r="B154" s="25"/>
      <c r="C154" s="26"/>
      <c r="D154" s="26"/>
      <c r="E154" s="27"/>
      <c r="F154" s="25">
        <f>T_Cal[[#This Row],[Jour Matin]]+T_Cal[[#This Row],[Jour A.M]]+T_Cal[[#This Row],[Nuit]]*2+T_Cal[[#This Row],[Dimanche]]*1.75</f>
        <v>0</v>
      </c>
      <c r="G154" s="14">
        <f>T_Cal[[#This Row],[Date]]</f>
        <v>45808</v>
      </c>
      <c r="H154" s="1"/>
      <c r="I154" s="15">
        <f>MONTH(T_Cal[[#This Row],[ID]])</f>
        <v>5</v>
      </c>
    </row>
    <row r="155" spans="1:9" ht="15.6" x14ac:dyDescent="0.3">
      <c r="A155" s="2">
        <f t="shared" si="2"/>
        <v>45809</v>
      </c>
      <c r="B155" s="25"/>
      <c r="C155" s="26"/>
      <c r="D155" s="26"/>
      <c r="E155" s="27"/>
      <c r="F155" s="25">
        <f>T_Cal[[#This Row],[Jour Matin]]+T_Cal[[#This Row],[Jour A.M]]+T_Cal[[#This Row],[Nuit]]*2+T_Cal[[#This Row],[Dimanche]]*1.75</f>
        <v>0</v>
      </c>
      <c r="G155" s="14">
        <f>T_Cal[[#This Row],[Date]]</f>
        <v>45809</v>
      </c>
      <c r="H155" s="1"/>
      <c r="I155" s="15">
        <f>MONTH(T_Cal[[#This Row],[ID]])</f>
        <v>6</v>
      </c>
    </row>
    <row r="156" spans="1:9" ht="15.6" x14ac:dyDescent="0.3">
      <c r="A156" s="2">
        <f t="shared" si="2"/>
        <v>45810</v>
      </c>
      <c r="B156" s="25"/>
      <c r="C156" s="26"/>
      <c r="D156" s="26"/>
      <c r="E156" s="27"/>
      <c r="F156" s="25">
        <f>T_Cal[[#This Row],[Jour Matin]]+T_Cal[[#This Row],[Jour A.M]]+T_Cal[[#This Row],[Nuit]]*2+T_Cal[[#This Row],[Dimanche]]*1.75</f>
        <v>0</v>
      </c>
      <c r="G156" s="14">
        <f>T_Cal[[#This Row],[Date]]</f>
        <v>45810</v>
      </c>
      <c r="H156" s="1"/>
      <c r="I156" s="15">
        <f>MONTH(T_Cal[[#This Row],[ID]])</f>
        <v>6</v>
      </c>
    </row>
    <row r="157" spans="1:9" ht="15.6" x14ac:dyDescent="0.3">
      <c r="A157" s="2">
        <f t="shared" si="2"/>
        <v>45811</v>
      </c>
      <c r="B157" s="25"/>
      <c r="C157" s="26"/>
      <c r="D157" s="26"/>
      <c r="E157" s="27"/>
      <c r="F157" s="25">
        <f>T_Cal[[#This Row],[Jour Matin]]+T_Cal[[#This Row],[Jour A.M]]+T_Cal[[#This Row],[Nuit]]*2+T_Cal[[#This Row],[Dimanche]]*1.75</f>
        <v>0</v>
      </c>
      <c r="G157" s="14">
        <f>T_Cal[[#This Row],[Date]]</f>
        <v>45811</v>
      </c>
      <c r="H157" s="1"/>
      <c r="I157" s="15">
        <f>MONTH(T_Cal[[#This Row],[ID]])</f>
        <v>6</v>
      </c>
    </row>
    <row r="158" spans="1:9" ht="15.6" x14ac:dyDescent="0.3">
      <c r="A158" s="2">
        <f t="shared" si="2"/>
        <v>45812</v>
      </c>
      <c r="B158" s="25"/>
      <c r="C158" s="26"/>
      <c r="D158" s="26"/>
      <c r="E158" s="27"/>
      <c r="F158" s="25">
        <f>T_Cal[[#This Row],[Jour Matin]]+T_Cal[[#This Row],[Jour A.M]]+T_Cal[[#This Row],[Nuit]]*2+T_Cal[[#This Row],[Dimanche]]*1.75</f>
        <v>0</v>
      </c>
      <c r="G158" s="14">
        <f>T_Cal[[#This Row],[Date]]</f>
        <v>45812</v>
      </c>
      <c r="H158" s="1"/>
      <c r="I158" s="15">
        <f>MONTH(T_Cal[[#This Row],[ID]])</f>
        <v>6</v>
      </c>
    </row>
    <row r="159" spans="1:9" ht="15.6" x14ac:dyDescent="0.3">
      <c r="A159" s="2">
        <f t="shared" si="2"/>
        <v>45813</v>
      </c>
      <c r="B159" s="25"/>
      <c r="C159" s="26"/>
      <c r="D159" s="26"/>
      <c r="E159" s="27"/>
      <c r="F159" s="25">
        <f>T_Cal[[#This Row],[Jour Matin]]+T_Cal[[#This Row],[Jour A.M]]+T_Cal[[#This Row],[Nuit]]*2+T_Cal[[#This Row],[Dimanche]]*1.75</f>
        <v>0</v>
      </c>
      <c r="G159" s="14">
        <f>T_Cal[[#This Row],[Date]]</f>
        <v>45813</v>
      </c>
      <c r="H159" s="1"/>
      <c r="I159" s="15">
        <f>MONTH(T_Cal[[#This Row],[ID]])</f>
        <v>6</v>
      </c>
    </row>
    <row r="160" spans="1:9" ht="15.6" x14ac:dyDescent="0.3">
      <c r="A160" s="2">
        <f t="shared" si="2"/>
        <v>45814</v>
      </c>
      <c r="B160" s="25"/>
      <c r="C160" s="26"/>
      <c r="D160" s="26"/>
      <c r="E160" s="27"/>
      <c r="F160" s="25">
        <f>T_Cal[[#This Row],[Jour Matin]]+T_Cal[[#This Row],[Jour A.M]]+T_Cal[[#This Row],[Nuit]]*2+T_Cal[[#This Row],[Dimanche]]*1.75</f>
        <v>0</v>
      </c>
      <c r="G160" s="14">
        <f>T_Cal[[#This Row],[Date]]</f>
        <v>45814</v>
      </c>
      <c r="H160" s="1"/>
      <c r="I160" s="15">
        <f>MONTH(T_Cal[[#This Row],[ID]])</f>
        <v>6</v>
      </c>
    </row>
    <row r="161" spans="1:9" ht="15.6" x14ac:dyDescent="0.3">
      <c r="A161" s="2">
        <f t="shared" si="2"/>
        <v>45815</v>
      </c>
      <c r="B161" s="25"/>
      <c r="C161" s="26"/>
      <c r="D161" s="26"/>
      <c r="E161" s="27"/>
      <c r="F161" s="25">
        <f>T_Cal[[#This Row],[Jour Matin]]+T_Cal[[#This Row],[Jour A.M]]+T_Cal[[#This Row],[Nuit]]*2+T_Cal[[#This Row],[Dimanche]]*1.75</f>
        <v>0</v>
      </c>
      <c r="G161" s="14">
        <f>T_Cal[[#This Row],[Date]]</f>
        <v>45815</v>
      </c>
      <c r="H161" s="1"/>
      <c r="I161" s="15">
        <f>MONTH(T_Cal[[#This Row],[ID]])</f>
        <v>6</v>
      </c>
    </row>
    <row r="162" spans="1:9" ht="15.6" x14ac:dyDescent="0.3">
      <c r="A162" s="2">
        <f t="shared" si="2"/>
        <v>45816</v>
      </c>
      <c r="B162" s="25"/>
      <c r="C162" s="26"/>
      <c r="D162" s="26"/>
      <c r="E162" s="27"/>
      <c r="F162" s="25">
        <f>T_Cal[[#This Row],[Jour Matin]]+T_Cal[[#This Row],[Jour A.M]]+T_Cal[[#This Row],[Nuit]]*2+T_Cal[[#This Row],[Dimanche]]*1.75</f>
        <v>0</v>
      </c>
      <c r="G162" s="14">
        <f>T_Cal[[#This Row],[Date]]</f>
        <v>45816</v>
      </c>
      <c r="H162" s="1"/>
      <c r="I162" s="15">
        <f>MONTH(T_Cal[[#This Row],[ID]])</f>
        <v>6</v>
      </c>
    </row>
    <row r="163" spans="1:9" ht="15.6" x14ac:dyDescent="0.3">
      <c r="A163" s="2">
        <f t="shared" si="2"/>
        <v>45817</v>
      </c>
      <c r="B163" s="25"/>
      <c r="C163" s="26"/>
      <c r="D163" s="26"/>
      <c r="E163" s="27"/>
      <c r="F163" s="25">
        <f>T_Cal[[#This Row],[Jour Matin]]+T_Cal[[#This Row],[Jour A.M]]+T_Cal[[#This Row],[Nuit]]*2+T_Cal[[#This Row],[Dimanche]]*1.75</f>
        <v>0</v>
      </c>
      <c r="G163" s="14">
        <f>T_Cal[[#This Row],[Date]]</f>
        <v>45817</v>
      </c>
      <c r="H163" s="1"/>
      <c r="I163" s="15">
        <f>MONTH(T_Cal[[#This Row],[ID]])</f>
        <v>6</v>
      </c>
    </row>
    <row r="164" spans="1:9" ht="15.6" x14ac:dyDescent="0.3">
      <c r="A164" s="2">
        <f t="shared" si="2"/>
        <v>45818</v>
      </c>
      <c r="B164" s="25"/>
      <c r="C164" s="26"/>
      <c r="D164" s="26"/>
      <c r="E164" s="27"/>
      <c r="F164" s="25">
        <f>T_Cal[[#This Row],[Jour Matin]]+T_Cal[[#This Row],[Jour A.M]]+T_Cal[[#This Row],[Nuit]]*2+T_Cal[[#This Row],[Dimanche]]*1.75</f>
        <v>0</v>
      </c>
      <c r="G164" s="14">
        <f>T_Cal[[#This Row],[Date]]</f>
        <v>45818</v>
      </c>
      <c r="H164" s="1"/>
      <c r="I164" s="15">
        <f>MONTH(T_Cal[[#This Row],[ID]])</f>
        <v>6</v>
      </c>
    </row>
    <row r="165" spans="1:9" ht="15.6" x14ac:dyDescent="0.3">
      <c r="A165" s="2">
        <f t="shared" si="2"/>
        <v>45819</v>
      </c>
      <c r="B165" s="25"/>
      <c r="C165" s="26"/>
      <c r="D165" s="26"/>
      <c r="E165" s="27"/>
      <c r="F165" s="25">
        <f>T_Cal[[#This Row],[Jour Matin]]+T_Cal[[#This Row],[Jour A.M]]+T_Cal[[#This Row],[Nuit]]*2+T_Cal[[#This Row],[Dimanche]]*1.75</f>
        <v>0</v>
      </c>
      <c r="G165" s="14">
        <f>T_Cal[[#This Row],[Date]]</f>
        <v>45819</v>
      </c>
      <c r="H165" s="1"/>
      <c r="I165" s="15">
        <f>MONTH(T_Cal[[#This Row],[ID]])</f>
        <v>6</v>
      </c>
    </row>
    <row r="166" spans="1:9" ht="15.6" x14ac:dyDescent="0.3">
      <c r="A166" s="2">
        <f t="shared" si="2"/>
        <v>45820</v>
      </c>
      <c r="B166" s="25"/>
      <c r="C166" s="26"/>
      <c r="D166" s="26"/>
      <c r="E166" s="27"/>
      <c r="F166" s="25">
        <f>T_Cal[[#This Row],[Jour Matin]]+T_Cal[[#This Row],[Jour A.M]]+T_Cal[[#This Row],[Nuit]]*2+T_Cal[[#This Row],[Dimanche]]*1.75</f>
        <v>0</v>
      </c>
      <c r="G166" s="14">
        <f>T_Cal[[#This Row],[Date]]</f>
        <v>45820</v>
      </c>
      <c r="H166" s="1"/>
      <c r="I166" s="15">
        <f>MONTH(T_Cal[[#This Row],[ID]])</f>
        <v>6</v>
      </c>
    </row>
    <row r="167" spans="1:9" ht="15.6" x14ac:dyDescent="0.3">
      <c r="A167" s="2">
        <f t="shared" si="2"/>
        <v>45821</v>
      </c>
      <c r="B167" s="25"/>
      <c r="C167" s="26"/>
      <c r="D167" s="26"/>
      <c r="E167" s="27"/>
      <c r="F167" s="25">
        <f>T_Cal[[#This Row],[Jour Matin]]+T_Cal[[#This Row],[Jour A.M]]+T_Cal[[#This Row],[Nuit]]*2+T_Cal[[#This Row],[Dimanche]]*1.75</f>
        <v>0</v>
      </c>
      <c r="G167" s="14">
        <f>T_Cal[[#This Row],[Date]]</f>
        <v>45821</v>
      </c>
      <c r="H167" s="1"/>
      <c r="I167" s="15">
        <f>MONTH(T_Cal[[#This Row],[ID]])</f>
        <v>6</v>
      </c>
    </row>
    <row r="168" spans="1:9" ht="15.6" x14ac:dyDescent="0.3">
      <c r="A168" s="2">
        <f t="shared" si="2"/>
        <v>45822</v>
      </c>
      <c r="B168" s="25"/>
      <c r="C168" s="26"/>
      <c r="D168" s="26"/>
      <c r="E168" s="27"/>
      <c r="F168" s="25">
        <f>T_Cal[[#This Row],[Jour Matin]]+T_Cal[[#This Row],[Jour A.M]]+T_Cal[[#This Row],[Nuit]]*2+T_Cal[[#This Row],[Dimanche]]*1.75</f>
        <v>0</v>
      </c>
      <c r="G168" s="14">
        <f>T_Cal[[#This Row],[Date]]</f>
        <v>45822</v>
      </c>
      <c r="H168" s="1"/>
      <c r="I168" s="15">
        <f>MONTH(T_Cal[[#This Row],[ID]])</f>
        <v>6</v>
      </c>
    </row>
    <row r="169" spans="1:9" ht="15.6" x14ac:dyDescent="0.3">
      <c r="A169" s="2">
        <f t="shared" si="2"/>
        <v>45823</v>
      </c>
      <c r="B169" s="25"/>
      <c r="C169" s="26"/>
      <c r="D169" s="26"/>
      <c r="E169" s="27"/>
      <c r="F169" s="25">
        <f>T_Cal[[#This Row],[Jour Matin]]+T_Cal[[#This Row],[Jour A.M]]+T_Cal[[#This Row],[Nuit]]*2+T_Cal[[#This Row],[Dimanche]]*1.75</f>
        <v>0</v>
      </c>
      <c r="G169" s="14">
        <f>T_Cal[[#This Row],[Date]]</f>
        <v>45823</v>
      </c>
      <c r="H169" s="1"/>
      <c r="I169" s="15">
        <f>MONTH(T_Cal[[#This Row],[ID]])</f>
        <v>6</v>
      </c>
    </row>
    <row r="170" spans="1:9" ht="15.6" x14ac:dyDescent="0.3">
      <c r="A170" s="2">
        <f t="shared" si="2"/>
        <v>45824</v>
      </c>
      <c r="B170" s="25"/>
      <c r="C170" s="26"/>
      <c r="D170" s="26"/>
      <c r="E170" s="27"/>
      <c r="F170" s="25">
        <f>T_Cal[[#This Row],[Jour Matin]]+T_Cal[[#This Row],[Jour A.M]]+T_Cal[[#This Row],[Nuit]]*2+T_Cal[[#This Row],[Dimanche]]*1.75</f>
        <v>0</v>
      </c>
      <c r="G170" s="14">
        <f>T_Cal[[#This Row],[Date]]</f>
        <v>45824</v>
      </c>
      <c r="H170" s="1"/>
      <c r="I170" s="15">
        <f>MONTH(T_Cal[[#This Row],[ID]])</f>
        <v>6</v>
      </c>
    </row>
    <row r="171" spans="1:9" ht="15.6" x14ac:dyDescent="0.3">
      <c r="A171" s="2">
        <f t="shared" si="2"/>
        <v>45825</v>
      </c>
      <c r="B171" s="25"/>
      <c r="C171" s="26"/>
      <c r="D171" s="26"/>
      <c r="E171" s="27"/>
      <c r="F171" s="25">
        <f>T_Cal[[#This Row],[Jour Matin]]+T_Cal[[#This Row],[Jour A.M]]+T_Cal[[#This Row],[Nuit]]*2+T_Cal[[#This Row],[Dimanche]]*1.75</f>
        <v>0</v>
      </c>
      <c r="G171" s="14">
        <f>T_Cal[[#This Row],[Date]]</f>
        <v>45825</v>
      </c>
      <c r="H171" s="1"/>
      <c r="I171" s="15">
        <f>MONTH(T_Cal[[#This Row],[ID]])</f>
        <v>6</v>
      </c>
    </row>
    <row r="172" spans="1:9" ht="15.6" x14ac:dyDescent="0.3">
      <c r="A172" s="2">
        <f t="shared" si="2"/>
        <v>45826</v>
      </c>
      <c r="B172" s="25"/>
      <c r="C172" s="26"/>
      <c r="D172" s="26"/>
      <c r="E172" s="27"/>
      <c r="F172" s="25">
        <f>T_Cal[[#This Row],[Jour Matin]]+T_Cal[[#This Row],[Jour A.M]]+T_Cal[[#This Row],[Nuit]]*2+T_Cal[[#This Row],[Dimanche]]*1.75</f>
        <v>0</v>
      </c>
      <c r="G172" s="14">
        <f>T_Cal[[#This Row],[Date]]</f>
        <v>45826</v>
      </c>
      <c r="H172" s="1"/>
      <c r="I172" s="15">
        <f>MONTH(T_Cal[[#This Row],[ID]])</f>
        <v>6</v>
      </c>
    </row>
    <row r="173" spans="1:9" ht="15.6" x14ac:dyDescent="0.3">
      <c r="A173" s="2">
        <f t="shared" si="2"/>
        <v>45827</v>
      </c>
      <c r="B173" s="25"/>
      <c r="C173" s="26"/>
      <c r="D173" s="26"/>
      <c r="E173" s="27"/>
      <c r="F173" s="25">
        <f>T_Cal[[#This Row],[Jour Matin]]+T_Cal[[#This Row],[Jour A.M]]+T_Cal[[#This Row],[Nuit]]*2+T_Cal[[#This Row],[Dimanche]]*1.75</f>
        <v>0</v>
      </c>
      <c r="G173" s="14">
        <f>T_Cal[[#This Row],[Date]]</f>
        <v>45827</v>
      </c>
      <c r="H173" s="1"/>
      <c r="I173" s="15">
        <f>MONTH(T_Cal[[#This Row],[ID]])</f>
        <v>6</v>
      </c>
    </row>
    <row r="174" spans="1:9" ht="15.6" x14ac:dyDescent="0.3">
      <c r="A174" s="2">
        <f t="shared" si="2"/>
        <v>45828</v>
      </c>
      <c r="B174" s="25"/>
      <c r="C174" s="26"/>
      <c r="D174" s="26"/>
      <c r="E174" s="27"/>
      <c r="F174" s="25">
        <f>T_Cal[[#This Row],[Jour Matin]]+T_Cal[[#This Row],[Jour A.M]]+T_Cal[[#This Row],[Nuit]]*2+T_Cal[[#This Row],[Dimanche]]*1.75</f>
        <v>0</v>
      </c>
      <c r="G174" s="14">
        <f>T_Cal[[#This Row],[Date]]</f>
        <v>45828</v>
      </c>
      <c r="H174" s="1"/>
      <c r="I174" s="15">
        <f>MONTH(T_Cal[[#This Row],[ID]])</f>
        <v>6</v>
      </c>
    </row>
    <row r="175" spans="1:9" ht="15.6" x14ac:dyDescent="0.3">
      <c r="A175" s="2">
        <f t="shared" si="2"/>
        <v>45829</v>
      </c>
      <c r="B175" s="25"/>
      <c r="C175" s="26"/>
      <c r="D175" s="26"/>
      <c r="E175" s="27"/>
      <c r="F175" s="25">
        <f>T_Cal[[#This Row],[Jour Matin]]+T_Cal[[#This Row],[Jour A.M]]+T_Cal[[#This Row],[Nuit]]*2+T_Cal[[#This Row],[Dimanche]]*1.75</f>
        <v>0</v>
      </c>
      <c r="G175" s="14">
        <f>T_Cal[[#This Row],[Date]]</f>
        <v>45829</v>
      </c>
      <c r="H175" s="1"/>
      <c r="I175" s="15">
        <f>MONTH(T_Cal[[#This Row],[ID]])</f>
        <v>6</v>
      </c>
    </row>
    <row r="176" spans="1:9" ht="15.6" x14ac:dyDescent="0.3">
      <c r="A176" s="2">
        <f t="shared" si="2"/>
        <v>45830</v>
      </c>
      <c r="B176" s="25"/>
      <c r="C176" s="26"/>
      <c r="D176" s="26"/>
      <c r="E176" s="27"/>
      <c r="F176" s="25">
        <f>T_Cal[[#This Row],[Jour Matin]]+T_Cal[[#This Row],[Jour A.M]]+T_Cal[[#This Row],[Nuit]]*2+T_Cal[[#This Row],[Dimanche]]*1.75</f>
        <v>0</v>
      </c>
      <c r="G176" s="14">
        <f>T_Cal[[#This Row],[Date]]</f>
        <v>45830</v>
      </c>
      <c r="H176" s="1"/>
      <c r="I176" s="15">
        <f>MONTH(T_Cal[[#This Row],[ID]])</f>
        <v>6</v>
      </c>
    </row>
    <row r="177" spans="1:9" ht="15.6" x14ac:dyDescent="0.3">
      <c r="A177" s="2">
        <f t="shared" si="2"/>
        <v>45831</v>
      </c>
      <c r="B177" s="25"/>
      <c r="C177" s="26"/>
      <c r="D177" s="26"/>
      <c r="E177" s="27"/>
      <c r="F177" s="25">
        <f>T_Cal[[#This Row],[Jour Matin]]+T_Cal[[#This Row],[Jour A.M]]+T_Cal[[#This Row],[Nuit]]*2+T_Cal[[#This Row],[Dimanche]]*1.75</f>
        <v>0</v>
      </c>
      <c r="G177" s="14">
        <f>T_Cal[[#This Row],[Date]]</f>
        <v>45831</v>
      </c>
      <c r="H177" s="1"/>
      <c r="I177" s="15">
        <f>MONTH(T_Cal[[#This Row],[ID]])</f>
        <v>6</v>
      </c>
    </row>
    <row r="178" spans="1:9" ht="15.6" x14ac:dyDescent="0.3">
      <c r="A178" s="2">
        <f t="shared" si="2"/>
        <v>45832</v>
      </c>
      <c r="B178" s="25"/>
      <c r="C178" s="26"/>
      <c r="D178" s="26"/>
      <c r="E178" s="27"/>
      <c r="F178" s="25">
        <f>T_Cal[[#This Row],[Jour Matin]]+T_Cal[[#This Row],[Jour A.M]]+T_Cal[[#This Row],[Nuit]]*2+T_Cal[[#This Row],[Dimanche]]*1.75</f>
        <v>0</v>
      </c>
      <c r="G178" s="14">
        <f>T_Cal[[#This Row],[Date]]</f>
        <v>45832</v>
      </c>
      <c r="H178" s="1"/>
      <c r="I178" s="15">
        <f>MONTH(T_Cal[[#This Row],[ID]])</f>
        <v>6</v>
      </c>
    </row>
    <row r="179" spans="1:9" ht="15.6" x14ac:dyDescent="0.3">
      <c r="A179" s="2">
        <f t="shared" si="2"/>
        <v>45833</v>
      </c>
      <c r="B179" s="25"/>
      <c r="C179" s="26"/>
      <c r="D179" s="26"/>
      <c r="E179" s="27"/>
      <c r="F179" s="25">
        <f>T_Cal[[#This Row],[Jour Matin]]+T_Cal[[#This Row],[Jour A.M]]+T_Cal[[#This Row],[Nuit]]*2+T_Cal[[#This Row],[Dimanche]]*1.75</f>
        <v>0</v>
      </c>
      <c r="G179" s="14">
        <f>T_Cal[[#This Row],[Date]]</f>
        <v>45833</v>
      </c>
      <c r="H179" s="1"/>
      <c r="I179" s="15">
        <f>MONTH(T_Cal[[#This Row],[ID]])</f>
        <v>6</v>
      </c>
    </row>
    <row r="180" spans="1:9" ht="15.6" x14ac:dyDescent="0.3">
      <c r="A180" s="2">
        <f t="shared" si="2"/>
        <v>45834</v>
      </c>
      <c r="B180" s="25"/>
      <c r="C180" s="26"/>
      <c r="D180" s="26"/>
      <c r="E180" s="27"/>
      <c r="F180" s="25">
        <f>T_Cal[[#This Row],[Jour Matin]]+T_Cal[[#This Row],[Jour A.M]]+T_Cal[[#This Row],[Nuit]]*2+T_Cal[[#This Row],[Dimanche]]*1.75</f>
        <v>0</v>
      </c>
      <c r="G180" s="14">
        <f>T_Cal[[#This Row],[Date]]</f>
        <v>45834</v>
      </c>
      <c r="H180" s="1"/>
      <c r="I180" s="15">
        <f>MONTH(T_Cal[[#This Row],[ID]])</f>
        <v>6</v>
      </c>
    </row>
    <row r="181" spans="1:9" ht="15.6" x14ac:dyDescent="0.3">
      <c r="A181" s="2">
        <f t="shared" si="2"/>
        <v>45835</v>
      </c>
      <c r="B181" s="25"/>
      <c r="C181" s="26"/>
      <c r="D181" s="26"/>
      <c r="E181" s="27"/>
      <c r="F181" s="25">
        <f>T_Cal[[#This Row],[Jour Matin]]+T_Cal[[#This Row],[Jour A.M]]+T_Cal[[#This Row],[Nuit]]*2+T_Cal[[#This Row],[Dimanche]]*1.75</f>
        <v>0</v>
      </c>
      <c r="G181" s="14">
        <f>T_Cal[[#This Row],[Date]]</f>
        <v>45835</v>
      </c>
      <c r="H181" s="1"/>
      <c r="I181" s="15">
        <f>MONTH(T_Cal[[#This Row],[ID]])</f>
        <v>6</v>
      </c>
    </row>
    <row r="182" spans="1:9" ht="15.6" x14ac:dyDescent="0.3">
      <c r="A182" s="2">
        <f t="shared" si="2"/>
        <v>45836</v>
      </c>
      <c r="B182" s="25"/>
      <c r="C182" s="26"/>
      <c r="D182" s="26"/>
      <c r="E182" s="27"/>
      <c r="F182" s="25">
        <f>T_Cal[[#This Row],[Jour Matin]]+T_Cal[[#This Row],[Jour A.M]]+T_Cal[[#This Row],[Nuit]]*2+T_Cal[[#This Row],[Dimanche]]*1.75</f>
        <v>0</v>
      </c>
      <c r="G182" s="14">
        <f>T_Cal[[#This Row],[Date]]</f>
        <v>45836</v>
      </c>
      <c r="H182" s="1"/>
      <c r="I182" s="15">
        <f>MONTH(T_Cal[[#This Row],[ID]])</f>
        <v>6</v>
      </c>
    </row>
    <row r="183" spans="1:9" ht="15.6" x14ac:dyDescent="0.3">
      <c r="A183" s="2">
        <f t="shared" si="2"/>
        <v>45837</v>
      </c>
      <c r="B183" s="25"/>
      <c r="C183" s="26"/>
      <c r="D183" s="26"/>
      <c r="E183" s="27"/>
      <c r="F183" s="25">
        <f>T_Cal[[#This Row],[Jour Matin]]+T_Cal[[#This Row],[Jour A.M]]+T_Cal[[#This Row],[Nuit]]*2+T_Cal[[#This Row],[Dimanche]]*1.75</f>
        <v>0</v>
      </c>
      <c r="G183" s="14">
        <f>T_Cal[[#This Row],[Date]]</f>
        <v>45837</v>
      </c>
      <c r="H183" s="1"/>
      <c r="I183" s="15">
        <f>MONTH(T_Cal[[#This Row],[ID]])</f>
        <v>6</v>
      </c>
    </row>
    <row r="184" spans="1:9" ht="15.6" x14ac:dyDescent="0.3">
      <c r="A184" s="2">
        <f t="shared" si="2"/>
        <v>45838</v>
      </c>
      <c r="B184" s="25"/>
      <c r="C184" s="26"/>
      <c r="D184" s="26"/>
      <c r="E184" s="27"/>
      <c r="F184" s="25">
        <f>T_Cal[[#This Row],[Jour Matin]]+T_Cal[[#This Row],[Jour A.M]]+T_Cal[[#This Row],[Nuit]]*2+T_Cal[[#This Row],[Dimanche]]*1.75</f>
        <v>0</v>
      </c>
      <c r="G184" s="14">
        <f>T_Cal[[#This Row],[Date]]</f>
        <v>45838</v>
      </c>
      <c r="H184" s="1"/>
      <c r="I184" s="15">
        <f>MONTH(T_Cal[[#This Row],[ID]])</f>
        <v>6</v>
      </c>
    </row>
    <row r="185" spans="1:9" ht="15.6" x14ac:dyDescent="0.3">
      <c r="A185" s="2">
        <f t="shared" si="2"/>
        <v>45839</v>
      </c>
      <c r="B185" s="25"/>
      <c r="C185" s="26"/>
      <c r="D185" s="26"/>
      <c r="E185" s="27"/>
      <c r="F185" s="25">
        <f>T_Cal[[#This Row],[Jour Matin]]+T_Cal[[#This Row],[Jour A.M]]+T_Cal[[#This Row],[Nuit]]*2+T_Cal[[#This Row],[Dimanche]]*1.75</f>
        <v>0</v>
      </c>
      <c r="G185" s="14">
        <f>T_Cal[[#This Row],[Date]]</f>
        <v>45839</v>
      </c>
      <c r="H185" s="1"/>
      <c r="I185" s="15">
        <f>MONTH(T_Cal[[#This Row],[ID]])</f>
        <v>7</v>
      </c>
    </row>
    <row r="186" spans="1:9" ht="15.6" x14ac:dyDescent="0.3">
      <c r="A186" s="2">
        <f t="shared" si="2"/>
        <v>45840</v>
      </c>
      <c r="B186" s="25"/>
      <c r="C186" s="26"/>
      <c r="D186" s="26"/>
      <c r="E186" s="27"/>
      <c r="F186" s="25">
        <f>T_Cal[[#This Row],[Jour Matin]]+T_Cal[[#This Row],[Jour A.M]]+T_Cal[[#This Row],[Nuit]]*2+T_Cal[[#This Row],[Dimanche]]*1.75</f>
        <v>0</v>
      </c>
      <c r="G186" s="14">
        <f>T_Cal[[#This Row],[Date]]</f>
        <v>45840</v>
      </c>
      <c r="H186" s="1"/>
      <c r="I186" s="15">
        <f>MONTH(T_Cal[[#This Row],[ID]])</f>
        <v>7</v>
      </c>
    </row>
    <row r="187" spans="1:9" ht="15.6" x14ac:dyDescent="0.3">
      <c r="A187" s="2">
        <f t="shared" si="2"/>
        <v>45841</v>
      </c>
      <c r="B187" s="25"/>
      <c r="C187" s="26"/>
      <c r="D187" s="26"/>
      <c r="E187" s="27"/>
      <c r="F187" s="25">
        <f>T_Cal[[#This Row],[Jour Matin]]+T_Cal[[#This Row],[Jour A.M]]+T_Cal[[#This Row],[Nuit]]*2+T_Cal[[#This Row],[Dimanche]]*1.75</f>
        <v>0</v>
      </c>
      <c r="G187" s="14">
        <f>T_Cal[[#This Row],[Date]]</f>
        <v>45841</v>
      </c>
      <c r="H187" s="1"/>
      <c r="I187" s="15">
        <f>MONTH(T_Cal[[#This Row],[ID]])</f>
        <v>7</v>
      </c>
    </row>
    <row r="188" spans="1:9" ht="15.6" x14ac:dyDescent="0.3">
      <c r="A188" s="2">
        <f t="shared" si="2"/>
        <v>45842</v>
      </c>
      <c r="B188" s="25"/>
      <c r="C188" s="26"/>
      <c r="D188" s="26"/>
      <c r="E188" s="27"/>
      <c r="F188" s="25">
        <f>T_Cal[[#This Row],[Jour Matin]]+T_Cal[[#This Row],[Jour A.M]]+T_Cal[[#This Row],[Nuit]]*2+T_Cal[[#This Row],[Dimanche]]*1.75</f>
        <v>0</v>
      </c>
      <c r="G188" s="14">
        <f>T_Cal[[#This Row],[Date]]</f>
        <v>45842</v>
      </c>
      <c r="H188" s="1"/>
      <c r="I188" s="15">
        <f>MONTH(T_Cal[[#This Row],[ID]])</f>
        <v>7</v>
      </c>
    </row>
    <row r="189" spans="1:9" ht="15.6" x14ac:dyDescent="0.3">
      <c r="A189" s="2">
        <f t="shared" si="2"/>
        <v>45843</v>
      </c>
      <c r="B189" s="25"/>
      <c r="C189" s="26"/>
      <c r="D189" s="26"/>
      <c r="E189" s="27"/>
      <c r="F189" s="25">
        <f>T_Cal[[#This Row],[Jour Matin]]+T_Cal[[#This Row],[Jour A.M]]+T_Cal[[#This Row],[Nuit]]*2+T_Cal[[#This Row],[Dimanche]]*1.75</f>
        <v>0</v>
      </c>
      <c r="G189" s="14">
        <f>T_Cal[[#This Row],[Date]]</f>
        <v>45843</v>
      </c>
      <c r="H189" s="1"/>
      <c r="I189" s="15">
        <f>MONTH(T_Cal[[#This Row],[ID]])</f>
        <v>7</v>
      </c>
    </row>
    <row r="190" spans="1:9" ht="15.6" x14ac:dyDescent="0.3">
      <c r="A190" s="2">
        <f t="shared" si="2"/>
        <v>45844</v>
      </c>
      <c r="B190" s="25"/>
      <c r="C190" s="26"/>
      <c r="D190" s="26"/>
      <c r="E190" s="27"/>
      <c r="F190" s="25">
        <f>T_Cal[[#This Row],[Jour Matin]]+T_Cal[[#This Row],[Jour A.M]]+T_Cal[[#This Row],[Nuit]]*2+T_Cal[[#This Row],[Dimanche]]*1.75</f>
        <v>0</v>
      </c>
      <c r="G190" s="14">
        <f>T_Cal[[#This Row],[Date]]</f>
        <v>45844</v>
      </c>
      <c r="H190" s="1"/>
      <c r="I190" s="15">
        <f>MONTH(T_Cal[[#This Row],[ID]])</f>
        <v>7</v>
      </c>
    </row>
    <row r="191" spans="1:9" ht="15.6" x14ac:dyDescent="0.3">
      <c r="A191" s="2">
        <f t="shared" si="2"/>
        <v>45845</v>
      </c>
      <c r="B191" s="25"/>
      <c r="C191" s="26"/>
      <c r="D191" s="26"/>
      <c r="E191" s="27"/>
      <c r="F191" s="25">
        <f>T_Cal[[#This Row],[Jour Matin]]+T_Cal[[#This Row],[Jour A.M]]+T_Cal[[#This Row],[Nuit]]*2+T_Cal[[#This Row],[Dimanche]]*1.75</f>
        <v>0</v>
      </c>
      <c r="G191" s="14">
        <f>T_Cal[[#This Row],[Date]]</f>
        <v>45845</v>
      </c>
      <c r="H191" s="1"/>
      <c r="I191" s="15">
        <f>MONTH(T_Cal[[#This Row],[ID]])</f>
        <v>7</v>
      </c>
    </row>
    <row r="192" spans="1:9" ht="15.6" x14ac:dyDescent="0.3">
      <c r="A192" s="2">
        <f t="shared" si="2"/>
        <v>45846</v>
      </c>
      <c r="B192" s="25"/>
      <c r="C192" s="26"/>
      <c r="D192" s="26"/>
      <c r="E192" s="27"/>
      <c r="F192" s="25">
        <f>T_Cal[[#This Row],[Jour Matin]]+T_Cal[[#This Row],[Jour A.M]]+T_Cal[[#This Row],[Nuit]]*2+T_Cal[[#This Row],[Dimanche]]*1.75</f>
        <v>0</v>
      </c>
      <c r="G192" s="14">
        <f>T_Cal[[#This Row],[Date]]</f>
        <v>45846</v>
      </c>
      <c r="H192" s="1"/>
      <c r="I192" s="15">
        <f>MONTH(T_Cal[[#This Row],[ID]])</f>
        <v>7</v>
      </c>
    </row>
    <row r="193" spans="1:9" ht="15.6" x14ac:dyDescent="0.3">
      <c r="A193" s="2">
        <f t="shared" si="2"/>
        <v>45847</v>
      </c>
      <c r="B193" s="25"/>
      <c r="C193" s="26"/>
      <c r="D193" s="26"/>
      <c r="E193" s="27"/>
      <c r="F193" s="25">
        <f>T_Cal[[#This Row],[Jour Matin]]+T_Cal[[#This Row],[Jour A.M]]+T_Cal[[#This Row],[Nuit]]*2+T_Cal[[#This Row],[Dimanche]]*1.75</f>
        <v>0</v>
      </c>
      <c r="G193" s="14">
        <f>T_Cal[[#This Row],[Date]]</f>
        <v>45847</v>
      </c>
      <c r="H193" s="1"/>
      <c r="I193" s="15">
        <f>MONTH(T_Cal[[#This Row],[ID]])</f>
        <v>7</v>
      </c>
    </row>
    <row r="194" spans="1:9" ht="15.6" x14ac:dyDescent="0.3">
      <c r="A194" s="2">
        <f t="shared" si="2"/>
        <v>45848</v>
      </c>
      <c r="B194" s="25"/>
      <c r="C194" s="26"/>
      <c r="D194" s="26"/>
      <c r="E194" s="27"/>
      <c r="F194" s="25">
        <f>T_Cal[[#This Row],[Jour Matin]]+T_Cal[[#This Row],[Jour A.M]]+T_Cal[[#This Row],[Nuit]]*2+T_Cal[[#This Row],[Dimanche]]*1.75</f>
        <v>0</v>
      </c>
      <c r="G194" s="14">
        <f>T_Cal[[#This Row],[Date]]</f>
        <v>45848</v>
      </c>
      <c r="H194" s="1"/>
      <c r="I194" s="15">
        <f>MONTH(T_Cal[[#This Row],[ID]])</f>
        <v>7</v>
      </c>
    </row>
    <row r="195" spans="1:9" ht="15.6" x14ac:dyDescent="0.3">
      <c r="A195" s="2">
        <f t="shared" si="2"/>
        <v>45849</v>
      </c>
      <c r="B195" s="25"/>
      <c r="C195" s="26"/>
      <c r="D195" s="26"/>
      <c r="E195" s="27"/>
      <c r="F195" s="25">
        <f>T_Cal[[#This Row],[Jour Matin]]+T_Cal[[#This Row],[Jour A.M]]+T_Cal[[#This Row],[Nuit]]*2+T_Cal[[#This Row],[Dimanche]]*1.75</f>
        <v>0</v>
      </c>
      <c r="G195" s="14">
        <f>T_Cal[[#This Row],[Date]]</f>
        <v>45849</v>
      </c>
      <c r="H195" s="1"/>
      <c r="I195" s="15">
        <f>MONTH(T_Cal[[#This Row],[ID]])</f>
        <v>7</v>
      </c>
    </row>
    <row r="196" spans="1:9" ht="15.6" x14ac:dyDescent="0.3">
      <c r="A196" s="2">
        <f t="shared" si="2"/>
        <v>45850</v>
      </c>
      <c r="B196" s="25"/>
      <c r="C196" s="26"/>
      <c r="D196" s="26"/>
      <c r="E196" s="27"/>
      <c r="F196" s="25">
        <f>T_Cal[[#This Row],[Jour Matin]]+T_Cal[[#This Row],[Jour A.M]]+T_Cal[[#This Row],[Nuit]]*2+T_Cal[[#This Row],[Dimanche]]*1.75</f>
        <v>0</v>
      </c>
      <c r="G196" s="14">
        <f>T_Cal[[#This Row],[Date]]</f>
        <v>45850</v>
      </c>
      <c r="H196" s="1"/>
      <c r="I196" s="15">
        <f>MONTH(T_Cal[[#This Row],[ID]])</f>
        <v>7</v>
      </c>
    </row>
    <row r="197" spans="1:9" ht="15.6" x14ac:dyDescent="0.3">
      <c r="A197" s="2">
        <f t="shared" si="2"/>
        <v>45851</v>
      </c>
      <c r="B197" s="25"/>
      <c r="C197" s="26"/>
      <c r="D197" s="26"/>
      <c r="E197" s="27"/>
      <c r="F197" s="25">
        <f>T_Cal[[#This Row],[Jour Matin]]+T_Cal[[#This Row],[Jour A.M]]+T_Cal[[#This Row],[Nuit]]*2+T_Cal[[#This Row],[Dimanche]]*1.75</f>
        <v>0</v>
      </c>
      <c r="G197" s="14">
        <f>T_Cal[[#This Row],[Date]]</f>
        <v>45851</v>
      </c>
      <c r="H197" s="1"/>
      <c r="I197" s="15">
        <f>MONTH(T_Cal[[#This Row],[ID]])</f>
        <v>7</v>
      </c>
    </row>
    <row r="198" spans="1:9" ht="15.6" x14ac:dyDescent="0.3">
      <c r="A198" s="2">
        <f t="shared" ref="A198:A261" si="3">A197+1</f>
        <v>45852</v>
      </c>
      <c r="B198" s="25"/>
      <c r="C198" s="26"/>
      <c r="D198" s="26"/>
      <c r="E198" s="27"/>
      <c r="F198" s="25">
        <f>T_Cal[[#This Row],[Jour Matin]]+T_Cal[[#This Row],[Jour A.M]]+T_Cal[[#This Row],[Nuit]]*2+T_Cal[[#This Row],[Dimanche]]*1.75</f>
        <v>0</v>
      </c>
      <c r="G198" s="14">
        <f>T_Cal[[#This Row],[Date]]</f>
        <v>45852</v>
      </c>
      <c r="H198" s="1"/>
      <c r="I198" s="15">
        <f>MONTH(T_Cal[[#This Row],[ID]])</f>
        <v>7</v>
      </c>
    </row>
    <row r="199" spans="1:9" ht="15.6" x14ac:dyDescent="0.3">
      <c r="A199" s="2">
        <f t="shared" si="3"/>
        <v>45853</v>
      </c>
      <c r="B199" s="25"/>
      <c r="C199" s="26"/>
      <c r="D199" s="26"/>
      <c r="E199" s="27"/>
      <c r="F199" s="25">
        <f>T_Cal[[#This Row],[Jour Matin]]+T_Cal[[#This Row],[Jour A.M]]+T_Cal[[#This Row],[Nuit]]*2+T_Cal[[#This Row],[Dimanche]]*1.75</f>
        <v>0</v>
      </c>
      <c r="G199" s="14">
        <f>T_Cal[[#This Row],[Date]]</f>
        <v>45853</v>
      </c>
      <c r="H199" s="1"/>
      <c r="I199" s="15">
        <f>MONTH(T_Cal[[#This Row],[ID]])</f>
        <v>7</v>
      </c>
    </row>
    <row r="200" spans="1:9" ht="15.6" x14ac:dyDescent="0.3">
      <c r="A200" s="2">
        <f t="shared" si="3"/>
        <v>45854</v>
      </c>
      <c r="B200" s="25"/>
      <c r="C200" s="26"/>
      <c r="D200" s="26"/>
      <c r="E200" s="27"/>
      <c r="F200" s="25">
        <f>T_Cal[[#This Row],[Jour Matin]]+T_Cal[[#This Row],[Jour A.M]]+T_Cal[[#This Row],[Nuit]]*2+T_Cal[[#This Row],[Dimanche]]*1.75</f>
        <v>0</v>
      </c>
      <c r="G200" s="14">
        <f>T_Cal[[#This Row],[Date]]</f>
        <v>45854</v>
      </c>
      <c r="H200" s="1"/>
      <c r="I200" s="15">
        <f>MONTH(T_Cal[[#This Row],[ID]])</f>
        <v>7</v>
      </c>
    </row>
    <row r="201" spans="1:9" ht="15.6" x14ac:dyDescent="0.3">
      <c r="A201" s="2">
        <f t="shared" si="3"/>
        <v>45855</v>
      </c>
      <c r="B201" s="25"/>
      <c r="C201" s="26"/>
      <c r="D201" s="26"/>
      <c r="E201" s="27"/>
      <c r="F201" s="25">
        <f>T_Cal[[#This Row],[Jour Matin]]+T_Cal[[#This Row],[Jour A.M]]+T_Cal[[#This Row],[Nuit]]*2+T_Cal[[#This Row],[Dimanche]]*1.75</f>
        <v>0</v>
      </c>
      <c r="G201" s="14">
        <f>T_Cal[[#This Row],[Date]]</f>
        <v>45855</v>
      </c>
      <c r="H201" s="1"/>
      <c r="I201" s="15">
        <f>MONTH(T_Cal[[#This Row],[ID]])</f>
        <v>7</v>
      </c>
    </row>
    <row r="202" spans="1:9" ht="15.6" x14ac:dyDescent="0.3">
      <c r="A202" s="2">
        <f t="shared" si="3"/>
        <v>45856</v>
      </c>
      <c r="B202" s="25"/>
      <c r="C202" s="26"/>
      <c r="D202" s="26"/>
      <c r="E202" s="27"/>
      <c r="F202" s="25">
        <f>T_Cal[[#This Row],[Jour Matin]]+T_Cal[[#This Row],[Jour A.M]]+T_Cal[[#This Row],[Nuit]]*2+T_Cal[[#This Row],[Dimanche]]*1.75</f>
        <v>0</v>
      </c>
      <c r="G202" s="14">
        <f>T_Cal[[#This Row],[Date]]</f>
        <v>45856</v>
      </c>
      <c r="H202" s="1"/>
      <c r="I202" s="15">
        <f>MONTH(T_Cal[[#This Row],[ID]])</f>
        <v>7</v>
      </c>
    </row>
    <row r="203" spans="1:9" ht="15.6" x14ac:dyDescent="0.3">
      <c r="A203" s="2">
        <f t="shared" si="3"/>
        <v>45857</v>
      </c>
      <c r="B203" s="25"/>
      <c r="C203" s="26"/>
      <c r="D203" s="26"/>
      <c r="E203" s="27"/>
      <c r="F203" s="25">
        <f>T_Cal[[#This Row],[Jour Matin]]+T_Cal[[#This Row],[Jour A.M]]+T_Cal[[#This Row],[Nuit]]*2+T_Cal[[#This Row],[Dimanche]]*1.75</f>
        <v>0</v>
      </c>
      <c r="G203" s="14">
        <f>T_Cal[[#This Row],[Date]]</f>
        <v>45857</v>
      </c>
      <c r="H203" s="1"/>
      <c r="I203" s="15">
        <f>MONTH(T_Cal[[#This Row],[ID]])</f>
        <v>7</v>
      </c>
    </row>
    <row r="204" spans="1:9" ht="15.6" x14ac:dyDescent="0.3">
      <c r="A204" s="2">
        <f t="shared" si="3"/>
        <v>45858</v>
      </c>
      <c r="B204" s="25"/>
      <c r="C204" s="26"/>
      <c r="D204" s="26"/>
      <c r="E204" s="27"/>
      <c r="F204" s="25">
        <f>T_Cal[[#This Row],[Jour Matin]]+T_Cal[[#This Row],[Jour A.M]]+T_Cal[[#This Row],[Nuit]]*2+T_Cal[[#This Row],[Dimanche]]*1.75</f>
        <v>0</v>
      </c>
      <c r="G204" s="14">
        <f>T_Cal[[#This Row],[Date]]</f>
        <v>45858</v>
      </c>
      <c r="H204" s="1"/>
      <c r="I204" s="15">
        <f>MONTH(T_Cal[[#This Row],[ID]])</f>
        <v>7</v>
      </c>
    </row>
    <row r="205" spans="1:9" ht="15.6" x14ac:dyDescent="0.3">
      <c r="A205" s="2">
        <f t="shared" si="3"/>
        <v>45859</v>
      </c>
      <c r="B205" s="25"/>
      <c r="C205" s="26"/>
      <c r="D205" s="26"/>
      <c r="E205" s="27"/>
      <c r="F205" s="25">
        <f>T_Cal[[#This Row],[Jour Matin]]+T_Cal[[#This Row],[Jour A.M]]+T_Cal[[#This Row],[Nuit]]*2+T_Cal[[#This Row],[Dimanche]]*1.75</f>
        <v>0</v>
      </c>
      <c r="G205" s="14">
        <f>T_Cal[[#This Row],[Date]]</f>
        <v>45859</v>
      </c>
      <c r="H205" s="1"/>
      <c r="I205" s="15">
        <f>MONTH(T_Cal[[#This Row],[ID]])</f>
        <v>7</v>
      </c>
    </row>
    <row r="206" spans="1:9" ht="15.6" x14ac:dyDescent="0.3">
      <c r="A206" s="2">
        <f t="shared" si="3"/>
        <v>45860</v>
      </c>
      <c r="B206" s="25"/>
      <c r="C206" s="26"/>
      <c r="D206" s="26"/>
      <c r="E206" s="27"/>
      <c r="F206" s="25">
        <f>T_Cal[[#This Row],[Jour Matin]]+T_Cal[[#This Row],[Jour A.M]]+T_Cal[[#This Row],[Nuit]]*2+T_Cal[[#This Row],[Dimanche]]*1.75</f>
        <v>0</v>
      </c>
      <c r="G206" s="14">
        <f>T_Cal[[#This Row],[Date]]</f>
        <v>45860</v>
      </c>
      <c r="H206" s="1"/>
      <c r="I206" s="15">
        <f>MONTH(T_Cal[[#This Row],[ID]])</f>
        <v>7</v>
      </c>
    </row>
    <row r="207" spans="1:9" ht="15.6" x14ac:dyDescent="0.3">
      <c r="A207" s="2">
        <f t="shared" si="3"/>
        <v>45861</v>
      </c>
      <c r="B207" s="25"/>
      <c r="C207" s="26"/>
      <c r="D207" s="26"/>
      <c r="E207" s="27"/>
      <c r="F207" s="25">
        <f>T_Cal[[#This Row],[Jour Matin]]+T_Cal[[#This Row],[Jour A.M]]+T_Cal[[#This Row],[Nuit]]*2+T_Cal[[#This Row],[Dimanche]]*1.75</f>
        <v>0</v>
      </c>
      <c r="G207" s="14">
        <f>T_Cal[[#This Row],[Date]]</f>
        <v>45861</v>
      </c>
      <c r="H207" s="1"/>
      <c r="I207" s="15">
        <f>MONTH(T_Cal[[#This Row],[ID]])</f>
        <v>7</v>
      </c>
    </row>
    <row r="208" spans="1:9" ht="15.6" x14ac:dyDescent="0.3">
      <c r="A208" s="2">
        <f t="shared" si="3"/>
        <v>45862</v>
      </c>
      <c r="B208" s="25"/>
      <c r="C208" s="26"/>
      <c r="D208" s="26"/>
      <c r="E208" s="27"/>
      <c r="F208" s="25">
        <f>T_Cal[[#This Row],[Jour Matin]]+T_Cal[[#This Row],[Jour A.M]]+T_Cal[[#This Row],[Nuit]]*2+T_Cal[[#This Row],[Dimanche]]*1.75</f>
        <v>0</v>
      </c>
      <c r="G208" s="14">
        <f>T_Cal[[#This Row],[Date]]</f>
        <v>45862</v>
      </c>
      <c r="H208" s="1"/>
      <c r="I208" s="15">
        <f>MONTH(T_Cal[[#This Row],[ID]])</f>
        <v>7</v>
      </c>
    </row>
    <row r="209" spans="1:11" ht="15.6" x14ac:dyDescent="0.3">
      <c r="A209" s="2">
        <f t="shared" si="3"/>
        <v>45863</v>
      </c>
      <c r="B209" s="25"/>
      <c r="C209" s="26"/>
      <c r="D209" s="26"/>
      <c r="E209" s="27"/>
      <c r="F209" s="25">
        <f>T_Cal[[#This Row],[Jour Matin]]+T_Cal[[#This Row],[Jour A.M]]+T_Cal[[#This Row],[Nuit]]*2+T_Cal[[#This Row],[Dimanche]]*1.75</f>
        <v>0</v>
      </c>
      <c r="G209" s="14">
        <f>T_Cal[[#This Row],[Date]]</f>
        <v>45863</v>
      </c>
      <c r="H209" s="1"/>
      <c r="I209" s="15">
        <f>MONTH(T_Cal[[#This Row],[ID]])</f>
        <v>7</v>
      </c>
    </row>
    <row r="210" spans="1:11" ht="15.6" x14ac:dyDescent="0.3">
      <c r="A210" s="2">
        <f t="shared" si="3"/>
        <v>45864</v>
      </c>
      <c r="B210" s="25"/>
      <c r="C210" s="26"/>
      <c r="D210" s="26"/>
      <c r="E210" s="27"/>
      <c r="F210" s="25">
        <f>T_Cal[[#This Row],[Jour Matin]]+T_Cal[[#This Row],[Jour A.M]]+T_Cal[[#This Row],[Nuit]]*2+T_Cal[[#This Row],[Dimanche]]*1.75</f>
        <v>0</v>
      </c>
      <c r="G210" s="14">
        <f>T_Cal[[#This Row],[Date]]</f>
        <v>45864</v>
      </c>
      <c r="H210" s="1"/>
      <c r="I210" s="15">
        <f>MONTH(T_Cal[[#This Row],[ID]])</f>
        <v>7</v>
      </c>
    </row>
    <row r="211" spans="1:11" ht="15.6" x14ac:dyDescent="0.3">
      <c r="A211" s="2">
        <f t="shared" si="3"/>
        <v>45865</v>
      </c>
      <c r="B211" s="25"/>
      <c r="C211" s="26"/>
      <c r="D211" s="26"/>
      <c r="E211" s="27"/>
      <c r="F211" s="25">
        <f>T_Cal[[#This Row],[Jour Matin]]+T_Cal[[#This Row],[Jour A.M]]+T_Cal[[#This Row],[Nuit]]*2+T_Cal[[#This Row],[Dimanche]]*1.75</f>
        <v>0</v>
      </c>
      <c r="G211" s="14">
        <f>T_Cal[[#This Row],[Date]]</f>
        <v>45865</v>
      </c>
      <c r="H211" s="1"/>
      <c r="I211" s="15">
        <f>MONTH(T_Cal[[#This Row],[ID]])</f>
        <v>7</v>
      </c>
    </row>
    <row r="212" spans="1:11" ht="15.6" x14ac:dyDescent="0.3">
      <c r="A212" s="2">
        <f t="shared" si="3"/>
        <v>45866</v>
      </c>
      <c r="B212" s="25"/>
      <c r="C212" s="26"/>
      <c r="D212" s="26"/>
      <c r="E212" s="27"/>
      <c r="F212" s="25">
        <f>T_Cal[[#This Row],[Jour Matin]]+T_Cal[[#This Row],[Jour A.M]]+T_Cal[[#This Row],[Nuit]]*2+T_Cal[[#This Row],[Dimanche]]*1.75</f>
        <v>0</v>
      </c>
      <c r="G212" s="14">
        <f>T_Cal[[#This Row],[Date]]</f>
        <v>45866</v>
      </c>
      <c r="H212" s="1"/>
      <c r="I212" s="15">
        <f>MONTH(T_Cal[[#This Row],[ID]])</f>
        <v>7</v>
      </c>
    </row>
    <row r="213" spans="1:11" ht="15.6" x14ac:dyDescent="0.3">
      <c r="A213" s="2">
        <f t="shared" si="3"/>
        <v>45867</v>
      </c>
      <c r="B213" s="25"/>
      <c r="C213" s="26"/>
      <c r="D213" s="26"/>
      <c r="E213" s="27"/>
      <c r="F213" s="25">
        <f>T_Cal[[#This Row],[Jour Matin]]+T_Cal[[#This Row],[Jour A.M]]+T_Cal[[#This Row],[Nuit]]*2+T_Cal[[#This Row],[Dimanche]]*1.75</f>
        <v>0</v>
      </c>
      <c r="G213" s="14">
        <f>T_Cal[[#This Row],[Date]]</f>
        <v>45867</v>
      </c>
      <c r="H213" s="1"/>
      <c r="I213" s="15">
        <f>MONTH(T_Cal[[#This Row],[ID]])</f>
        <v>7</v>
      </c>
    </row>
    <row r="214" spans="1:11" ht="15.6" x14ac:dyDescent="0.3">
      <c r="A214" s="2">
        <f t="shared" si="3"/>
        <v>45868</v>
      </c>
      <c r="B214" s="25"/>
      <c r="C214" s="26"/>
      <c r="D214" s="26"/>
      <c r="E214" s="27"/>
      <c r="F214" s="25">
        <f>T_Cal[[#This Row],[Jour Matin]]+T_Cal[[#This Row],[Jour A.M]]+T_Cal[[#This Row],[Nuit]]*2+T_Cal[[#This Row],[Dimanche]]*1.75</f>
        <v>0</v>
      </c>
      <c r="G214" s="14">
        <f>T_Cal[[#This Row],[Date]]</f>
        <v>45868</v>
      </c>
      <c r="H214" s="1"/>
      <c r="I214" s="15">
        <f>MONTH(T_Cal[[#This Row],[ID]])</f>
        <v>7</v>
      </c>
    </row>
    <row r="215" spans="1:11" ht="15.6" x14ac:dyDescent="0.3">
      <c r="A215" s="2">
        <f t="shared" si="3"/>
        <v>45869</v>
      </c>
      <c r="B215" s="25"/>
      <c r="C215" s="26"/>
      <c r="D215" s="26"/>
      <c r="E215" s="27"/>
      <c r="F215" s="25">
        <f>T_Cal[[#This Row],[Jour Matin]]+T_Cal[[#This Row],[Jour A.M]]+T_Cal[[#This Row],[Nuit]]*2+T_Cal[[#This Row],[Dimanche]]*1.75</f>
        <v>0</v>
      </c>
      <c r="G215" s="14">
        <f>T_Cal[[#This Row],[Date]]</f>
        <v>45869</v>
      </c>
      <c r="H215" s="1"/>
      <c r="I215" s="15">
        <f>MONTH(T_Cal[[#This Row],[ID]])</f>
        <v>7</v>
      </c>
    </row>
    <row r="216" spans="1:11" ht="15.6" x14ac:dyDescent="0.3">
      <c r="A216" s="2">
        <f t="shared" si="3"/>
        <v>45870</v>
      </c>
      <c r="B216" s="25"/>
      <c r="C216" s="26"/>
      <c r="D216" s="26"/>
      <c r="E216" s="27"/>
      <c r="F216" s="25">
        <f>T_Cal[[#This Row],[Jour Matin]]+T_Cal[[#This Row],[Jour A.M]]+T_Cal[[#This Row],[Nuit]]*2+T_Cal[[#This Row],[Dimanche]]*1.75</f>
        <v>0</v>
      </c>
      <c r="G216" s="14">
        <f>T_Cal[[#This Row],[Date]]</f>
        <v>45870</v>
      </c>
      <c r="H216" s="1"/>
      <c r="I216" s="15">
        <f>MONTH(T_Cal[[#This Row],[ID]])</f>
        <v>8</v>
      </c>
    </row>
    <row r="217" spans="1:11" ht="15.6" x14ac:dyDescent="0.3">
      <c r="A217" s="2">
        <f t="shared" si="3"/>
        <v>45871</v>
      </c>
      <c r="B217" s="25"/>
      <c r="C217" s="26"/>
      <c r="D217" s="26"/>
      <c r="E217" s="27"/>
      <c r="F217" s="25">
        <f>T_Cal[[#This Row],[Jour Matin]]+T_Cal[[#This Row],[Jour A.M]]+T_Cal[[#This Row],[Nuit]]*2+T_Cal[[#This Row],[Dimanche]]*1.75</f>
        <v>0</v>
      </c>
      <c r="G217" s="14">
        <f>T_Cal[[#This Row],[Date]]</f>
        <v>45871</v>
      </c>
      <c r="H217" s="1"/>
      <c r="I217" s="15">
        <f>MONTH(T_Cal[[#This Row],[ID]])</f>
        <v>8</v>
      </c>
    </row>
    <row r="218" spans="1:11" ht="15.6" x14ac:dyDescent="0.3">
      <c r="A218" s="2">
        <f t="shared" si="3"/>
        <v>45872</v>
      </c>
      <c r="B218" s="25"/>
      <c r="C218" s="26"/>
      <c r="D218" s="26"/>
      <c r="E218" s="27"/>
      <c r="F218" s="25">
        <f>T_Cal[[#This Row],[Jour Matin]]+T_Cal[[#This Row],[Jour A.M]]+T_Cal[[#This Row],[Nuit]]*2+T_Cal[[#This Row],[Dimanche]]*1.75</f>
        <v>0</v>
      </c>
      <c r="G218" s="14">
        <f>T_Cal[[#This Row],[Date]]</f>
        <v>45872</v>
      </c>
      <c r="H218" s="1"/>
      <c r="I218" s="15">
        <f>MONTH(T_Cal[[#This Row],[ID]])</f>
        <v>8</v>
      </c>
      <c r="K218" s="1">
        <f>MONTH(T_Cal[[#This Row],[ID]])</f>
        <v>8</v>
      </c>
    </row>
    <row r="219" spans="1:11" ht="15.6" x14ac:dyDescent="0.3">
      <c r="A219" s="2">
        <f t="shared" si="3"/>
        <v>45873</v>
      </c>
      <c r="B219" s="25"/>
      <c r="C219" s="26"/>
      <c r="D219" s="26"/>
      <c r="E219" s="27"/>
      <c r="F219" s="25">
        <f>T_Cal[[#This Row],[Jour Matin]]+T_Cal[[#This Row],[Jour A.M]]+T_Cal[[#This Row],[Nuit]]*2+T_Cal[[#This Row],[Dimanche]]*1.75</f>
        <v>0</v>
      </c>
      <c r="G219" s="14">
        <f>T_Cal[[#This Row],[Date]]</f>
        <v>45873</v>
      </c>
      <c r="H219" s="1"/>
      <c r="I219" s="15">
        <f>MONTH(T_Cal[[#This Row],[ID]])</f>
        <v>8</v>
      </c>
    </row>
    <row r="220" spans="1:11" ht="15.6" x14ac:dyDescent="0.3">
      <c r="A220" s="2">
        <f t="shared" si="3"/>
        <v>45874</v>
      </c>
      <c r="B220" s="25"/>
      <c r="C220" s="26"/>
      <c r="D220" s="26"/>
      <c r="E220" s="27"/>
      <c r="F220" s="25">
        <f>T_Cal[[#This Row],[Jour Matin]]+T_Cal[[#This Row],[Jour A.M]]+T_Cal[[#This Row],[Nuit]]*2+T_Cal[[#This Row],[Dimanche]]*1.75</f>
        <v>0</v>
      </c>
      <c r="G220" s="14">
        <f>T_Cal[[#This Row],[Date]]</f>
        <v>45874</v>
      </c>
      <c r="H220" s="1"/>
      <c r="I220" s="15">
        <f>MONTH(T_Cal[[#This Row],[ID]])</f>
        <v>8</v>
      </c>
    </row>
    <row r="221" spans="1:11" ht="15.6" x14ac:dyDescent="0.3">
      <c r="A221" s="2">
        <f t="shared" si="3"/>
        <v>45875</v>
      </c>
      <c r="B221" s="25"/>
      <c r="C221" s="26"/>
      <c r="D221" s="26"/>
      <c r="E221" s="27"/>
      <c r="F221" s="25">
        <f>T_Cal[[#This Row],[Jour Matin]]+T_Cal[[#This Row],[Jour A.M]]+T_Cal[[#This Row],[Nuit]]*2+T_Cal[[#This Row],[Dimanche]]*1.75</f>
        <v>0</v>
      </c>
      <c r="G221" s="14">
        <f>T_Cal[[#This Row],[Date]]</f>
        <v>45875</v>
      </c>
      <c r="H221" s="1"/>
      <c r="I221" s="15">
        <f>MONTH(T_Cal[[#This Row],[ID]])</f>
        <v>8</v>
      </c>
    </row>
    <row r="222" spans="1:11" ht="15.6" x14ac:dyDescent="0.3">
      <c r="A222" s="2">
        <f t="shared" si="3"/>
        <v>45876</v>
      </c>
      <c r="B222" s="25"/>
      <c r="C222" s="26"/>
      <c r="D222" s="26"/>
      <c r="E222" s="27"/>
      <c r="F222" s="25">
        <f>T_Cal[[#This Row],[Jour Matin]]+T_Cal[[#This Row],[Jour A.M]]+T_Cal[[#This Row],[Nuit]]*2+T_Cal[[#This Row],[Dimanche]]*1.75</f>
        <v>0</v>
      </c>
      <c r="G222" s="14">
        <f>T_Cal[[#This Row],[Date]]</f>
        <v>45876</v>
      </c>
      <c r="H222" s="1"/>
      <c r="I222" s="15">
        <f>MONTH(T_Cal[[#This Row],[ID]])</f>
        <v>8</v>
      </c>
    </row>
    <row r="223" spans="1:11" ht="15.6" x14ac:dyDescent="0.3">
      <c r="A223" s="2">
        <f t="shared" si="3"/>
        <v>45877</v>
      </c>
      <c r="B223" s="25"/>
      <c r="C223" s="26"/>
      <c r="D223" s="26"/>
      <c r="E223" s="27"/>
      <c r="F223" s="25">
        <f>T_Cal[[#This Row],[Jour Matin]]+T_Cal[[#This Row],[Jour A.M]]+T_Cal[[#This Row],[Nuit]]*2+T_Cal[[#This Row],[Dimanche]]*1.75</f>
        <v>0</v>
      </c>
      <c r="G223" s="14">
        <f>T_Cal[[#This Row],[Date]]</f>
        <v>45877</v>
      </c>
      <c r="H223" s="1"/>
      <c r="I223" s="15">
        <f>MONTH(T_Cal[[#This Row],[ID]])</f>
        <v>8</v>
      </c>
    </row>
    <row r="224" spans="1:11" ht="15.6" x14ac:dyDescent="0.3">
      <c r="A224" s="2">
        <f t="shared" si="3"/>
        <v>45878</v>
      </c>
      <c r="B224" s="25"/>
      <c r="C224" s="26"/>
      <c r="D224" s="26"/>
      <c r="E224" s="27"/>
      <c r="F224" s="25">
        <f>T_Cal[[#This Row],[Jour Matin]]+T_Cal[[#This Row],[Jour A.M]]+T_Cal[[#This Row],[Nuit]]*2+T_Cal[[#This Row],[Dimanche]]*1.75</f>
        <v>0</v>
      </c>
      <c r="G224" s="14">
        <f>T_Cal[[#This Row],[Date]]</f>
        <v>45878</v>
      </c>
      <c r="H224" s="1"/>
      <c r="I224" s="15">
        <f>MONTH(T_Cal[[#This Row],[ID]])</f>
        <v>8</v>
      </c>
    </row>
    <row r="225" spans="1:9" ht="15.6" x14ac:dyDescent="0.3">
      <c r="A225" s="2">
        <f t="shared" si="3"/>
        <v>45879</v>
      </c>
      <c r="B225" s="25"/>
      <c r="C225" s="26"/>
      <c r="D225" s="26"/>
      <c r="E225" s="27"/>
      <c r="F225" s="25">
        <f>T_Cal[[#This Row],[Jour Matin]]+T_Cal[[#This Row],[Jour A.M]]+T_Cal[[#This Row],[Nuit]]*2+T_Cal[[#This Row],[Dimanche]]*1.75</f>
        <v>0</v>
      </c>
      <c r="G225" s="14">
        <f>T_Cal[[#This Row],[Date]]</f>
        <v>45879</v>
      </c>
      <c r="H225" s="1"/>
      <c r="I225" s="15">
        <f>MONTH(T_Cal[[#This Row],[ID]])</f>
        <v>8</v>
      </c>
    </row>
    <row r="226" spans="1:9" ht="15.6" x14ac:dyDescent="0.3">
      <c r="A226" s="2">
        <f t="shared" si="3"/>
        <v>45880</v>
      </c>
      <c r="B226" s="25"/>
      <c r="C226" s="26"/>
      <c r="D226" s="26"/>
      <c r="E226" s="27"/>
      <c r="F226" s="25">
        <f>T_Cal[[#This Row],[Jour Matin]]+T_Cal[[#This Row],[Jour A.M]]+T_Cal[[#This Row],[Nuit]]*2+T_Cal[[#This Row],[Dimanche]]*1.75</f>
        <v>0</v>
      </c>
      <c r="G226" s="14">
        <f>T_Cal[[#This Row],[Date]]</f>
        <v>45880</v>
      </c>
      <c r="H226" s="1"/>
      <c r="I226" s="15">
        <f>MONTH(T_Cal[[#This Row],[ID]])</f>
        <v>8</v>
      </c>
    </row>
    <row r="227" spans="1:9" ht="15.6" x14ac:dyDescent="0.3">
      <c r="A227" s="2">
        <f t="shared" si="3"/>
        <v>45881</v>
      </c>
      <c r="B227" s="25"/>
      <c r="C227" s="26"/>
      <c r="D227" s="26"/>
      <c r="E227" s="27"/>
      <c r="F227" s="25">
        <f>T_Cal[[#This Row],[Jour Matin]]+T_Cal[[#This Row],[Jour A.M]]+T_Cal[[#This Row],[Nuit]]*2+T_Cal[[#This Row],[Dimanche]]*1.75</f>
        <v>0</v>
      </c>
      <c r="G227" s="14">
        <f>T_Cal[[#This Row],[Date]]</f>
        <v>45881</v>
      </c>
      <c r="H227" s="1"/>
      <c r="I227" s="15">
        <f>MONTH(T_Cal[[#This Row],[ID]])</f>
        <v>8</v>
      </c>
    </row>
    <row r="228" spans="1:9" ht="15.6" x14ac:dyDescent="0.3">
      <c r="A228" s="2">
        <f t="shared" si="3"/>
        <v>45882</v>
      </c>
      <c r="B228" s="25"/>
      <c r="C228" s="26"/>
      <c r="D228" s="26"/>
      <c r="E228" s="27"/>
      <c r="F228" s="25">
        <f>T_Cal[[#This Row],[Jour Matin]]+T_Cal[[#This Row],[Jour A.M]]+T_Cal[[#This Row],[Nuit]]*2+T_Cal[[#This Row],[Dimanche]]*1.75</f>
        <v>0</v>
      </c>
      <c r="G228" s="14">
        <f>T_Cal[[#This Row],[Date]]</f>
        <v>45882</v>
      </c>
      <c r="H228" s="1"/>
      <c r="I228" s="15">
        <f>MONTH(T_Cal[[#This Row],[ID]])</f>
        <v>8</v>
      </c>
    </row>
    <row r="229" spans="1:9" ht="15.6" x14ac:dyDescent="0.3">
      <c r="A229" s="2">
        <f t="shared" si="3"/>
        <v>45883</v>
      </c>
      <c r="B229" s="25"/>
      <c r="C229" s="26"/>
      <c r="D229" s="26"/>
      <c r="E229" s="27"/>
      <c r="F229" s="25">
        <f>T_Cal[[#This Row],[Jour Matin]]+T_Cal[[#This Row],[Jour A.M]]+T_Cal[[#This Row],[Nuit]]*2+T_Cal[[#This Row],[Dimanche]]*1.75</f>
        <v>0</v>
      </c>
      <c r="G229" s="14">
        <f>T_Cal[[#This Row],[Date]]</f>
        <v>45883</v>
      </c>
      <c r="H229" s="1"/>
      <c r="I229" s="15">
        <f>MONTH(T_Cal[[#This Row],[ID]])</f>
        <v>8</v>
      </c>
    </row>
    <row r="230" spans="1:9" ht="15.6" x14ac:dyDescent="0.3">
      <c r="A230" s="2">
        <f t="shared" si="3"/>
        <v>45884</v>
      </c>
      <c r="B230" s="25"/>
      <c r="C230" s="26"/>
      <c r="D230" s="26"/>
      <c r="E230" s="27"/>
      <c r="F230" s="25">
        <f>T_Cal[[#This Row],[Jour Matin]]+T_Cal[[#This Row],[Jour A.M]]+T_Cal[[#This Row],[Nuit]]*2+T_Cal[[#This Row],[Dimanche]]*1.75</f>
        <v>0</v>
      </c>
      <c r="G230" s="14">
        <f>T_Cal[[#This Row],[Date]]</f>
        <v>45884</v>
      </c>
      <c r="H230" s="1"/>
      <c r="I230" s="15">
        <f>MONTH(T_Cal[[#This Row],[ID]])</f>
        <v>8</v>
      </c>
    </row>
    <row r="231" spans="1:9" ht="15.6" x14ac:dyDescent="0.3">
      <c r="A231" s="2">
        <f t="shared" si="3"/>
        <v>45885</v>
      </c>
      <c r="B231" s="25"/>
      <c r="C231" s="26"/>
      <c r="D231" s="26"/>
      <c r="E231" s="27"/>
      <c r="F231" s="25">
        <f>T_Cal[[#This Row],[Jour Matin]]+T_Cal[[#This Row],[Jour A.M]]+T_Cal[[#This Row],[Nuit]]*2+T_Cal[[#This Row],[Dimanche]]*1.75</f>
        <v>0</v>
      </c>
      <c r="G231" s="14">
        <f>T_Cal[[#This Row],[Date]]</f>
        <v>45885</v>
      </c>
      <c r="H231" s="1"/>
      <c r="I231" s="15">
        <f>MONTH(T_Cal[[#This Row],[ID]])</f>
        <v>8</v>
      </c>
    </row>
    <row r="232" spans="1:9" ht="15.6" x14ac:dyDescent="0.3">
      <c r="A232" s="2">
        <f t="shared" si="3"/>
        <v>45886</v>
      </c>
      <c r="B232" s="25"/>
      <c r="C232" s="26"/>
      <c r="D232" s="26"/>
      <c r="E232" s="27"/>
      <c r="F232" s="25">
        <f>T_Cal[[#This Row],[Jour Matin]]+T_Cal[[#This Row],[Jour A.M]]+T_Cal[[#This Row],[Nuit]]*2+T_Cal[[#This Row],[Dimanche]]*1.75</f>
        <v>0</v>
      </c>
      <c r="G232" s="14">
        <f>T_Cal[[#This Row],[Date]]</f>
        <v>45886</v>
      </c>
      <c r="H232" s="1"/>
      <c r="I232" s="15">
        <f>MONTH(T_Cal[[#This Row],[ID]])</f>
        <v>8</v>
      </c>
    </row>
    <row r="233" spans="1:9" ht="15.6" x14ac:dyDescent="0.3">
      <c r="A233" s="2">
        <f t="shared" si="3"/>
        <v>45887</v>
      </c>
      <c r="B233" s="25"/>
      <c r="C233" s="26"/>
      <c r="D233" s="26"/>
      <c r="E233" s="27"/>
      <c r="F233" s="25">
        <f>T_Cal[[#This Row],[Jour Matin]]+T_Cal[[#This Row],[Jour A.M]]+T_Cal[[#This Row],[Nuit]]*2+T_Cal[[#This Row],[Dimanche]]*1.75</f>
        <v>0</v>
      </c>
      <c r="G233" s="14">
        <f>T_Cal[[#This Row],[Date]]</f>
        <v>45887</v>
      </c>
      <c r="H233" s="1"/>
      <c r="I233" s="15">
        <f>MONTH(T_Cal[[#This Row],[ID]])</f>
        <v>8</v>
      </c>
    </row>
    <row r="234" spans="1:9" ht="15.6" x14ac:dyDescent="0.3">
      <c r="A234" s="2">
        <f t="shared" si="3"/>
        <v>45888</v>
      </c>
      <c r="B234" s="25"/>
      <c r="C234" s="26"/>
      <c r="D234" s="26"/>
      <c r="E234" s="27"/>
      <c r="F234" s="25">
        <f>T_Cal[[#This Row],[Jour Matin]]+T_Cal[[#This Row],[Jour A.M]]+T_Cal[[#This Row],[Nuit]]*2+T_Cal[[#This Row],[Dimanche]]*1.75</f>
        <v>0</v>
      </c>
      <c r="G234" s="14">
        <f>T_Cal[[#This Row],[Date]]</f>
        <v>45888</v>
      </c>
      <c r="H234" s="1"/>
      <c r="I234" s="15">
        <f>MONTH(T_Cal[[#This Row],[ID]])</f>
        <v>8</v>
      </c>
    </row>
    <row r="235" spans="1:9" ht="15.6" x14ac:dyDescent="0.3">
      <c r="A235" s="2">
        <f t="shared" si="3"/>
        <v>45889</v>
      </c>
      <c r="B235" s="25"/>
      <c r="C235" s="26"/>
      <c r="D235" s="26"/>
      <c r="E235" s="27"/>
      <c r="F235" s="25">
        <f>T_Cal[[#This Row],[Jour Matin]]+T_Cal[[#This Row],[Jour A.M]]+T_Cal[[#This Row],[Nuit]]*2+T_Cal[[#This Row],[Dimanche]]*1.75</f>
        <v>0</v>
      </c>
      <c r="G235" s="14">
        <f>T_Cal[[#This Row],[Date]]</f>
        <v>45889</v>
      </c>
      <c r="H235" s="1"/>
      <c r="I235" s="15">
        <f>MONTH(T_Cal[[#This Row],[ID]])</f>
        <v>8</v>
      </c>
    </row>
    <row r="236" spans="1:9" ht="15.6" x14ac:dyDescent="0.3">
      <c r="A236" s="2">
        <f t="shared" si="3"/>
        <v>45890</v>
      </c>
      <c r="B236" s="25"/>
      <c r="C236" s="26"/>
      <c r="D236" s="26"/>
      <c r="E236" s="27"/>
      <c r="F236" s="25">
        <f>T_Cal[[#This Row],[Jour Matin]]+T_Cal[[#This Row],[Jour A.M]]+T_Cal[[#This Row],[Nuit]]*2+T_Cal[[#This Row],[Dimanche]]*1.75</f>
        <v>0</v>
      </c>
      <c r="G236" s="14">
        <f>T_Cal[[#This Row],[Date]]</f>
        <v>45890</v>
      </c>
      <c r="H236" s="1"/>
      <c r="I236" s="15">
        <f>MONTH(T_Cal[[#This Row],[ID]])</f>
        <v>8</v>
      </c>
    </row>
    <row r="237" spans="1:9" ht="15.6" x14ac:dyDescent="0.3">
      <c r="A237" s="2">
        <f t="shared" si="3"/>
        <v>45891</v>
      </c>
      <c r="B237" s="25"/>
      <c r="C237" s="26"/>
      <c r="D237" s="26"/>
      <c r="E237" s="27"/>
      <c r="F237" s="25">
        <f>T_Cal[[#This Row],[Jour Matin]]+T_Cal[[#This Row],[Jour A.M]]+T_Cal[[#This Row],[Nuit]]*2+T_Cal[[#This Row],[Dimanche]]*1.75</f>
        <v>0</v>
      </c>
      <c r="G237" s="14">
        <f>T_Cal[[#This Row],[Date]]</f>
        <v>45891</v>
      </c>
      <c r="H237" s="1"/>
      <c r="I237" s="15">
        <f>MONTH(T_Cal[[#This Row],[ID]])</f>
        <v>8</v>
      </c>
    </row>
    <row r="238" spans="1:9" ht="15.6" x14ac:dyDescent="0.3">
      <c r="A238" s="2">
        <f t="shared" si="3"/>
        <v>45892</v>
      </c>
      <c r="B238" s="25"/>
      <c r="C238" s="26"/>
      <c r="D238" s="26"/>
      <c r="E238" s="27"/>
      <c r="F238" s="25">
        <f>T_Cal[[#This Row],[Jour Matin]]+T_Cal[[#This Row],[Jour A.M]]+T_Cal[[#This Row],[Nuit]]*2+T_Cal[[#This Row],[Dimanche]]*1.75</f>
        <v>0</v>
      </c>
      <c r="G238" s="14">
        <f>T_Cal[[#This Row],[Date]]</f>
        <v>45892</v>
      </c>
      <c r="H238" s="1"/>
      <c r="I238" s="15">
        <f>MONTH(T_Cal[[#This Row],[ID]])</f>
        <v>8</v>
      </c>
    </row>
    <row r="239" spans="1:9" ht="15.6" x14ac:dyDescent="0.3">
      <c r="A239" s="2">
        <f t="shared" si="3"/>
        <v>45893</v>
      </c>
      <c r="B239" s="25"/>
      <c r="C239" s="26"/>
      <c r="D239" s="26"/>
      <c r="E239" s="27"/>
      <c r="F239" s="25">
        <f>T_Cal[[#This Row],[Jour Matin]]+T_Cal[[#This Row],[Jour A.M]]+T_Cal[[#This Row],[Nuit]]*2+T_Cal[[#This Row],[Dimanche]]*1.75</f>
        <v>0</v>
      </c>
      <c r="G239" s="14">
        <f>T_Cal[[#This Row],[Date]]</f>
        <v>45893</v>
      </c>
      <c r="H239" s="1"/>
      <c r="I239" s="15">
        <f>MONTH(T_Cal[[#This Row],[ID]])</f>
        <v>8</v>
      </c>
    </row>
    <row r="240" spans="1:9" ht="15.6" x14ac:dyDescent="0.3">
      <c r="A240" s="2">
        <f t="shared" si="3"/>
        <v>45894</v>
      </c>
      <c r="B240" s="25"/>
      <c r="C240" s="26"/>
      <c r="D240" s="26"/>
      <c r="E240" s="27"/>
      <c r="F240" s="25">
        <f>T_Cal[[#This Row],[Jour Matin]]+T_Cal[[#This Row],[Jour A.M]]+T_Cal[[#This Row],[Nuit]]*2+T_Cal[[#This Row],[Dimanche]]*1.75</f>
        <v>0</v>
      </c>
      <c r="G240" s="14">
        <f>T_Cal[[#This Row],[Date]]</f>
        <v>45894</v>
      </c>
      <c r="H240" s="1"/>
      <c r="I240" s="15">
        <f>MONTH(T_Cal[[#This Row],[ID]])</f>
        <v>8</v>
      </c>
    </row>
    <row r="241" spans="1:9" ht="15.6" x14ac:dyDescent="0.3">
      <c r="A241" s="2">
        <f t="shared" si="3"/>
        <v>45895</v>
      </c>
      <c r="B241" s="25"/>
      <c r="C241" s="26"/>
      <c r="D241" s="26"/>
      <c r="E241" s="27"/>
      <c r="F241" s="25">
        <f>T_Cal[[#This Row],[Jour Matin]]+T_Cal[[#This Row],[Jour A.M]]+T_Cal[[#This Row],[Nuit]]*2+T_Cal[[#This Row],[Dimanche]]*1.75</f>
        <v>0</v>
      </c>
      <c r="G241" s="14">
        <f>T_Cal[[#This Row],[Date]]</f>
        <v>45895</v>
      </c>
      <c r="H241" s="1"/>
      <c r="I241" s="15">
        <f>MONTH(T_Cal[[#This Row],[ID]])</f>
        <v>8</v>
      </c>
    </row>
    <row r="242" spans="1:9" ht="15.6" x14ac:dyDescent="0.3">
      <c r="A242" s="2">
        <f t="shared" si="3"/>
        <v>45896</v>
      </c>
      <c r="B242" s="25"/>
      <c r="C242" s="26"/>
      <c r="D242" s="26"/>
      <c r="E242" s="27"/>
      <c r="F242" s="25">
        <f>T_Cal[[#This Row],[Jour Matin]]+T_Cal[[#This Row],[Jour A.M]]+T_Cal[[#This Row],[Nuit]]*2+T_Cal[[#This Row],[Dimanche]]*1.75</f>
        <v>0</v>
      </c>
      <c r="G242" s="14">
        <f>T_Cal[[#This Row],[Date]]</f>
        <v>45896</v>
      </c>
      <c r="H242" s="1"/>
      <c r="I242" s="15">
        <f>MONTH(T_Cal[[#This Row],[ID]])</f>
        <v>8</v>
      </c>
    </row>
    <row r="243" spans="1:9" ht="15.6" x14ac:dyDescent="0.3">
      <c r="A243" s="2">
        <f t="shared" si="3"/>
        <v>45897</v>
      </c>
      <c r="B243" s="25"/>
      <c r="C243" s="26"/>
      <c r="D243" s="26"/>
      <c r="E243" s="27"/>
      <c r="F243" s="25">
        <f>T_Cal[[#This Row],[Jour Matin]]+T_Cal[[#This Row],[Jour A.M]]+T_Cal[[#This Row],[Nuit]]*2+T_Cal[[#This Row],[Dimanche]]*1.75</f>
        <v>0</v>
      </c>
      <c r="G243" s="14">
        <f>T_Cal[[#This Row],[Date]]</f>
        <v>45897</v>
      </c>
      <c r="H243" s="1"/>
      <c r="I243" s="15">
        <f>MONTH(T_Cal[[#This Row],[ID]])</f>
        <v>8</v>
      </c>
    </row>
    <row r="244" spans="1:9" ht="15.6" x14ac:dyDescent="0.3">
      <c r="A244" s="2">
        <f t="shared" si="3"/>
        <v>45898</v>
      </c>
      <c r="B244" s="25"/>
      <c r="C244" s="26"/>
      <c r="D244" s="26"/>
      <c r="E244" s="27"/>
      <c r="F244" s="25">
        <f>T_Cal[[#This Row],[Jour Matin]]+T_Cal[[#This Row],[Jour A.M]]+T_Cal[[#This Row],[Nuit]]*2+T_Cal[[#This Row],[Dimanche]]*1.75</f>
        <v>0</v>
      </c>
      <c r="G244" s="14">
        <f>T_Cal[[#This Row],[Date]]</f>
        <v>45898</v>
      </c>
      <c r="H244" s="1"/>
      <c r="I244" s="15">
        <f>MONTH(T_Cal[[#This Row],[ID]])</f>
        <v>8</v>
      </c>
    </row>
    <row r="245" spans="1:9" ht="15.6" x14ac:dyDescent="0.3">
      <c r="A245" s="2">
        <f t="shared" si="3"/>
        <v>45899</v>
      </c>
      <c r="B245" s="25"/>
      <c r="C245" s="26"/>
      <c r="D245" s="26"/>
      <c r="E245" s="27"/>
      <c r="F245" s="25">
        <f>T_Cal[[#This Row],[Jour Matin]]+T_Cal[[#This Row],[Jour A.M]]+T_Cal[[#This Row],[Nuit]]*2+T_Cal[[#This Row],[Dimanche]]*1.75</f>
        <v>0</v>
      </c>
      <c r="G245" s="14">
        <f>T_Cal[[#This Row],[Date]]</f>
        <v>45899</v>
      </c>
      <c r="H245" s="1"/>
      <c r="I245" s="15">
        <f>MONTH(T_Cal[[#This Row],[ID]])</f>
        <v>8</v>
      </c>
    </row>
    <row r="246" spans="1:9" ht="15.6" x14ac:dyDescent="0.3">
      <c r="A246" s="2">
        <f t="shared" si="3"/>
        <v>45900</v>
      </c>
      <c r="B246" s="25"/>
      <c r="C246" s="26"/>
      <c r="D246" s="26"/>
      <c r="E246" s="27"/>
      <c r="F246" s="25">
        <f>T_Cal[[#This Row],[Jour Matin]]+T_Cal[[#This Row],[Jour A.M]]+T_Cal[[#This Row],[Nuit]]*2+T_Cal[[#This Row],[Dimanche]]*1.75</f>
        <v>0</v>
      </c>
      <c r="G246" s="14">
        <f>T_Cal[[#This Row],[Date]]</f>
        <v>45900</v>
      </c>
      <c r="H246" s="1"/>
      <c r="I246" s="15">
        <f>MONTH(T_Cal[[#This Row],[ID]])</f>
        <v>8</v>
      </c>
    </row>
    <row r="247" spans="1:9" ht="15.6" x14ac:dyDescent="0.3">
      <c r="A247" s="2">
        <f t="shared" si="3"/>
        <v>45901</v>
      </c>
      <c r="B247" s="25"/>
      <c r="C247" s="26"/>
      <c r="D247" s="26"/>
      <c r="E247" s="27"/>
      <c r="F247" s="25">
        <f>T_Cal[[#This Row],[Jour Matin]]+T_Cal[[#This Row],[Jour A.M]]+T_Cal[[#This Row],[Nuit]]*2+T_Cal[[#This Row],[Dimanche]]*1.75</f>
        <v>0</v>
      </c>
      <c r="G247" s="14">
        <f>T_Cal[[#This Row],[Date]]</f>
        <v>45901</v>
      </c>
      <c r="I247" s="15">
        <f>MONTH(T_Cal[[#This Row],[ID]])</f>
        <v>9</v>
      </c>
    </row>
    <row r="248" spans="1:9" ht="15.6" x14ac:dyDescent="0.3">
      <c r="A248" s="2">
        <f t="shared" si="3"/>
        <v>45902</v>
      </c>
      <c r="B248" s="25"/>
      <c r="C248" s="26"/>
      <c r="D248" s="26"/>
      <c r="E248" s="27"/>
      <c r="F248" s="25">
        <f>T_Cal[[#This Row],[Jour Matin]]+T_Cal[[#This Row],[Jour A.M]]+T_Cal[[#This Row],[Nuit]]*2+T_Cal[[#This Row],[Dimanche]]*1.75</f>
        <v>0</v>
      </c>
      <c r="G248" s="14">
        <f>T_Cal[[#This Row],[Date]]</f>
        <v>45902</v>
      </c>
      <c r="I248" s="15">
        <f>MONTH(T_Cal[[#This Row],[ID]])</f>
        <v>9</v>
      </c>
    </row>
    <row r="249" spans="1:9" ht="15.6" x14ac:dyDescent="0.3">
      <c r="A249" s="2">
        <f t="shared" si="3"/>
        <v>45903</v>
      </c>
      <c r="B249" s="25"/>
      <c r="C249" s="26"/>
      <c r="D249" s="26"/>
      <c r="E249" s="27"/>
      <c r="F249" s="25">
        <f>T_Cal[[#This Row],[Jour Matin]]+T_Cal[[#This Row],[Jour A.M]]+T_Cal[[#This Row],[Nuit]]*2+T_Cal[[#This Row],[Dimanche]]*1.75</f>
        <v>0</v>
      </c>
      <c r="G249" s="14">
        <f>T_Cal[[#This Row],[Date]]</f>
        <v>45903</v>
      </c>
      <c r="I249" s="15">
        <f>MONTH(T_Cal[[#This Row],[ID]])</f>
        <v>9</v>
      </c>
    </row>
    <row r="250" spans="1:9" ht="15.6" x14ac:dyDescent="0.3">
      <c r="A250" s="2">
        <f t="shared" si="3"/>
        <v>45904</v>
      </c>
      <c r="B250" s="25"/>
      <c r="C250" s="26"/>
      <c r="D250" s="26"/>
      <c r="E250" s="27"/>
      <c r="F250" s="25">
        <f>T_Cal[[#This Row],[Jour Matin]]+T_Cal[[#This Row],[Jour A.M]]+T_Cal[[#This Row],[Nuit]]*2+T_Cal[[#This Row],[Dimanche]]*1.75</f>
        <v>0</v>
      </c>
      <c r="G250" s="14">
        <f>T_Cal[[#This Row],[Date]]</f>
        <v>45904</v>
      </c>
      <c r="I250" s="15">
        <f>MONTH(T_Cal[[#This Row],[ID]])</f>
        <v>9</v>
      </c>
    </row>
    <row r="251" spans="1:9" ht="15.6" x14ac:dyDescent="0.3">
      <c r="A251" s="2">
        <f t="shared" si="3"/>
        <v>45905</v>
      </c>
      <c r="B251" s="25"/>
      <c r="C251" s="26"/>
      <c r="D251" s="26"/>
      <c r="E251" s="27"/>
      <c r="F251" s="25">
        <f>T_Cal[[#This Row],[Jour Matin]]+T_Cal[[#This Row],[Jour A.M]]+T_Cal[[#This Row],[Nuit]]*2+T_Cal[[#This Row],[Dimanche]]*1.75</f>
        <v>0</v>
      </c>
      <c r="G251" s="14">
        <f>T_Cal[[#This Row],[Date]]</f>
        <v>45905</v>
      </c>
      <c r="I251" s="15">
        <f>MONTH(T_Cal[[#This Row],[ID]])</f>
        <v>9</v>
      </c>
    </row>
    <row r="252" spans="1:9" ht="15.6" x14ac:dyDescent="0.3">
      <c r="A252" s="2">
        <f t="shared" si="3"/>
        <v>45906</v>
      </c>
      <c r="B252" s="25"/>
      <c r="C252" s="26"/>
      <c r="D252" s="26"/>
      <c r="E252" s="27"/>
      <c r="F252" s="25">
        <f>T_Cal[[#This Row],[Jour Matin]]+T_Cal[[#This Row],[Jour A.M]]+T_Cal[[#This Row],[Nuit]]*2+T_Cal[[#This Row],[Dimanche]]*1.75</f>
        <v>0</v>
      </c>
      <c r="G252" s="14">
        <f>T_Cal[[#This Row],[Date]]</f>
        <v>45906</v>
      </c>
      <c r="I252" s="15">
        <f>MONTH(T_Cal[[#This Row],[ID]])</f>
        <v>9</v>
      </c>
    </row>
    <row r="253" spans="1:9" ht="15.6" x14ac:dyDescent="0.3">
      <c r="A253" s="2">
        <f t="shared" si="3"/>
        <v>45907</v>
      </c>
      <c r="B253" s="25"/>
      <c r="C253" s="26"/>
      <c r="D253" s="26"/>
      <c r="E253" s="27"/>
      <c r="F253" s="25">
        <f>T_Cal[[#This Row],[Jour Matin]]+T_Cal[[#This Row],[Jour A.M]]+T_Cal[[#This Row],[Nuit]]*2+T_Cal[[#This Row],[Dimanche]]*1.75</f>
        <v>0</v>
      </c>
      <c r="G253" s="14">
        <f>T_Cal[[#This Row],[Date]]</f>
        <v>45907</v>
      </c>
      <c r="I253" s="15">
        <f>MONTH(T_Cal[[#This Row],[ID]])</f>
        <v>9</v>
      </c>
    </row>
    <row r="254" spans="1:9" ht="15.6" x14ac:dyDescent="0.3">
      <c r="A254" s="2">
        <f t="shared" si="3"/>
        <v>45908</v>
      </c>
      <c r="B254" s="25"/>
      <c r="C254" s="26"/>
      <c r="D254" s="26"/>
      <c r="E254" s="27"/>
      <c r="F254" s="25">
        <f>T_Cal[[#This Row],[Jour Matin]]+T_Cal[[#This Row],[Jour A.M]]+T_Cal[[#This Row],[Nuit]]*2+T_Cal[[#This Row],[Dimanche]]*1.75</f>
        <v>0</v>
      </c>
      <c r="G254" s="14">
        <f>T_Cal[[#This Row],[Date]]</f>
        <v>45908</v>
      </c>
      <c r="I254" s="15">
        <f>MONTH(T_Cal[[#This Row],[ID]])</f>
        <v>9</v>
      </c>
    </row>
    <row r="255" spans="1:9" ht="15.6" x14ac:dyDescent="0.3">
      <c r="A255" s="2">
        <f t="shared" si="3"/>
        <v>45909</v>
      </c>
      <c r="B255" s="25"/>
      <c r="C255" s="26"/>
      <c r="D255" s="26"/>
      <c r="E255" s="27"/>
      <c r="F255" s="25">
        <f>T_Cal[[#This Row],[Jour Matin]]+T_Cal[[#This Row],[Jour A.M]]+T_Cal[[#This Row],[Nuit]]*2+T_Cal[[#This Row],[Dimanche]]*1.75</f>
        <v>0</v>
      </c>
      <c r="G255" s="14">
        <f>T_Cal[[#This Row],[Date]]</f>
        <v>45909</v>
      </c>
      <c r="I255" s="15">
        <f>MONTH(T_Cal[[#This Row],[ID]])</f>
        <v>9</v>
      </c>
    </row>
    <row r="256" spans="1:9" ht="15.6" x14ac:dyDescent="0.3">
      <c r="A256" s="2">
        <f t="shared" si="3"/>
        <v>45910</v>
      </c>
      <c r="B256" s="25"/>
      <c r="C256" s="26"/>
      <c r="D256" s="26"/>
      <c r="E256" s="27"/>
      <c r="F256" s="25">
        <f>T_Cal[[#This Row],[Jour Matin]]+T_Cal[[#This Row],[Jour A.M]]+T_Cal[[#This Row],[Nuit]]*2+T_Cal[[#This Row],[Dimanche]]*1.75</f>
        <v>0</v>
      </c>
      <c r="G256" s="14">
        <f>T_Cal[[#This Row],[Date]]</f>
        <v>45910</v>
      </c>
      <c r="I256" s="15">
        <f>MONTH(T_Cal[[#This Row],[ID]])</f>
        <v>9</v>
      </c>
    </row>
    <row r="257" spans="1:9" ht="15.6" x14ac:dyDescent="0.3">
      <c r="A257" s="2">
        <f t="shared" si="3"/>
        <v>45911</v>
      </c>
      <c r="B257" s="25"/>
      <c r="C257" s="26"/>
      <c r="D257" s="26"/>
      <c r="E257" s="27"/>
      <c r="F257" s="25">
        <f>T_Cal[[#This Row],[Jour Matin]]+T_Cal[[#This Row],[Jour A.M]]+T_Cal[[#This Row],[Nuit]]*2+T_Cal[[#This Row],[Dimanche]]*1.75</f>
        <v>0</v>
      </c>
      <c r="G257" s="14">
        <f>T_Cal[[#This Row],[Date]]</f>
        <v>45911</v>
      </c>
      <c r="I257" s="15">
        <f>MONTH(T_Cal[[#This Row],[ID]])</f>
        <v>9</v>
      </c>
    </row>
    <row r="258" spans="1:9" ht="15.6" x14ac:dyDescent="0.3">
      <c r="A258" s="2">
        <f t="shared" si="3"/>
        <v>45912</v>
      </c>
      <c r="B258" s="25"/>
      <c r="C258" s="26"/>
      <c r="D258" s="26"/>
      <c r="E258" s="27"/>
      <c r="F258" s="25">
        <f>T_Cal[[#This Row],[Jour Matin]]+T_Cal[[#This Row],[Jour A.M]]+T_Cal[[#This Row],[Nuit]]*2+T_Cal[[#This Row],[Dimanche]]*1.75</f>
        <v>0</v>
      </c>
      <c r="G258" s="14">
        <f>T_Cal[[#This Row],[Date]]</f>
        <v>45912</v>
      </c>
      <c r="I258" s="15">
        <f>MONTH(T_Cal[[#This Row],[ID]])</f>
        <v>9</v>
      </c>
    </row>
    <row r="259" spans="1:9" ht="15.6" x14ac:dyDescent="0.3">
      <c r="A259" s="2">
        <f t="shared" si="3"/>
        <v>45913</v>
      </c>
      <c r="B259" s="25"/>
      <c r="C259" s="26"/>
      <c r="D259" s="26"/>
      <c r="E259" s="27"/>
      <c r="F259" s="25">
        <f>T_Cal[[#This Row],[Jour Matin]]+T_Cal[[#This Row],[Jour A.M]]+T_Cal[[#This Row],[Nuit]]*2+T_Cal[[#This Row],[Dimanche]]*1.75</f>
        <v>0</v>
      </c>
      <c r="G259" s="14">
        <f>T_Cal[[#This Row],[Date]]</f>
        <v>45913</v>
      </c>
      <c r="I259" s="15">
        <f>MONTH(T_Cal[[#This Row],[ID]])</f>
        <v>9</v>
      </c>
    </row>
    <row r="260" spans="1:9" ht="15.6" x14ac:dyDescent="0.3">
      <c r="A260" s="2">
        <f t="shared" si="3"/>
        <v>45914</v>
      </c>
      <c r="B260" s="25"/>
      <c r="C260" s="26"/>
      <c r="D260" s="26"/>
      <c r="E260" s="27"/>
      <c r="F260" s="25">
        <f>T_Cal[[#This Row],[Jour Matin]]+T_Cal[[#This Row],[Jour A.M]]+T_Cal[[#This Row],[Nuit]]*2+T_Cal[[#This Row],[Dimanche]]*1.75</f>
        <v>0</v>
      </c>
      <c r="G260" s="14">
        <f>T_Cal[[#This Row],[Date]]</f>
        <v>45914</v>
      </c>
      <c r="I260" s="15">
        <f>MONTH(T_Cal[[#This Row],[ID]])</f>
        <v>9</v>
      </c>
    </row>
    <row r="261" spans="1:9" ht="15.6" x14ac:dyDescent="0.3">
      <c r="A261" s="2">
        <f t="shared" si="3"/>
        <v>45915</v>
      </c>
      <c r="B261" s="25"/>
      <c r="C261" s="26"/>
      <c r="D261" s="26"/>
      <c r="E261" s="27"/>
      <c r="F261" s="25">
        <f>T_Cal[[#This Row],[Jour Matin]]+T_Cal[[#This Row],[Jour A.M]]+T_Cal[[#This Row],[Nuit]]*2+T_Cal[[#This Row],[Dimanche]]*1.75</f>
        <v>0</v>
      </c>
      <c r="G261" s="14">
        <f>T_Cal[[#This Row],[Date]]</f>
        <v>45915</v>
      </c>
      <c r="I261" s="15">
        <f>MONTH(T_Cal[[#This Row],[ID]])</f>
        <v>9</v>
      </c>
    </row>
    <row r="262" spans="1:9" ht="15.6" x14ac:dyDescent="0.3">
      <c r="A262" s="2">
        <f t="shared" ref="A262:A325" si="4">A261+1</f>
        <v>45916</v>
      </c>
      <c r="B262" s="25"/>
      <c r="C262" s="26"/>
      <c r="D262" s="26"/>
      <c r="E262" s="27"/>
      <c r="F262" s="25">
        <f>T_Cal[[#This Row],[Jour Matin]]+T_Cal[[#This Row],[Jour A.M]]+T_Cal[[#This Row],[Nuit]]*2+T_Cal[[#This Row],[Dimanche]]*1.75</f>
        <v>0</v>
      </c>
      <c r="G262" s="14">
        <f>T_Cal[[#This Row],[Date]]</f>
        <v>45916</v>
      </c>
      <c r="I262" s="15">
        <f>MONTH(T_Cal[[#This Row],[ID]])</f>
        <v>9</v>
      </c>
    </row>
    <row r="263" spans="1:9" ht="15.6" x14ac:dyDescent="0.3">
      <c r="A263" s="2">
        <f t="shared" si="4"/>
        <v>45917</v>
      </c>
      <c r="B263" s="25"/>
      <c r="C263" s="26"/>
      <c r="D263" s="26"/>
      <c r="E263" s="27"/>
      <c r="F263" s="25">
        <f>T_Cal[[#This Row],[Jour Matin]]+T_Cal[[#This Row],[Jour A.M]]+T_Cal[[#This Row],[Nuit]]*2+T_Cal[[#This Row],[Dimanche]]*1.75</f>
        <v>0</v>
      </c>
      <c r="G263" s="14">
        <f>T_Cal[[#This Row],[Date]]</f>
        <v>45917</v>
      </c>
      <c r="I263" s="15">
        <f>MONTH(T_Cal[[#This Row],[ID]])</f>
        <v>9</v>
      </c>
    </row>
    <row r="264" spans="1:9" ht="15.6" x14ac:dyDescent="0.3">
      <c r="A264" s="2">
        <f t="shared" si="4"/>
        <v>45918</v>
      </c>
      <c r="B264" s="25"/>
      <c r="C264" s="26"/>
      <c r="D264" s="26"/>
      <c r="E264" s="27"/>
      <c r="F264" s="25">
        <f>T_Cal[[#This Row],[Jour Matin]]+T_Cal[[#This Row],[Jour A.M]]+T_Cal[[#This Row],[Nuit]]*2+T_Cal[[#This Row],[Dimanche]]*1.75</f>
        <v>0</v>
      </c>
      <c r="G264" s="14">
        <f>T_Cal[[#This Row],[Date]]</f>
        <v>45918</v>
      </c>
      <c r="I264" s="15">
        <f>MONTH(T_Cal[[#This Row],[ID]])</f>
        <v>9</v>
      </c>
    </row>
    <row r="265" spans="1:9" ht="15.6" x14ac:dyDescent="0.3">
      <c r="A265" s="2">
        <f t="shared" si="4"/>
        <v>45919</v>
      </c>
      <c r="B265" s="25"/>
      <c r="C265" s="26"/>
      <c r="D265" s="26"/>
      <c r="E265" s="27"/>
      <c r="F265" s="25">
        <f>T_Cal[[#This Row],[Jour Matin]]+T_Cal[[#This Row],[Jour A.M]]+T_Cal[[#This Row],[Nuit]]*2+T_Cal[[#This Row],[Dimanche]]*1.75</f>
        <v>0</v>
      </c>
      <c r="G265" s="14">
        <f>T_Cal[[#This Row],[Date]]</f>
        <v>45919</v>
      </c>
      <c r="I265" s="15">
        <f>MONTH(T_Cal[[#This Row],[ID]])</f>
        <v>9</v>
      </c>
    </row>
    <row r="266" spans="1:9" ht="15.6" x14ac:dyDescent="0.3">
      <c r="A266" s="2">
        <f t="shared" si="4"/>
        <v>45920</v>
      </c>
      <c r="B266" s="25"/>
      <c r="C266" s="26"/>
      <c r="D266" s="26"/>
      <c r="E266" s="27"/>
      <c r="F266" s="25">
        <f>T_Cal[[#This Row],[Jour Matin]]+T_Cal[[#This Row],[Jour A.M]]+T_Cal[[#This Row],[Nuit]]*2+T_Cal[[#This Row],[Dimanche]]*1.75</f>
        <v>0</v>
      </c>
      <c r="G266" s="14">
        <f>T_Cal[[#This Row],[Date]]</f>
        <v>45920</v>
      </c>
      <c r="I266" s="15">
        <f>MONTH(T_Cal[[#This Row],[ID]])</f>
        <v>9</v>
      </c>
    </row>
    <row r="267" spans="1:9" ht="15.6" x14ac:dyDescent="0.3">
      <c r="A267" s="2">
        <f t="shared" si="4"/>
        <v>45921</v>
      </c>
      <c r="B267" s="25"/>
      <c r="C267" s="26"/>
      <c r="D267" s="26"/>
      <c r="E267" s="27"/>
      <c r="F267" s="25">
        <f>T_Cal[[#This Row],[Jour Matin]]+T_Cal[[#This Row],[Jour A.M]]+T_Cal[[#This Row],[Nuit]]*2+T_Cal[[#This Row],[Dimanche]]*1.75</f>
        <v>0</v>
      </c>
      <c r="G267" s="14">
        <f>T_Cal[[#This Row],[Date]]</f>
        <v>45921</v>
      </c>
      <c r="I267" s="15">
        <f>MONTH(T_Cal[[#This Row],[ID]])</f>
        <v>9</v>
      </c>
    </row>
    <row r="268" spans="1:9" ht="15.6" x14ac:dyDescent="0.3">
      <c r="A268" s="2">
        <f t="shared" si="4"/>
        <v>45922</v>
      </c>
      <c r="B268" s="25"/>
      <c r="C268" s="26"/>
      <c r="D268" s="26"/>
      <c r="E268" s="27"/>
      <c r="F268" s="25">
        <f>T_Cal[[#This Row],[Jour Matin]]+T_Cal[[#This Row],[Jour A.M]]+T_Cal[[#This Row],[Nuit]]*2+T_Cal[[#This Row],[Dimanche]]*1.75</f>
        <v>0</v>
      </c>
      <c r="G268" s="14">
        <f>T_Cal[[#This Row],[Date]]</f>
        <v>45922</v>
      </c>
      <c r="I268" s="15">
        <f>MONTH(T_Cal[[#This Row],[ID]])</f>
        <v>9</v>
      </c>
    </row>
    <row r="269" spans="1:9" ht="15.6" x14ac:dyDescent="0.3">
      <c r="A269" s="2">
        <f t="shared" si="4"/>
        <v>45923</v>
      </c>
      <c r="B269" s="25"/>
      <c r="C269" s="26"/>
      <c r="D269" s="26"/>
      <c r="E269" s="27"/>
      <c r="F269" s="25">
        <f>T_Cal[[#This Row],[Jour Matin]]+T_Cal[[#This Row],[Jour A.M]]+T_Cal[[#This Row],[Nuit]]*2+T_Cal[[#This Row],[Dimanche]]*1.75</f>
        <v>0</v>
      </c>
      <c r="G269" s="14">
        <f>T_Cal[[#This Row],[Date]]</f>
        <v>45923</v>
      </c>
      <c r="I269" s="15">
        <f>MONTH(T_Cal[[#This Row],[ID]])</f>
        <v>9</v>
      </c>
    </row>
    <row r="270" spans="1:9" ht="15.6" x14ac:dyDescent="0.3">
      <c r="A270" s="2">
        <f t="shared" si="4"/>
        <v>45924</v>
      </c>
      <c r="B270" s="25"/>
      <c r="C270" s="26"/>
      <c r="D270" s="26"/>
      <c r="E270" s="27"/>
      <c r="F270" s="25">
        <f>T_Cal[[#This Row],[Jour Matin]]+T_Cal[[#This Row],[Jour A.M]]+T_Cal[[#This Row],[Nuit]]*2+T_Cal[[#This Row],[Dimanche]]*1.75</f>
        <v>0</v>
      </c>
      <c r="G270" s="14">
        <f>T_Cal[[#This Row],[Date]]</f>
        <v>45924</v>
      </c>
      <c r="I270" s="15">
        <f>MONTH(T_Cal[[#This Row],[ID]])</f>
        <v>9</v>
      </c>
    </row>
    <row r="271" spans="1:9" ht="15.6" x14ac:dyDescent="0.3">
      <c r="A271" s="2">
        <f t="shared" si="4"/>
        <v>45925</v>
      </c>
      <c r="B271" s="25"/>
      <c r="C271" s="26"/>
      <c r="D271" s="26"/>
      <c r="E271" s="27"/>
      <c r="F271" s="25">
        <f>T_Cal[[#This Row],[Jour Matin]]+T_Cal[[#This Row],[Jour A.M]]+T_Cal[[#This Row],[Nuit]]*2+T_Cal[[#This Row],[Dimanche]]*1.75</f>
        <v>0</v>
      </c>
      <c r="G271" s="14">
        <f>T_Cal[[#This Row],[Date]]</f>
        <v>45925</v>
      </c>
      <c r="I271" s="15">
        <f>MONTH(T_Cal[[#This Row],[ID]])</f>
        <v>9</v>
      </c>
    </row>
    <row r="272" spans="1:9" ht="15.6" x14ac:dyDescent="0.3">
      <c r="A272" s="2">
        <f t="shared" si="4"/>
        <v>45926</v>
      </c>
      <c r="B272" s="25"/>
      <c r="C272" s="26"/>
      <c r="D272" s="26"/>
      <c r="E272" s="27"/>
      <c r="F272" s="25">
        <f>T_Cal[[#This Row],[Jour Matin]]+T_Cal[[#This Row],[Jour A.M]]+T_Cal[[#This Row],[Nuit]]*2+T_Cal[[#This Row],[Dimanche]]*1.75</f>
        <v>0</v>
      </c>
      <c r="G272" s="14">
        <f>T_Cal[[#This Row],[Date]]</f>
        <v>45926</v>
      </c>
      <c r="I272" s="15">
        <f>MONTH(T_Cal[[#This Row],[ID]])</f>
        <v>9</v>
      </c>
    </row>
    <row r="273" spans="1:9" ht="15.6" x14ac:dyDescent="0.3">
      <c r="A273" s="2">
        <f t="shared" si="4"/>
        <v>45927</v>
      </c>
      <c r="B273" s="25"/>
      <c r="C273" s="26"/>
      <c r="D273" s="26"/>
      <c r="E273" s="27"/>
      <c r="F273" s="25">
        <f>T_Cal[[#This Row],[Jour Matin]]+T_Cal[[#This Row],[Jour A.M]]+T_Cal[[#This Row],[Nuit]]*2+T_Cal[[#This Row],[Dimanche]]*1.75</f>
        <v>0</v>
      </c>
      <c r="G273" s="14">
        <f>T_Cal[[#This Row],[Date]]</f>
        <v>45927</v>
      </c>
      <c r="I273" s="15">
        <f>MONTH(T_Cal[[#This Row],[ID]])</f>
        <v>9</v>
      </c>
    </row>
    <row r="274" spans="1:9" ht="15.6" x14ac:dyDescent="0.3">
      <c r="A274" s="2">
        <f t="shared" si="4"/>
        <v>45928</v>
      </c>
      <c r="B274" s="25"/>
      <c r="C274" s="26"/>
      <c r="D274" s="26"/>
      <c r="E274" s="27"/>
      <c r="F274" s="25">
        <f>T_Cal[[#This Row],[Jour Matin]]+T_Cal[[#This Row],[Jour A.M]]+T_Cal[[#This Row],[Nuit]]*2+T_Cal[[#This Row],[Dimanche]]*1.75</f>
        <v>0</v>
      </c>
      <c r="G274" s="14">
        <f>T_Cal[[#This Row],[Date]]</f>
        <v>45928</v>
      </c>
      <c r="I274" s="15">
        <f>MONTH(T_Cal[[#This Row],[ID]])</f>
        <v>9</v>
      </c>
    </row>
    <row r="275" spans="1:9" ht="15.6" x14ac:dyDescent="0.3">
      <c r="A275" s="2">
        <f t="shared" si="4"/>
        <v>45929</v>
      </c>
      <c r="B275" s="25"/>
      <c r="C275" s="26"/>
      <c r="D275" s="26"/>
      <c r="E275" s="27"/>
      <c r="F275" s="25">
        <f>T_Cal[[#This Row],[Jour Matin]]+T_Cal[[#This Row],[Jour A.M]]+T_Cal[[#This Row],[Nuit]]*2+T_Cal[[#This Row],[Dimanche]]*1.75</f>
        <v>0</v>
      </c>
      <c r="G275" s="14">
        <f>T_Cal[[#This Row],[Date]]</f>
        <v>45929</v>
      </c>
      <c r="I275" s="15">
        <f>MONTH(T_Cal[[#This Row],[ID]])</f>
        <v>9</v>
      </c>
    </row>
    <row r="276" spans="1:9" ht="15.6" x14ac:dyDescent="0.3">
      <c r="A276" s="2">
        <f t="shared" si="4"/>
        <v>45930</v>
      </c>
      <c r="B276" s="25"/>
      <c r="C276" s="26"/>
      <c r="D276" s="26"/>
      <c r="E276" s="27"/>
      <c r="F276" s="25">
        <f>T_Cal[[#This Row],[Jour Matin]]+T_Cal[[#This Row],[Jour A.M]]+T_Cal[[#This Row],[Nuit]]*2+T_Cal[[#This Row],[Dimanche]]*1.75</f>
        <v>0</v>
      </c>
      <c r="G276" s="14">
        <f>T_Cal[[#This Row],[Date]]</f>
        <v>45930</v>
      </c>
      <c r="I276" s="15">
        <f>MONTH(T_Cal[[#This Row],[ID]])</f>
        <v>9</v>
      </c>
    </row>
    <row r="277" spans="1:9" ht="15.6" x14ac:dyDescent="0.3">
      <c r="A277" s="2">
        <f t="shared" si="4"/>
        <v>45931</v>
      </c>
      <c r="B277" s="25"/>
      <c r="C277" s="26"/>
      <c r="D277" s="26"/>
      <c r="E277" s="27"/>
      <c r="F277" s="25">
        <f>T_Cal[[#This Row],[Jour Matin]]+T_Cal[[#This Row],[Jour A.M]]+T_Cal[[#This Row],[Nuit]]*2+T_Cal[[#This Row],[Dimanche]]*1.75</f>
        <v>0</v>
      </c>
      <c r="G277" s="14">
        <f>T_Cal[[#This Row],[Date]]</f>
        <v>45931</v>
      </c>
      <c r="H277" s="1"/>
      <c r="I277" s="15">
        <f>MONTH(T_Cal[[#This Row],[ID]])</f>
        <v>10</v>
      </c>
    </row>
    <row r="278" spans="1:9" ht="15.6" x14ac:dyDescent="0.3">
      <c r="A278" s="2">
        <f t="shared" si="4"/>
        <v>45932</v>
      </c>
      <c r="B278" s="25"/>
      <c r="C278" s="26"/>
      <c r="D278" s="26"/>
      <c r="E278" s="27"/>
      <c r="F278" s="25">
        <f>T_Cal[[#This Row],[Jour Matin]]+T_Cal[[#This Row],[Jour A.M]]+T_Cal[[#This Row],[Nuit]]*2+T_Cal[[#This Row],[Dimanche]]*1.75</f>
        <v>0</v>
      </c>
      <c r="G278" s="14">
        <f>T_Cal[[#This Row],[Date]]</f>
        <v>45932</v>
      </c>
      <c r="H278" s="1"/>
      <c r="I278" s="15">
        <f>MONTH(T_Cal[[#This Row],[ID]])</f>
        <v>10</v>
      </c>
    </row>
    <row r="279" spans="1:9" ht="15.6" x14ac:dyDescent="0.3">
      <c r="A279" s="2">
        <f t="shared" si="4"/>
        <v>45933</v>
      </c>
      <c r="B279" s="25"/>
      <c r="C279" s="26"/>
      <c r="D279" s="26"/>
      <c r="E279" s="27"/>
      <c r="F279" s="25">
        <f>T_Cal[[#This Row],[Jour Matin]]+T_Cal[[#This Row],[Jour A.M]]+T_Cal[[#This Row],[Nuit]]*2+T_Cal[[#This Row],[Dimanche]]*1.75</f>
        <v>0</v>
      </c>
      <c r="G279" s="14">
        <f>T_Cal[[#This Row],[Date]]</f>
        <v>45933</v>
      </c>
      <c r="H279" s="1"/>
      <c r="I279" s="15">
        <f>MONTH(T_Cal[[#This Row],[ID]])</f>
        <v>10</v>
      </c>
    </row>
    <row r="280" spans="1:9" ht="15.6" x14ac:dyDescent="0.3">
      <c r="A280" s="2">
        <f t="shared" si="4"/>
        <v>45934</v>
      </c>
      <c r="B280" s="25"/>
      <c r="C280" s="26"/>
      <c r="D280" s="26"/>
      <c r="E280" s="27"/>
      <c r="F280" s="25">
        <f>T_Cal[[#This Row],[Jour Matin]]+T_Cal[[#This Row],[Jour A.M]]+T_Cal[[#This Row],[Nuit]]*2+T_Cal[[#This Row],[Dimanche]]*1.75</f>
        <v>0</v>
      </c>
      <c r="G280" s="14">
        <f>T_Cal[[#This Row],[Date]]</f>
        <v>45934</v>
      </c>
      <c r="H280" s="1"/>
      <c r="I280" s="15">
        <f>MONTH(T_Cal[[#This Row],[ID]])</f>
        <v>10</v>
      </c>
    </row>
    <row r="281" spans="1:9" ht="15.6" x14ac:dyDescent="0.3">
      <c r="A281" s="2">
        <f t="shared" si="4"/>
        <v>45935</v>
      </c>
      <c r="B281" s="25"/>
      <c r="C281" s="26"/>
      <c r="D281" s="26"/>
      <c r="E281" s="27"/>
      <c r="F281" s="25">
        <f>T_Cal[[#This Row],[Jour Matin]]+T_Cal[[#This Row],[Jour A.M]]+T_Cal[[#This Row],[Nuit]]*2+T_Cal[[#This Row],[Dimanche]]*1.75</f>
        <v>0</v>
      </c>
      <c r="G281" s="14">
        <f>T_Cal[[#This Row],[Date]]</f>
        <v>45935</v>
      </c>
      <c r="H281" s="1"/>
      <c r="I281" s="15">
        <f>MONTH(T_Cal[[#This Row],[ID]])</f>
        <v>10</v>
      </c>
    </row>
    <row r="282" spans="1:9" ht="15.6" x14ac:dyDescent="0.3">
      <c r="A282" s="2">
        <f t="shared" si="4"/>
        <v>45936</v>
      </c>
      <c r="B282" s="25"/>
      <c r="C282" s="26"/>
      <c r="D282" s="26"/>
      <c r="E282" s="27"/>
      <c r="F282" s="25">
        <f>T_Cal[[#This Row],[Jour Matin]]+T_Cal[[#This Row],[Jour A.M]]+T_Cal[[#This Row],[Nuit]]*2+T_Cal[[#This Row],[Dimanche]]*1.75</f>
        <v>0</v>
      </c>
      <c r="G282" s="14">
        <f>T_Cal[[#This Row],[Date]]</f>
        <v>45936</v>
      </c>
      <c r="H282" s="1"/>
      <c r="I282" s="15">
        <f>MONTH(T_Cal[[#This Row],[ID]])</f>
        <v>10</v>
      </c>
    </row>
    <row r="283" spans="1:9" ht="15.6" x14ac:dyDescent="0.3">
      <c r="A283" s="2">
        <f t="shared" si="4"/>
        <v>45937</v>
      </c>
      <c r="B283" s="25"/>
      <c r="C283" s="26"/>
      <c r="D283" s="26"/>
      <c r="E283" s="27"/>
      <c r="F283" s="25">
        <f>T_Cal[[#This Row],[Jour Matin]]+T_Cal[[#This Row],[Jour A.M]]+T_Cal[[#This Row],[Nuit]]*2+T_Cal[[#This Row],[Dimanche]]*1.75</f>
        <v>0</v>
      </c>
      <c r="G283" s="14">
        <f>T_Cal[[#This Row],[Date]]</f>
        <v>45937</v>
      </c>
      <c r="H283" s="1"/>
      <c r="I283" s="15">
        <f>MONTH(T_Cal[[#This Row],[ID]])</f>
        <v>10</v>
      </c>
    </row>
    <row r="284" spans="1:9" ht="15.6" x14ac:dyDescent="0.3">
      <c r="A284" s="2">
        <f t="shared" si="4"/>
        <v>45938</v>
      </c>
      <c r="B284" s="25"/>
      <c r="C284" s="26"/>
      <c r="D284" s="26"/>
      <c r="E284" s="27"/>
      <c r="F284" s="25">
        <f>T_Cal[[#This Row],[Jour Matin]]+T_Cal[[#This Row],[Jour A.M]]+T_Cal[[#This Row],[Nuit]]*2+T_Cal[[#This Row],[Dimanche]]*1.75</f>
        <v>0</v>
      </c>
      <c r="G284" s="14">
        <f>T_Cal[[#This Row],[Date]]</f>
        <v>45938</v>
      </c>
      <c r="H284" s="1"/>
      <c r="I284" s="15">
        <f>MONTH(T_Cal[[#This Row],[ID]])</f>
        <v>10</v>
      </c>
    </row>
    <row r="285" spans="1:9" ht="15.6" x14ac:dyDescent="0.3">
      <c r="A285" s="2">
        <f t="shared" si="4"/>
        <v>45939</v>
      </c>
      <c r="B285" s="25"/>
      <c r="C285" s="26"/>
      <c r="D285" s="26"/>
      <c r="E285" s="27"/>
      <c r="F285" s="25">
        <f>T_Cal[[#This Row],[Jour Matin]]+T_Cal[[#This Row],[Jour A.M]]+T_Cal[[#This Row],[Nuit]]*2+T_Cal[[#This Row],[Dimanche]]*1.75</f>
        <v>0</v>
      </c>
      <c r="G285" s="14">
        <f>T_Cal[[#This Row],[Date]]</f>
        <v>45939</v>
      </c>
      <c r="H285" s="1"/>
      <c r="I285" s="15">
        <f>MONTH(T_Cal[[#This Row],[ID]])</f>
        <v>10</v>
      </c>
    </row>
    <row r="286" spans="1:9" ht="15.6" x14ac:dyDescent="0.3">
      <c r="A286" s="2">
        <f t="shared" si="4"/>
        <v>45940</v>
      </c>
      <c r="B286" s="25"/>
      <c r="C286" s="26"/>
      <c r="D286" s="26"/>
      <c r="E286" s="27"/>
      <c r="F286" s="25">
        <f>T_Cal[[#This Row],[Jour Matin]]+T_Cal[[#This Row],[Jour A.M]]+T_Cal[[#This Row],[Nuit]]*2+T_Cal[[#This Row],[Dimanche]]*1.75</f>
        <v>0</v>
      </c>
      <c r="G286" s="14">
        <f>T_Cal[[#This Row],[Date]]</f>
        <v>45940</v>
      </c>
      <c r="H286" s="1"/>
      <c r="I286" s="15">
        <f>MONTH(T_Cal[[#This Row],[ID]])</f>
        <v>10</v>
      </c>
    </row>
    <row r="287" spans="1:9" ht="15.6" x14ac:dyDescent="0.3">
      <c r="A287" s="2">
        <f t="shared" si="4"/>
        <v>45941</v>
      </c>
      <c r="B287" s="25"/>
      <c r="C287" s="26"/>
      <c r="D287" s="26"/>
      <c r="E287" s="27"/>
      <c r="F287" s="25">
        <f>T_Cal[[#This Row],[Jour Matin]]+T_Cal[[#This Row],[Jour A.M]]+T_Cal[[#This Row],[Nuit]]*2+T_Cal[[#This Row],[Dimanche]]*1.75</f>
        <v>0</v>
      </c>
      <c r="G287" s="14">
        <f>T_Cal[[#This Row],[Date]]</f>
        <v>45941</v>
      </c>
      <c r="H287" s="1"/>
      <c r="I287" s="15">
        <f>MONTH(T_Cal[[#This Row],[ID]])</f>
        <v>10</v>
      </c>
    </row>
    <row r="288" spans="1:9" ht="15.6" x14ac:dyDescent="0.3">
      <c r="A288" s="2">
        <f t="shared" si="4"/>
        <v>45942</v>
      </c>
      <c r="B288" s="25"/>
      <c r="C288" s="26"/>
      <c r="D288" s="26"/>
      <c r="E288" s="27"/>
      <c r="F288" s="25">
        <f>T_Cal[[#This Row],[Jour Matin]]+T_Cal[[#This Row],[Jour A.M]]+T_Cal[[#This Row],[Nuit]]*2+T_Cal[[#This Row],[Dimanche]]*1.75</f>
        <v>0</v>
      </c>
      <c r="G288" s="14">
        <f>T_Cal[[#This Row],[Date]]</f>
        <v>45942</v>
      </c>
      <c r="H288" s="1"/>
      <c r="I288" s="15">
        <f>MONTH(T_Cal[[#This Row],[ID]])</f>
        <v>10</v>
      </c>
    </row>
    <row r="289" spans="1:9" ht="15.6" x14ac:dyDescent="0.3">
      <c r="A289" s="2">
        <f t="shared" si="4"/>
        <v>45943</v>
      </c>
      <c r="B289" s="25"/>
      <c r="C289" s="26"/>
      <c r="D289" s="26"/>
      <c r="E289" s="27"/>
      <c r="F289" s="25">
        <f>T_Cal[[#This Row],[Jour Matin]]+T_Cal[[#This Row],[Jour A.M]]+T_Cal[[#This Row],[Nuit]]*2+T_Cal[[#This Row],[Dimanche]]*1.75</f>
        <v>0</v>
      </c>
      <c r="G289" s="14">
        <f>T_Cal[[#This Row],[Date]]</f>
        <v>45943</v>
      </c>
      <c r="H289" s="1"/>
      <c r="I289" s="15">
        <f>MONTH(T_Cal[[#This Row],[ID]])</f>
        <v>10</v>
      </c>
    </row>
    <row r="290" spans="1:9" ht="15.6" x14ac:dyDescent="0.3">
      <c r="A290" s="2">
        <f t="shared" si="4"/>
        <v>45944</v>
      </c>
      <c r="B290" s="25"/>
      <c r="C290" s="26"/>
      <c r="D290" s="26"/>
      <c r="E290" s="27"/>
      <c r="F290" s="25">
        <f>T_Cal[[#This Row],[Jour Matin]]+T_Cal[[#This Row],[Jour A.M]]+T_Cal[[#This Row],[Nuit]]*2+T_Cal[[#This Row],[Dimanche]]*1.75</f>
        <v>0</v>
      </c>
      <c r="G290" s="14">
        <f>T_Cal[[#This Row],[Date]]</f>
        <v>45944</v>
      </c>
      <c r="H290" s="1"/>
      <c r="I290" s="15">
        <f>MONTH(T_Cal[[#This Row],[ID]])</f>
        <v>10</v>
      </c>
    </row>
    <row r="291" spans="1:9" ht="15.6" x14ac:dyDescent="0.3">
      <c r="A291" s="2">
        <f t="shared" si="4"/>
        <v>45945</v>
      </c>
      <c r="B291" s="25"/>
      <c r="C291" s="26"/>
      <c r="D291" s="26"/>
      <c r="E291" s="27"/>
      <c r="F291" s="25">
        <f>T_Cal[[#This Row],[Jour Matin]]+T_Cal[[#This Row],[Jour A.M]]+T_Cal[[#This Row],[Nuit]]*2+T_Cal[[#This Row],[Dimanche]]*1.75</f>
        <v>0</v>
      </c>
      <c r="G291" s="14">
        <f>T_Cal[[#This Row],[Date]]</f>
        <v>45945</v>
      </c>
      <c r="H291" s="1"/>
      <c r="I291" s="15">
        <f>MONTH(T_Cal[[#This Row],[ID]])</f>
        <v>10</v>
      </c>
    </row>
    <row r="292" spans="1:9" ht="15.6" x14ac:dyDescent="0.3">
      <c r="A292" s="2">
        <f t="shared" si="4"/>
        <v>45946</v>
      </c>
      <c r="B292" s="25"/>
      <c r="C292" s="26"/>
      <c r="D292" s="26"/>
      <c r="E292" s="27"/>
      <c r="F292" s="25">
        <f>T_Cal[[#This Row],[Jour Matin]]+T_Cal[[#This Row],[Jour A.M]]+T_Cal[[#This Row],[Nuit]]*2+T_Cal[[#This Row],[Dimanche]]*1.75</f>
        <v>0</v>
      </c>
      <c r="G292" s="14">
        <f>T_Cal[[#This Row],[Date]]</f>
        <v>45946</v>
      </c>
      <c r="H292" s="1"/>
      <c r="I292" s="15">
        <f>MONTH(T_Cal[[#This Row],[ID]])</f>
        <v>10</v>
      </c>
    </row>
    <row r="293" spans="1:9" ht="15.6" x14ac:dyDescent="0.3">
      <c r="A293" s="2">
        <f t="shared" si="4"/>
        <v>45947</v>
      </c>
      <c r="B293" s="25"/>
      <c r="C293" s="26"/>
      <c r="D293" s="26"/>
      <c r="E293" s="27"/>
      <c r="F293" s="25">
        <f>T_Cal[[#This Row],[Jour Matin]]+T_Cal[[#This Row],[Jour A.M]]+T_Cal[[#This Row],[Nuit]]*2+T_Cal[[#This Row],[Dimanche]]*1.75</f>
        <v>0</v>
      </c>
      <c r="G293" s="14">
        <f>T_Cal[[#This Row],[Date]]</f>
        <v>45947</v>
      </c>
      <c r="H293" s="1"/>
      <c r="I293" s="15">
        <f>MONTH(T_Cal[[#This Row],[ID]])</f>
        <v>10</v>
      </c>
    </row>
    <row r="294" spans="1:9" ht="15.6" x14ac:dyDescent="0.3">
      <c r="A294" s="2">
        <f t="shared" si="4"/>
        <v>45948</v>
      </c>
      <c r="B294" s="25"/>
      <c r="C294" s="26"/>
      <c r="D294" s="26"/>
      <c r="E294" s="27"/>
      <c r="F294" s="25">
        <f>T_Cal[[#This Row],[Jour Matin]]+T_Cal[[#This Row],[Jour A.M]]+T_Cal[[#This Row],[Nuit]]*2+T_Cal[[#This Row],[Dimanche]]*1.75</f>
        <v>0</v>
      </c>
      <c r="G294" s="14">
        <f>T_Cal[[#This Row],[Date]]</f>
        <v>45948</v>
      </c>
      <c r="H294" s="1"/>
      <c r="I294" s="15">
        <f>MONTH(T_Cal[[#This Row],[ID]])</f>
        <v>10</v>
      </c>
    </row>
    <row r="295" spans="1:9" ht="15.6" x14ac:dyDescent="0.3">
      <c r="A295" s="2">
        <f t="shared" si="4"/>
        <v>45949</v>
      </c>
      <c r="B295" s="25"/>
      <c r="C295" s="26"/>
      <c r="D295" s="26"/>
      <c r="E295" s="27"/>
      <c r="F295" s="25">
        <f>T_Cal[[#This Row],[Jour Matin]]+T_Cal[[#This Row],[Jour A.M]]+T_Cal[[#This Row],[Nuit]]*2+T_Cal[[#This Row],[Dimanche]]*1.75</f>
        <v>0</v>
      </c>
      <c r="G295" s="14">
        <f>T_Cal[[#This Row],[Date]]</f>
        <v>45949</v>
      </c>
      <c r="H295" s="1"/>
      <c r="I295" s="15">
        <f>MONTH(T_Cal[[#This Row],[ID]])</f>
        <v>10</v>
      </c>
    </row>
    <row r="296" spans="1:9" ht="15.6" x14ac:dyDescent="0.3">
      <c r="A296" s="2">
        <f t="shared" si="4"/>
        <v>45950</v>
      </c>
      <c r="B296" s="25"/>
      <c r="C296" s="26"/>
      <c r="D296" s="26"/>
      <c r="E296" s="27"/>
      <c r="F296" s="25">
        <f>T_Cal[[#This Row],[Jour Matin]]+T_Cal[[#This Row],[Jour A.M]]+T_Cal[[#This Row],[Nuit]]*2+T_Cal[[#This Row],[Dimanche]]*1.75</f>
        <v>0</v>
      </c>
      <c r="G296" s="14">
        <f>T_Cal[[#This Row],[Date]]</f>
        <v>45950</v>
      </c>
      <c r="H296" s="1"/>
      <c r="I296" s="15">
        <f>MONTH(T_Cal[[#This Row],[ID]])</f>
        <v>10</v>
      </c>
    </row>
    <row r="297" spans="1:9" ht="15.6" x14ac:dyDescent="0.3">
      <c r="A297" s="2">
        <f t="shared" si="4"/>
        <v>45951</v>
      </c>
      <c r="B297" s="25"/>
      <c r="C297" s="26"/>
      <c r="D297" s="26"/>
      <c r="E297" s="27"/>
      <c r="F297" s="25">
        <f>T_Cal[[#This Row],[Jour Matin]]+T_Cal[[#This Row],[Jour A.M]]+T_Cal[[#This Row],[Nuit]]*2+T_Cal[[#This Row],[Dimanche]]*1.75</f>
        <v>0</v>
      </c>
      <c r="G297" s="14">
        <f>T_Cal[[#This Row],[Date]]</f>
        <v>45951</v>
      </c>
      <c r="H297" s="1"/>
      <c r="I297" s="15">
        <f>MONTH(T_Cal[[#This Row],[ID]])</f>
        <v>10</v>
      </c>
    </row>
    <row r="298" spans="1:9" ht="15.6" x14ac:dyDescent="0.3">
      <c r="A298" s="2">
        <f t="shared" si="4"/>
        <v>45952</v>
      </c>
      <c r="B298" s="25"/>
      <c r="C298" s="26"/>
      <c r="D298" s="26"/>
      <c r="E298" s="27"/>
      <c r="F298" s="25">
        <f>T_Cal[[#This Row],[Jour Matin]]+T_Cal[[#This Row],[Jour A.M]]+T_Cal[[#This Row],[Nuit]]*2+T_Cal[[#This Row],[Dimanche]]*1.75</f>
        <v>0</v>
      </c>
      <c r="G298" s="14">
        <f>T_Cal[[#This Row],[Date]]</f>
        <v>45952</v>
      </c>
      <c r="H298" s="1"/>
      <c r="I298" s="15">
        <f>MONTH(T_Cal[[#This Row],[ID]])</f>
        <v>10</v>
      </c>
    </row>
    <row r="299" spans="1:9" ht="15.6" x14ac:dyDescent="0.3">
      <c r="A299" s="2">
        <f t="shared" si="4"/>
        <v>45953</v>
      </c>
      <c r="B299" s="25"/>
      <c r="C299" s="26"/>
      <c r="D299" s="26"/>
      <c r="E299" s="27"/>
      <c r="F299" s="25">
        <f>T_Cal[[#This Row],[Jour Matin]]+T_Cal[[#This Row],[Jour A.M]]+T_Cal[[#This Row],[Nuit]]*2+T_Cal[[#This Row],[Dimanche]]*1.75</f>
        <v>0</v>
      </c>
      <c r="G299" s="14">
        <f>T_Cal[[#This Row],[Date]]</f>
        <v>45953</v>
      </c>
      <c r="H299" s="1"/>
      <c r="I299" s="15">
        <f>MONTH(T_Cal[[#This Row],[ID]])</f>
        <v>10</v>
      </c>
    </row>
    <row r="300" spans="1:9" ht="15.6" x14ac:dyDescent="0.3">
      <c r="A300" s="2">
        <f t="shared" si="4"/>
        <v>45954</v>
      </c>
      <c r="B300" s="25"/>
      <c r="C300" s="26"/>
      <c r="D300" s="26"/>
      <c r="E300" s="27"/>
      <c r="F300" s="25">
        <f>T_Cal[[#This Row],[Jour Matin]]+T_Cal[[#This Row],[Jour A.M]]+T_Cal[[#This Row],[Nuit]]*2+T_Cal[[#This Row],[Dimanche]]*1.75</f>
        <v>0</v>
      </c>
      <c r="G300" s="14">
        <f>T_Cal[[#This Row],[Date]]</f>
        <v>45954</v>
      </c>
      <c r="H300" s="1"/>
      <c r="I300" s="15">
        <f>MONTH(T_Cal[[#This Row],[ID]])</f>
        <v>10</v>
      </c>
    </row>
    <row r="301" spans="1:9" ht="15.6" x14ac:dyDescent="0.3">
      <c r="A301" s="2">
        <f t="shared" si="4"/>
        <v>45955</v>
      </c>
      <c r="B301" s="25"/>
      <c r="C301" s="26"/>
      <c r="D301" s="26"/>
      <c r="E301" s="27"/>
      <c r="F301" s="25">
        <f>T_Cal[[#This Row],[Jour Matin]]+T_Cal[[#This Row],[Jour A.M]]+T_Cal[[#This Row],[Nuit]]*2+T_Cal[[#This Row],[Dimanche]]*1.75</f>
        <v>0</v>
      </c>
      <c r="G301" s="14">
        <f>T_Cal[[#This Row],[Date]]</f>
        <v>45955</v>
      </c>
      <c r="H301" s="1"/>
      <c r="I301" s="15">
        <f>MONTH(T_Cal[[#This Row],[ID]])</f>
        <v>10</v>
      </c>
    </row>
    <row r="302" spans="1:9" ht="15.6" x14ac:dyDescent="0.3">
      <c r="A302" s="2">
        <f t="shared" si="4"/>
        <v>45956</v>
      </c>
      <c r="B302" s="25"/>
      <c r="C302" s="26"/>
      <c r="D302" s="26"/>
      <c r="E302" s="27"/>
      <c r="F302" s="25">
        <f>T_Cal[[#This Row],[Jour Matin]]+T_Cal[[#This Row],[Jour A.M]]+T_Cal[[#This Row],[Nuit]]*2+T_Cal[[#This Row],[Dimanche]]*1.75</f>
        <v>0</v>
      </c>
      <c r="G302" s="14">
        <f>T_Cal[[#This Row],[Date]]</f>
        <v>45956</v>
      </c>
      <c r="H302" s="1"/>
      <c r="I302" s="15">
        <f>MONTH(T_Cal[[#This Row],[ID]])</f>
        <v>10</v>
      </c>
    </row>
    <row r="303" spans="1:9" ht="15.6" x14ac:dyDescent="0.3">
      <c r="A303" s="2">
        <f t="shared" si="4"/>
        <v>45957</v>
      </c>
      <c r="B303" s="25"/>
      <c r="C303" s="26"/>
      <c r="D303" s="26"/>
      <c r="E303" s="27"/>
      <c r="F303" s="25">
        <f>T_Cal[[#This Row],[Jour Matin]]+T_Cal[[#This Row],[Jour A.M]]+T_Cal[[#This Row],[Nuit]]*2+T_Cal[[#This Row],[Dimanche]]*1.75</f>
        <v>0</v>
      </c>
      <c r="G303" s="14">
        <f>T_Cal[[#This Row],[Date]]</f>
        <v>45957</v>
      </c>
      <c r="H303" s="1"/>
      <c r="I303" s="15">
        <f>MONTH(T_Cal[[#This Row],[ID]])</f>
        <v>10</v>
      </c>
    </row>
    <row r="304" spans="1:9" ht="15.6" x14ac:dyDescent="0.3">
      <c r="A304" s="2">
        <f t="shared" si="4"/>
        <v>45958</v>
      </c>
      <c r="B304" s="25"/>
      <c r="C304" s="26"/>
      <c r="D304" s="26"/>
      <c r="E304" s="27"/>
      <c r="F304" s="25">
        <f>T_Cal[[#This Row],[Jour Matin]]+T_Cal[[#This Row],[Jour A.M]]+T_Cal[[#This Row],[Nuit]]*2+T_Cal[[#This Row],[Dimanche]]*1.75</f>
        <v>0</v>
      </c>
      <c r="G304" s="14">
        <f>T_Cal[[#This Row],[Date]]</f>
        <v>45958</v>
      </c>
      <c r="H304" s="1"/>
      <c r="I304" s="15">
        <f>MONTH(T_Cal[[#This Row],[ID]])</f>
        <v>10</v>
      </c>
    </row>
    <row r="305" spans="1:9" ht="15.6" x14ac:dyDescent="0.3">
      <c r="A305" s="2">
        <f t="shared" si="4"/>
        <v>45959</v>
      </c>
      <c r="B305" s="25"/>
      <c r="C305" s="26"/>
      <c r="D305" s="26"/>
      <c r="E305" s="27"/>
      <c r="F305" s="25">
        <f>T_Cal[[#This Row],[Jour Matin]]+T_Cal[[#This Row],[Jour A.M]]+T_Cal[[#This Row],[Nuit]]*2+T_Cal[[#This Row],[Dimanche]]*1.75</f>
        <v>0</v>
      </c>
      <c r="G305" s="14">
        <f>T_Cal[[#This Row],[Date]]</f>
        <v>45959</v>
      </c>
      <c r="H305" s="1"/>
      <c r="I305" s="15">
        <f>MONTH(T_Cal[[#This Row],[ID]])</f>
        <v>10</v>
      </c>
    </row>
    <row r="306" spans="1:9" ht="15.6" x14ac:dyDescent="0.3">
      <c r="A306" s="2">
        <f t="shared" si="4"/>
        <v>45960</v>
      </c>
      <c r="B306" s="25"/>
      <c r="C306" s="26"/>
      <c r="D306" s="26"/>
      <c r="E306" s="27"/>
      <c r="F306" s="25">
        <f>T_Cal[[#This Row],[Jour Matin]]+T_Cal[[#This Row],[Jour A.M]]+T_Cal[[#This Row],[Nuit]]*2+T_Cal[[#This Row],[Dimanche]]*1.75</f>
        <v>0</v>
      </c>
      <c r="G306" s="14">
        <f>T_Cal[[#This Row],[Date]]</f>
        <v>45960</v>
      </c>
      <c r="H306" s="1"/>
      <c r="I306" s="15">
        <f>MONTH(T_Cal[[#This Row],[ID]])</f>
        <v>10</v>
      </c>
    </row>
    <row r="307" spans="1:9" ht="15.6" x14ac:dyDescent="0.3">
      <c r="A307" s="2">
        <f t="shared" si="4"/>
        <v>45961</v>
      </c>
      <c r="B307" s="25"/>
      <c r="C307" s="26"/>
      <c r="D307" s="26"/>
      <c r="E307" s="27"/>
      <c r="F307" s="25">
        <f>T_Cal[[#This Row],[Jour Matin]]+T_Cal[[#This Row],[Jour A.M]]+T_Cal[[#This Row],[Nuit]]*2+T_Cal[[#This Row],[Dimanche]]*1.75</f>
        <v>0</v>
      </c>
      <c r="G307" s="14">
        <f>T_Cal[[#This Row],[Date]]</f>
        <v>45961</v>
      </c>
      <c r="H307" s="1"/>
      <c r="I307" s="15">
        <f>MONTH(T_Cal[[#This Row],[ID]])</f>
        <v>10</v>
      </c>
    </row>
    <row r="308" spans="1:9" ht="15.6" x14ac:dyDescent="0.3">
      <c r="A308" s="2">
        <f t="shared" si="4"/>
        <v>45962</v>
      </c>
      <c r="B308" s="25"/>
      <c r="C308" s="26"/>
      <c r="D308" s="26"/>
      <c r="E308" s="27"/>
      <c r="F308" s="25">
        <f>T_Cal[[#This Row],[Jour Matin]]+T_Cal[[#This Row],[Jour A.M]]+T_Cal[[#This Row],[Nuit]]*2+T_Cal[[#This Row],[Dimanche]]*1.75</f>
        <v>0</v>
      </c>
      <c r="G308" s="14">
        <f>T_Cal[[#This Row],[Date]]</f>
        <v>45962</v>
      </c>
      <c r="H308" s="1"/>
      <c r="I308" s="15">
        <f>MONTH(T_Cal[[#This Row],[ID]])</f>
        <v>11</v>
      </c>
    </row>
    <row r="309" spans="1:9" ht="15.6" x14ac:dyDescent="0.3">
      <c r="A309" s="2">
        <f t="shared" si="4"/>
        <v>45963</v>
      </c>
      <c r="B309" s="25"/>
      <c r="C309" s="26"/>
      <c r="D309" s="26"/>
      <c r="E309" s="27"/>
      <c r="F309" s="25">
        <f>T_Cal[[#This Row],[Jour Matin]]+T_Cal[[#This Row],[Jour A.M]]+T_Cal[[#This Row],[Nuit]]*2+T_Cal[[#This Row],[Dimanche]]*1.75</f>
        <v>0</v>
      </c>
      <c r="G309" s="14">
        <f>T_Cal[[#This Row],[Date]]</f>
        <v>45963</v>
      </c>
      <c r="H309" s="1"/>
      <c r="I309" s="15">
        <f>MONTH(T_Cal[[#This Row],[ID]])</f>
        <v>11</v>
      </c>
    </row>
    <row r="310" spans="1:9" ht="15.6" x14ac:dyDescent="0.3">
      <c r="A310" s="2">
        <f t="shared" si="4"/>
        <v>45964</v>
      </c>
      <c r="B310" s="25"/>
      <c r="C310" s="26"/>
      <c r="D310" s="26"/>
      <c r="E310" s="27"/>
      <c r="F310" s="25">
        <f>T_Cal[[#This Row],[Jour Matin]]+T_Cal[[#This Row],[Jour A.M]]+T_Cal[[#This Row],[Nuit]]*2+T_Cal[[#This Row],[Dimanche]]*1.75</f>
        <v>0</v>
      </c>
      <c r="G310" s="14">
        <f>T_Cal[[#This Row],[Date]]</f>
        <v>45964</v>
      </c>
      <c r="H310" s="1"/>
      <c r="I310" s="15">
        <f>MONTH(T_Cal[[#This Row],[ID]])</f>
        <v>11</v>
      </c>
    </row>
    <row r="311" spans="1:9" ht="15.6" x14ac:dyDescent="0.3">
      <c r="A311" s="2">
        <f t="shared" si="4"/>
        <v>45965</v>
      </c>
      <c r="B311" s="25"/>
      <c r="C311" s="26"/>
      <c r="D311" s="26"/>
      <c r="E311" s="27"/>
      <c r="F311" s="25">
        <f>T_Cal[[#This Row],[Jour Matin]]+T_Cal[[#This Row],[Jour A.M]]+T_Cal[[#This Row],[Nuit]]*2+T_Cal[[#This Row],[Dimanche]]*1.75</f>
        <v>0</v>
      </c>
      <c r="G311" s="14">
        <f>T_Cal[[#This Row],[Date]]</f>
        <v>45965</v>
      </c>
      <c r="H311" s="1"/>
      <c r="I311" s="15">
        <f>MONTH(T_Cal[[#This Row],[ID]])</f>
        <v>11</v>
      </c>
    </row>
    <row r="312" spans="1:9" ht="15.6" x14ac:dyDescent="0.3">
      <c r="A312" s="2">
        <f t="shared" si="4"/>
        <v>45966</v>
      </c>
      <c r="B312" s="25"/>
      <c r="C312" s="26"/>
      <c r="D312" s="26"/>
      <c r="E312" s="27"/>
      <c r="F312" s="25">
        <f>T_Cal[[#This Row],[Jour Matin]]+T_Cal[[#This Row],[Jour A.M]]+T_Cal[[#This Row],[Nuit]]*2+T_Cal[[#This Row],[Dimanche]]*1.75</f>
        <v>0</v>
      </c>
      <c r="G312" s="14">
        <f>T_Cal[[#This Row],[Date]]</f>
        <v>45966</v>
      </c>
      <c r="H312" s="1"/>
      <c r="I312" s="15">
        <f>MONTH(T_Cal[[#This Row],[ID]])</f>
        <v>11</v>
      </c>
    </row>
    <row r="313" spans="1:9" ht="15.6" x14ac:dyDescent="0.3">
      <c r="A313" s="2">
        <f t="shared" si="4"/>
        <v>45967</v>
      </c>
      <c r="B313" s="25"/>
      <c r="C313" s="26"/>
      <c r="D313" s="26"/>
      <c r="E313" s="27"/>
      <c r="F313" s="25">
        <f>T_Cal[[#This Row],[Jour Matin]]+T_Cal[[#This Row],[Jour A.M]]+T_Cal[[#This Row],[Nuit]]*2+T_Cal[[#This Row],[Dimanche]]*1.75</f>
        <v>0</v>
      </c>
      <c r="G313" s="14">
        <f>T_Cal[[#This Row],[Date]]</f>
        <v>45967</v>
      </c>
      <c r="H313" s="1"/>
      <c r="I313" s="15">
        <f>MONTH(T_Cal[[#This Row],[ID]])</f>
        <v>11</v>
      </c>
    </row>
    <row r="314" spans="1:9" ht="15.6" x14ac:dyDescent="0.3">
      <c r="A314" s="2">
        <f t="shared" si="4"/>
        <v>45968</v>
      </c>
      <c r="B314" s="25"/>
      <c r="C314" s="26"/>
      <c r="D314" s="26"/>
      <c r="E314" s="27"/>
      <c r="F314" s="25">
        <f>T_Cal[[#This Row],[Jour Matin]]+T_Cal[[#This Row],[Jour A.M]]+T_Cal[[#This Row],[Nuit]]*2+T_Cal[[#This Row],[Dimanche]]*1.75</f>
        <v>0</v>
      </c>
      <c r="G314" s="14">
        <f>T_Cal[[#This Row],[Date]]</f>
        <v>45968</v>
      </c>
      <c r="H314" s="1"/>
      <c r="I314" s="15">
        <f>MONTH(T_Cal[[#This Row],[ID]])</f>
        <v>11</v>
      </c>
    </row>
    <row r="315" spans="1:9" ht="15.6" x14ac:dyDescent="0.3">
      <c r="A315" s="2">
        <f t="shared" si="4"/>
        <v>45969</v>
      </c>
      <c r="B315" s="25"/>
      <c r="C315" s="26"/>
      <c r="D315" s="26"/>
      <c r="E315" s="27"/>
      <c r="F315" s="25">
        <f>T_Cal[[#This Row],[Jour Matin]]+T_Cal[[#This Row],[Jour A.M]]+T_Cal[[#This Row],[Nuit]]*2+T_Cal[[#This Row],[Dimanche]]*1.75</f>
        <v>0</v>
      </c>
      <c r="G315" s="14">
        <f>T_Cal[[#This Row],[Date]]</f>
        <v>45969</v>
      </c>
      <c r="H315" s="1"/>
      <c r="I315" s="15">
        <f>MONTH(T_Cal[[#This Row],[ID]])</f>
        <v>11</v>
      </c>
    </row>
    <row r="316" spans="1:9" ht="15.6" x14ac:dyDescent="0.3">
      <c r="A316" s="2">
        <f t="shared" si="4"/>
        <v>45970</v>
      </c>
      <c r="B316" s="25"/>
      <c r="C316" s="26"/>
      <c r="D316" s="26"/>
      <c r="E316" s="27"/>
      <c r="F316" s="25">
        <f>T_Cal[[#This Row],[Jour Matin]]+T_Cal[[#This Row],[Jour A.M]]+T_Cal[[#This Row],[Nuit]]*2+T_Cal[[#This Row],[Dimanche]]*1.75</f>
        <v>0</v>
      </c>
      <c r="G316" s="14">
        <f>T_Cal[[#This Row],[Date]]</f>
        <v>45970</v>
      </c>
      <c r="H316" s="1"/>
      <c r="I316" s="15">
        <f>MONTH(T_Cal[[#This Row],[ID]])</f>
        <v>11</v>
      </c>
    </row>
    <row r="317" spans="1:9" ht="15.6" x14ac:dyDescent="0.3">
      <c r="A317" s="2">
        <f t="shared" si="4"/>
        <v>45971</v>
      </c>
      <c r="B317" s="25"/>
      <c r="C317" s="26"/>
      <c r="D317" s="26"/>
      <c r="E317" s="27"/>
      <c r="F317" s="25">
        <f>T_Cal[[#This Row],[Jour Matin]]+T_Cal[[#This Row],[Jour A.M]]+T_Cal[[#This Row],[Nuit]]*2+T_Cal[[#This Row],[Dimanche]]*1.75</f>
        <v>0</v>
      </c>
      <c r="G317" s="14">
        <f>T_Cal[[#This Row],[Date]]</f>
        <v>45971</v>
      </c>
      <c r="H317" s="1"/>
      <c r="I317" s="15">
        <f>MONTH(T_Cal[[#This Row],[ID]])</f>
        <v>11</v>
      </c>
    </row>
    <row r="318" spans="1:9" ht="15.6" x14ac:dyDescent="0.3">
      <c r="A318" s="2">
        <f t="shared" si="4"/>
        <v>45972</v>
      </c>
      <c r="B318" s="25"/>
      <c r="C318" s="26"/>
      <c r="D318" s="26"/>
      <c r="E318" s="27"/>
      <c r="F318" s="25">
        <f>T_Cal[[#This Row],[Jour Matin]]+T_Cal[[#This Row],[Jour A.M]]+T_Cal[[#This Row],[Nuit]]*2+T_Cal[[#This Row],[Dimanche]]*1.75</f>
        <v>0</v>
      </c>
      <c r="G318" s="14">
        <f>T_Cal[[#This Row],[Date]]</f>
        <v>45972</v>
      </c>
      <c r="H318" s="1"/>
      <c r="I318" s="15">
        <f>MONTH(T_Cal[[#This Row],[ID]])</f>
        <v>11</v>
      </c>
    </row>
    <row r="319" spans="1:9" ht="15.6" x14ac:dyDescent="0.3">
      <c r="A319" s="2">
        <f t="shared" si="4"/>
        <v>45973</v>
      </c>
      <c r="B319" s="25"/>
      <c r="C319" s="26"/>
      <c r="D319" s="26"/>
      <c r="E319" s="27"/>
      <c r="F319" s="25">
        <f>T_Cal[[#This Row],[Jour Matin]]+T_Cal[[#This Row],[Jour A.M]]+T_Cal[[#This Row],[Nuit]]*2+T_Cal[[#This Row],[Dimanche]]*1.75</f>
        <v>0</v>
      </c>
      <c r="G319" s="14">
        <f>T_Cal[[#This Row],[Date]]</f>
        <v>45973</v>
      </c>
      <c r="H319" s="1"/>
      <c r="I319" s="15">
        <f>MONTH(T_Cal[[#This Row],[ID]])</f>
        <v>11</v>
      </c>
    </row>
    <row r="320" spans="1:9" ht="15.6" x14ac:dyDescent="0.3">
      <c r="A320" s="2">
        <f t="shared" si="4"/>
        <v>45974</v>
      </c>
      <c r="B320" s="25"/>
      <c r="C320" s="26"/>
      <c r="D320" s="26"/>
      <c r="E320" s="27"/>
      <c r="F320" s="25">
        <f>T_Cal[[#This Row],[Jour Matin]]+T_Cal[[#This Row],[Jour A.M]]+T_Cal[[#This Row],[Nuit]]*2+T_Cal[[#This Row],[Dimanche]]*1.75</f>
        <v>0</v>
      </c>
      <c r="G320" s="14">
        <f>T_Cal[[#This Row],[Date]]</f>
        <v>45974</v>
      </c>
      <c r="H320" s="1"/>
      <c r="I320" s="15">
        <f>MONTH(T_Cal[[#This Row],[ID]])</f>
        <v>11</v>
      </c>
    </row>
    <row r="321" spans="1:9" ht="15.6" x14ac:dyDescent="0.3">
      <c r="A321" s="2">
        <f t="shared" si="4"/>
        <v>45975</v>
      </c>
      <c r="B321" s="25"/>
      <c r="C321" s="26"/>
      <c r="D321" s="26"/>
      <c r="E321" s="27"/>
      <c r="F321" s="25">
        <f>T_Cal[[#This Row],[Jour Matin]]+T_Cal[[#This Row],[Jour A.M]]+T_Cal[[#This Row],[Nuit]]*2+T_Cal[[#This Row],[Dimanche]]*1.75</f>
        <v>0</v>
      </c>
      <c r="G321" s="14">
        <f>T_Cal[[#This Row],[Date]]</f>
        <v>45975</v>
      </c>
      <c r="H321" s="1"/>
      <c r="I321" s="15">
        <f>MONTH(T_Cal[[#This Row],[ID]])</f>
        <v>11</v>
      </c>
    </row>
    <row r="322" spans="1:9" ht="15.6" x14ac:dyDescent="0.3">
      <c r="A322" s="2">
        <f t="shared" si="4"/>
        <v>45976</v>
      </c>
      <c r="B322" s="25"/>
      <c r="C322" s="26"/>
      <c r="D322" s="26"/>
      <c r="E322" s="27"/>
      <c r="F322" s="25">
        <f>T_Cal[[#This Row],[Jour Matin]]+T_Cal[[#This Row],[Jour A.M]]+T_Cal[[#This Row],[Nuit]]*2+T_Cal[[#This Row],[Dimanche]]*1.75</f>
        <v>0</v>
      </c>
      <c r="G322" s="14">
        <f>T_Cal[[#This Row],[Date]]</f>
        <v>45976</v>
      </c>
      <c r="H322" s="1"/>
      <c r="I322" s="15">
        <f>MONTH(T_Cal[[#This Row],[ID]])</f>
        <v>11</v>
      </c>
    </row>
    <row r="323" spans="1:9" ht="15.6" x14ac:dyDescent="0.3">
      <c r="A323" s="2">
        <f t="shared" si="4"/>
        <v>45977</v>
      </c>
      <c r="B323" s="25"/>
      <c r="C323" s="26"/>
      <c r="D323" s="26"/>
      <c r="E323" s="27"/>
      <c r="F323" s="25">
        <f>T_Cal[[#This Row],[Jour Matin]]+T_Cal[[#This Row],[Jour A.M]]+T_Cal[[#This Row],[Nuit]]*2+T_Cal[[#This Row],[Dimanche]]*1.75</f>
        <v>0</v>
      </c>
      <c r="G323" s="14">
        <f>T_Cal[[#This Row],[Date]]</f>
        <v>45977</v>
      </c>
      <c r="H323" s="1"/>
      <c r="I323" s="15">
        <f>MONTH(T_Cal[[#This Row],[ID]])</f>
        <v>11</v>
      </c>
    </row>
    <row r="324" spans="1:9" ht="15.6" x14ac:dyDescent="0.3">
      <c r="A324" s="2">
        <f t="shared" si="4"/>
        <v>45978</v>
      </c>
      <c r="B324" s="25"/>
      <c r="C324" s="26"/>
      <c r="D324" s="26"/>
      <c r="E324" s="27"/>
      <c r="F324" s="25">
        <f>T_Cal[[#This Row],[Jour Matin]]+T_Cal[[#This Row],[Jour A.M]]+T_Cal[[#This Row],[Nuit]]*2+T_Cal[[#This Row],[Dimanche]]*1.75</f>
        <v>0</v>
      </c>
      <c r="G324" s="14">
        <f>T_Cal[[#This Row],[Date]]</f>
        <v>45978</v>
      </c>
      <c r="H324" s="1"/>
      <c r="I324" s="15">
        <f>MONTH(T_Cal[[#This Row],[ID]])</f>
        <v>11</v>
      </c>
    </row>
    <row r="325" spans="1:9" ht="15.6" x14ac:dyDescent="0.3">
      <c r="A325" s="2">
        <f t="shared" si="4"/>
        <v>45979</v>
      </c>
      <c r="B325" s="25"/>
      <c r="C325" s="26"/>
      <c r="D325" s="26"/>
      <c r="E325" s="27"/>
      <c r="F325" s="25">
        <f>T_Cal[[#This Row],[Jour Matin]]+T_Cal[[#This Row],[Jour A.M]]+T_Cal[[#This Row],[Nuit]]*2+T_Cal[[#This Row],[Dimanche]]*1.75</f>
        <v>0</v>
      </c>
      <c r="G325" s="14">
        <f>T_Cal[[#This Row],[Date]]</f>
        <v>45979</v>
      </c>
      <c r="H325" s="1"/>
      <c r="I325" s="15">
        <f>MONTH(T_Cal[[#This Row],[ID]])</f>
        <v>11</v>
      </c>
    </row>
    <row r="326" spans="1:9" ht="15.6" x14ac:dyDescent="0.3">
      <c r="A326" s="2">
        <f t="shared" ref="A326:A368" si="5">A325+1</f>
        <v>45980</v>
      </c>
      <c r="B326" s="25"/>
      <c r="C326" s="26"/>
      <c r="D326" s="26"/>
      <c r="E326" s="27"/>
      <c r="F326" s="25">
        <f>T_Cal[[#This Row],[Jour Matin]]+T_Cal[[#This Row],[Jour A.M]]+T_Cal[[#This Row],[Nuit]]*2+T_Cal[[#This Row],[Dimanche]]*1.75</f>
        <v>0</v>
      </c>
      <c r="G326" s="14">
        <f>T_Cal[[#This Row],[Date]]</f>
        <v>45980</v>
      </c>
      <c r="H326" s="1"/>
      <c r="I326" s="15">
        <f>MONTH(T_Cal[[#This Row],[ID]])</f>
        <v>11</v>
      </c>
    </row>
    <row r="327" spans="1:9" ht="15.6" x14ac:dyDescent="0.3">
      <c r="A327" s="2">
        <f t="shared" si="5"/>
        <v>45981</v>
      </c>
      <c r="B327" s="25"/>
      <c r="C327" s="26"/>
      <c r="D327" s="26"/>
      <c r="E327" s="27"/>
      <c r="F327" s="25">
        <f>T_Cal[[#This Row],[Jour Matin]]+T_Cal[[#This Row],[Jour A.M]]+T_Cal[[#This Row],[Nuit]]*2+T_Cal[[#This Row],[Dimanche]]*1.75</f>
        <v>0</v>
      </c>
      <c r="G327" s="14">
        <f>T_Cal[[#This Row],[Date]]</f>
        <v>45981</v>
      </c>
      <c r="H327" s="1"/>
      <c r="I327" s="15">
        <f>MONTH(T_Cal[[#This Row],[ID]])</f>
        <v>11</v>
      </c>
    </row>
    <row r="328" spans="1:9" ht="15.6" x14ac:dyDescent="0.3">
      <c r="A328" s="2">
        <f t="shared" si="5"/>
        <v>45982</v>
      </c>
      <c r="B328" s="25"/>
      <c r="C328" s="26"/>
      <c r="D328" s="26"/>
      <c r="E328" s="27"/>
      <c r="F328" s="25">
        <f>T_Cal[[#This Row],[Jour Matin]]+T_Cal[[#This Row],[Jour A.M]]+T_Cal[[#This Row],[Nuit]]*2+T_Cal[[#This Row],[Dimanche]]*1.75</f>
        <v>0</v>
      </c>
      <c r="G328" s="14">
        <f>T_Cal[[#This Row],[Date]]</f>
        <v>45982</v>
      </c>
      <c r="H328" s="1"/>
      <c r="I328" s="15">
        <f>MONTH(T_Cal[[#This Row],[ID]])</f>
        <v>11</v>
      </c>
    </row>
    <row r="329" spans="1:9" ht="15.6" x14ac:dyDescent="0.3">
      <c r="A329" s="2">
        <f t="shared" si="5"/>
        <v>45983</v>
      </c>
      <c r="B329" s="25"/>
      <c r="C329" s="26"/>
      <c r="D329" s="26"/>
      <c r="E329" s="27"/>
      <c r="F329" s="25">
        <f>T_Cal[[#This Row],[Jour Matin]]+T_Cal[[#This Row],[Jour A.M]]+T_Cal[[#This Row],[Nuit]]*2+T_Cal[[#This Row],[Dimanche]]*1.75</f>
        <v>0</v>
      </c>
      <c r="G329" s="14">
        <f>T_Cal[[#This Row],[Date]]</f>
        <v>45983</v>
      </c>
      <c r="H329" s="1"/>
      <c r="I329" s="15">
        <f>MONTH(T_Cal[[#This Row],[ID]])</f>
        <v>11</v>
      </c>
    </row>
    <row r="330" spans="1:9" ht="15.6" x14ac:dyDescent="0.3">
      <c r="A330" s="2">
        <f t="shared" si="5"/>
        <v>45984</v>
      </c>
      <c r="B330" s="25"/>
      <c r="C330" s="26"/>
      <c r="D330" s="26"/>
      <c r="E330" s="27"/>
      <c r="F330" s="25">
        <f>T_Cal[[#This Row],[Jour Matin]]+T_Cal[[#This Row],[Jour A.M]]+T_Cal[[#This Row],[Nuit]]*2+T_Cal[[#This Row],[Dimanche]]*1.75</f>
        <v>0</v>
      </c>
      <c r="G330" s="14">
        <f>T_Cal[[#This Row],[Date]]</f>
        <v>45984</v>
      </c>
      <c r="H330" s="1"/>
      <c r="I330" s="15">
        <f>MONTH(T_Cal[[#This Row],[ID]])</f>
        <v>11</v>
      </c>
    </row>
    <row r="331" spans="1:9" ht="15.6" x14ac:dyDescent="0.3">
      <c r="A331" s="2">
        <f t="shared" si="5"/>
        <v>45985</v>
      </c>
      <c r="B331" s="25"/>
      <c r="C331" s="26"/>
      <c r="D331" s="26"/>
      <c r="E331" s="27"/>
      <c r="F331" s="25">
        <f>T_Cal[[#This Row],[Jour Matin]]+T_Cal[[#This Row],[Jour A.M]]+T_Cal[[#This Row],[Nuit]]*2+T_Cal[[#This Row],[Dimanche]]*1.75</f>
        <v>0</v>
      </c>
      <c r="G331" s="14">
        <f>T_Cal[[#This Row],[Date]]</f>
        <v>45985</v>
      </c>
      <c r="H331" s="1"/>
      <c r="I331" s="15">
        <f>MONTH(T_Cal[[#This Row],[ID]])</f>
        <v>11</v>
      </c>
    </row>
    <row r="332" spans="1:9" ht="15.6" x14ac:dyDescent="0.3">
      <c r="A332" s="2">
        <f t="shared" si="5"/>
        <v>45986</v>
      </c>
      <c r="B332" s="25"/>
      <c r="C332" s="26"/>
      <c r="D332" s="26"/>
      <c r="E332" s="27"/>
      <c r="F332" s="25">
        <f>T_Cal[[#This Row],[Jour Matin]]+T_Cal[[#This Row],[Jour A.M]]+T_Cal[[#This Row],[Nuit]]*2+T_Cal[[#This Row],[Dimanche]]*1.75</f>
        <v>0</v>
      </c>
      <c r="G332" s="14">
        <f>T_Cal[[#This Row],[Date]]</f>
        <v>45986</v>
      </c>
      <c r="H332" s="1"/>
      <c r="I332" s="15">
        <f>MONTH(T_Cal[[#This Row],[ID]])</f>
        <v>11</v>
      </c>
    </row>
    <row r="333" spans="1:9" ht="15.6" x14ac:dyDescent="0.3">
      <c r="A333" s="2">
        <f t="shared" si="5"/>
        <v>45987</v>
      </c>
      <c r="B333" s="25"/>
      <c r="C333" s="26"/>
      <c r="D333" s="26"/>
      <c r="E333" s="27"/>
      <c r="F333" s="25">
        <f>T_Cal[[#This Row],[Jour Matin]]+T_Cal[[#This Row],[Jour A.M]]+T_Cal[[#This Row],[Nuit]]*2+T_Cal[[#This Row],[Dimanche]]*1.75</f>
        <v>0</v>
      </c>
      <c r="G333" s="14">
        <f>T_Cal[[#This Row],[Date]]</f>
        <v>45987</v>
      </c>
      <c r="H333" s="1"/>
      <c r="I333" s="15">
        <f>MONTH(T_Cal[[#This Row],[ID]])</f>
        <v>11</v>
      </c>
    </row>
    <row r="334" spans="1:9" ht="15.6" x14ac:dyDescent="0.3">
      <c r="A334" s="2">
        <f t="shared" si="5"/>
        <v>45988</v>
      </c>
      <c r="B334" s="25"/>
      <c r="C334" s="26"/>
      <c r="D334" s="26"/>
      <c r="E334" s="27"/>
      <c r="F334" s="25">
        <f>T_Cal[[#This Row],[Jour Matin]]+T_Cal[[#This Row],[Jour A.M]]+T_Cal[[#This Row],[Nuit]]*2+T_Cal[[#This Row],[Dimanche]]*1.75</f>
        <v>0</v>
      </c>
      <c r="G334" s="14">
        <f>T_Cal[[#This Row],[Date]]</f>
        <v>45988</v>
      </c>
      <c r="H334" s="1"/>
      <c r="I334" s="15">
        <f>MONTH(T_Cal[[#This Row],[ID]])</f>
        <v>11</v>
      </c>
    </row>
    <row r="335" spans="1:9" ht="15.6" x14ac:dyDescent="0.3">
      <c r="A335" s="2">
        <f t="shared" si="5"/>
        <v>45989</v>
      </c>
      <c r="B335" s="25"/>
      <c r="C335" s="26"/>
      <c r="D335" s="26"/>
      <c r="E335" s="27"/>
      <c r="F335" s="25">
        <f>T_Cal[[#This Row],[Jour Matin]]+T_Cal[[#This Row],[Jour A.M]]+T_Cal[[#This Row],[Nuit]]*2+T_Cal[[#This Row],[Dimanche]]*1.75</f>
        <v>0</v>
      </c>
      <c r="G335" s="14">
        <f>T_Cal[[#This Row],[Date]]</f>
        <v>45989</v>
      </c>
      <c r="H335" s="1"/>
      <c r="I335" s="15">
        <f>MONTH(T_Cal[[#This Row],[ID]])</f>
        <v>11</v>
      </c>
    </row>
    <row r="336" spans="1:9" ht="15.6" x14ac:dyDescent="0.3">
      <c r="A336" s="2">
        <f t="shared" si="5"/>
        <v>45990</v>
      </c>
      <c r="B336" s="25"/>
      <c r="C336" s="26"/>
      <c r="D336" s="26"/>
      <c r="E336" s="27"/>
      <c r="F336" s="25">
        <f>T_Cal[[#This Row],[Jour Matin]]+T_Cal[[#This Row],[Jour A.M]]+T_Cal[[#This Row],[Nuit]]*2+T_Cal[[#This Row],[Dimanche]]*1.75</f>
        <v>0</v>
      </c>
      <c r="G336" s="14">
        <f>T_Cal[[#This Row],[Date]]</f>
        <v>45990</v>
      </c>
      <c r="H336" s="1"/>
      <c r="I336" s="15">
        <f>MONTH(T_Cal[[#This Row],[ID]])</f>
        <v>11</v>
      </c>
    </row>
    <row r="337" spans="1:9" ht="15.6" x14ac:dyDescent="0.3">
      <c r="A337" s="2">
        <f t="shared" si="5"/>
        <v>45991</v>
      </c>
      <c r="B337" s="25"/>
      <c r="C337" s="26"/>
      <c r="D337" s="26"/>
      <c r="E337" s="27"/>
      <c r="F337" s="25">
        <f>T_Cal[[#This Row],[Jour Matin]]+T_Cal[[#This Row],[Jour A.M]]+T_Cal[[#This Row],[Nuit]]*2+T_Cal[[#This Row],[Dimanche]]*1.75</f>
        <v>0</v>
      </c>
      <c r="G337" s="14">
        <f>T_Cal[[#This Row],[Date]]</f>
        <v>45991</v>
      </c>
      <c r="H337" s="1"/>
      <c r="I337" s="15">
        <f>MONTH(T_Cal[[#This Row],[ID]])</f>
        <v>11</v>
      </c>
    </row>
    <row r="338" spans="1:9" ht="15.6" x14ac:dyDescent="0.3">
      <c r="A338" s="2">
        <f t="shared" si="5"/>
        <v>45992</v>
      </c>
      <c r="B338" s="25"/>
      <c r="C338" s="26"/>
      <c r="D338" s="26"/>
      <c r="E338" s="27"/>
      <c r="F338" s="25">
        <f>T_Cal[[#This Row],[Jour Matin]]+T_Cal[[#This Row],[Jour A.M]]+T_Cal[[#This Row],[Nuit]]*2+T_Cal[[#This Row],[Dimanche]]*1.75</f>
        <v>0</v>
      </c>
      <c r="G338" s="14">
        <f>T_Cal[[#This Row],[Date]]</f>
        <v>45992</v>
      </c>
      <c r="H338" s="1"/>
      <c r="I338" s="15">
        <f>MONTH(T_Cal[[#This Row],[ID]])</f>
        <v>12</v>
      </c>
    </row>
    <row r="339" spans="1:9" ht="15.6" x14ac:dyDescent="0.3">
      <c r="A339" s="2">
        <f t="shared" si="5"/>
        <v>45993</v>
      </c>
      <c r="B339" s="25"/>
      <c r="C339" s="26"/>
      <c r="D339" s="26"/>
      <c r="E339" s="27"/>
      <c r="F339" s="25">
        <f>T_Cal[[#This Row],[Jour Matin]]+T_Cal[[#This Row],[Jour A.M]]+T_Cal[[#This Row],[Nuit]]*2+T_Cal[[#This Row],[Dimanche]]*1.75</f>
        <v>0</v>
      </c>
      <c r="G339" s="14">
        <f>T_Cal[[#This Row],[Date]]</f>
        <v>45993</v>
      </c>
      <c r="H339" s="1"/>
      <c r="I339" s="15">
        <f>MONTH(T_Cal[[#This Row],[ID]])</f>
        <v>12</v>
      </c>
    </row>
    <row r="340" spans="1:9" ht="15.6" x14ac:dyDescent="0.3">
      <c r="A340" s="2">
        <f t="shared" si="5"/>
        <v>45994</v>
      </c>
      <c r="B340" s="25"/>
      <c r="C340" s="26"/>
      <c r="D340" s="26"/>
      <c r="E340" s="27"/>
      <c r="F340" s="25">
        <f>T_Cal[[#This Row],[Jour Matin]]+T_Cal[[#This Row],[Jour A.M]]+T_Cal[[#This Row],[Nuit]]*2+T_Cal[[#This Row],[Dimanche]]*1.75</f>
        <v>0</v>
      </c>
      <c r="G340" s="14">
        <f>T_Cal[[#This Row],[Date]]</f>
        <v>45994</v>
      </c>
      <c r="H340" s="1"/>
      <c r="I340" s="15">
        <f>MONTH(T_Cal[[#This Row],[ID]])</f>
        <v>12</v>
      </c>
    </row>
    <row r="341" spans="1:9" ht="15.6" x14ac:dyDescent="0.3">
      <c r="A341" s="2">
        <f t="shared" si="5"/>
        <v>45995</v>
      </c>
      <c r="B341" s="25"/>
      <c r="C341" s="26"/>
      <c r="D341" s="26"/>
      <c r="E341" s="27"/>
      <c r="F341" s="25">
        <f>T_Cal[[#This Row],[Jour Matin]]+T_Cal[[#This Row],[Jour A.M]]+T_Cal[[#This Row],[Nuit]]*2+T_Cal[[#This Row],[Dimanche]]*1.75</f>
        <v>0</v>
      </c>
      <c r="G341" s="14">
        <f>T_Cal[[#This Row],[Date]]</f>
        <v>45995</v>
      </c>
      <c r="H341" s="1"/>
      <c r="I341" s="15">
        <f>MONTH(T_Cal[[#This Row],[ID]])</f>
        <v>12</v>
      </c>
    </row>
    <row r="342" spans="1:9" ht="15.6" x14ac:dyDescent="0.3">
      <c r="A342" s="2">
        <f t="shared" si="5"/>
        <v>45996</v>
      </c>
      <c r="B342" s="25"/>
      <c r="C342" s="26"/>
      <c r="D342" s="26"/>
      <c r="E342" s="27"/>
      <c r="F342" s="25">
        <f>T_Cal[[#This Row],[Jour Matin]]+T_Cal[[#This Row],[Jour A.M]]+T_Cal[[#This Row],[Nuit]]*2+T_Cal[[#This Row],[Dimanche]]*1.75</f>
        <v>0</v>
      </c>
      <c r="G342" s="14">
        <f>T_Cal[[#This Row],[Date]]</f>
        <v>45996</v>
      </c>
      <c r="H342" s="1"/>
      <c r="I342" s="15">
        <f>MONTH(T_Cal[[#This Row],[ID]])</f>
        <v>12</v>
      </c>
    </row>
    <row r="343" spans="1:9" ht="15.6" x14ac:dyDescent="0.3">
      <c r="A343" s="2">
        <f t="shared" si="5"/>
        <v>45997</v>
      </c>
      <c r="B343" s="25"/>
      <c r="C343" s="26"/>
      <c r="D343" s="26"/>
      <c r="E343" s="27"/>
      <c r="F343" s="25">
        <f>T_Cal[[#This Row],[Jour Matin]]+T_Cal[[#This Row],[Jour A.M]]+T_Cal[[#This Row],[Nuit]]*2+T_Cal[[#This Row],[Dimanche]]*1.75</f>
        <v>0</v>
      </c>
      <c r="G343" s="14">
        <f>T_Cal[[#This Row],[Date]]</f>
        <v>45997</v>
      </c>
      <c r="H343" s="1"/>
      <c r="I343" s="15">
        <f>MONTH(T_Cal[[#This Row],[ID]])</f>
        <v>12</v>
      </c>
    </row>
    <row r="344" spans="1:9" ht="15.6" x14ac:dyDescent="0.3">
      <c r="A344" s="2">
        <f t="shared" si="5"/>
        <v>45998</v>
      </c>
      <c r="B344" s="25"/>
      <c r="C344" s="26"/>
      <c r="D344" s="26"/>
      <c r="E344" s="27"/>
      <c r="F344" s="25">
        <f>T_Cal[[#This Row],[Jour Matin]]+T_Cal[[#This Row],[Jour A.M]]+T_Cal[[#This Row],[Nuit]]*2+T_Cal[[#This Row],[Dimanche]]*1.75</f>
        <v>0</v>
      </c>
      <c r="G344" s="14">
        <f>T_Cal[[#This Row],[Date]]</f>
        <v>45998</v>
      </c>
      <c r="H344" s="1"/>
      <c r="I344" s="15">
        <f>MONTH(T_Cal[[#This Row],[ID]])</f>
        <v>12</v>
      </c>
    </row>
    <row r="345" spans="1:9" ht="15.6" x14ac:dyDescent="0.3">
      <c r="A345" s="2">
        <f t="shared" si="5"/>
        <v>45999</v>
      </c>
      <c r="B345" s="25"/>
      <c r="C345" s="26"/>
      <c r="D345" s="26"/>
      <c r="E345" s="27"/>
      <c r="F345" s="25">
        <f>T_Cal[[#This Row],[Jour Matin]]+T_Cal[[#This Row],[Jour A.M]]+T_Cal[[#This Row],[Nuit]]*2+T_Cal[[#This Row],[Dimanche]]*1.75</f>
        <v>0</v>
      </c>
      <c r="G345" s="14">
        <f>T_Cal[[#This Row],[Date]]</f>
        <v>45999</v>
      </c>
      <c r="H345" s="1"/>
      <c r="I345" s="15">
        <f>MONTH(T_Cal[[#This Row],[ID]])</f>
        <v>12</v>
      </c>
    </row>
    <row r="346" spans="1:9" ht="15.6" x14ac:dyDescent="0.3">
      <c r="A346" s="2">
        <f t="shared" si="5"/>
        <v>46000</v>
      </c>
      <c r="B346" s="25"/>
      <c r="C346" s="26"/>
      <c r="D346" s="26"/>
      <c r="E346" s="27"/>
      <c r="F346" s="25">
        <f>T_Cal[[#This Row],[Jour Matin]]+T_Cal[[#This Row],[Jour A.M]]+T_Cal[[#This Row],[Nuit]]*2+T_Cal[[#This Row],[Dimanche]]*1.75</f>
        <v>0</v>
      </c>
      <c r="G346" s="14">
        <f>T_Cal[[#This Row],[Date]]</f>
        <v>46000</v>
      </c>
      <c r="H346" s="1"/>
      <c r="I346" s="15">
        <f>MONTH(T_Cal[[#This Row],[ID]])</f>
        <v>12</v>
      </c>
    </row>
    <row r="347" spans="1:9" ht="15.6" x14ac:dyDescent="0.3">
      <c r="A347" s="2">
        <f t="shared" si="5"/>
        <v>46001</v>
      </c>
      <c r="B347" s="25"/>
      <c r="C347" s="26"/>
      <c r="D347" s="26"/>
      <c r="E347" s="27"/>
      <c r="F347" s="25">
        <f>T_Cal[[#This Row],[Jour Matin]]+T_Cal[[#This Row],[Jour A.M]]+T_Cal[[#This Row],[Nuit]]*2+T_Cal[[#This Row],[Dimanche]]*1.75</f>
        <v>0</v>
      </c>
      <c r="G347" s="14">
        <f>T_Cal[[#This Row],[Date]]</f>
        <v>46001</v>
      </c>
      <c r="H347" s="1"/>
      <c r="I347" s="15">
        <f>MONTH(T_Cal[[#This Row],[ID]])</f>
        <v>12</v>
      </c>
    </row>
    <row r="348" spans="1:9" ht="15.6" x14ac:dyDescent="0.3">
      <c r="A348" s="2">
        <f t="shared" si="5"/>
        <v>46002</v>
      </c>
      <c r="B348" s="25"/>
      <c r="C348" s="26"/>
      <c r="D348" s="26"/>
      <c r="E348" s="27"/>
      <c r="F348" s="25">
        <f>T_Cal[[#This Row],[Jour Matin]]+T_Cal[[#This Row],[Jour A.M]]+T_Cal[[#This Row],[Nuit]]*2+T_Cal[[#This Row],[Dimanche]]*1.75</f>
        <v>0</v>
      </c>
      <c r="G348" s="14">
        <f>T_Cal[[#This Row],[Date]]</f>
        <v>46002</v>
      </c>
      <c r="H348" s="1"/>
      <c r="I348" s="15">
        <f>MONTH(T_Cal[[#This Row],[ID]])</f>
        <v>12</v>
      </c>
    </row>
    <row r="349" spans="1:9" ht="15.6" x14ac:dyDescent="0.3">
      <c r="A349" s="2">
        <f t="shared" si="5"/>
        <v>46003</v>
      </c>
      <c r="B349" s="25"/>
      <c r="C349" s="26"/>
      <c r="D349" s="26"/>
      <c r="E349" s="27"/>
      <c r="F349" s="25">
        <f>T_Cal[[#This Row],[Jour Matin]]+T_Cal[[#This Row],[Jour A.M]]+T_Cal[[#This Row],[Nuit]]*2+T_Cal[[#This Row],[Dimanche]]*1.75</f>
        <v>0</v>
      </c>
      <c r="G349" s="14">
        <f>T_Cal[[#This Row],[Date]]</f>
        <v>46003</v>
      </c>
      <c r="H349" s="1"/>
      <c r="I349" s="15">
        <f>MONTH(T_Cal[[#This Row],[ID]])</f>
        <v>12</v>
      </c>
    </row>
    <row r="350" spans="1:9" ht="15.6" x14ac:dyDescent="0.3">
      <c r="A350" s="2">
        <f t="shared" si="5"/>
        <v>46004</v>
      </c>
      <c r="B350" s="25"/>
      <c r="C350" s="26"/>
      <c r="D350" s="26"/>
      <c r="E350" s="27"/>
      <c r="F350" s="25">
        <f>T_Cal[[#This Row],[Jour Matin]]+T_Cal[[#This Row],[Jour A.M]]+T_Cal[[#This Row],[Nuit]]*2+T_Cal[[#This Row],[Dimanche]]*1.75</f>
        <v>0</v>
      </c>
      <c r="G350" s="14">
        <f>T_Cal[[#This Row],[Date]]</f>
        <v>46004</v>
      </c>
      <c r="H350" s="1"/>
      <c r="I350" s="15">
        <f>MONTH(T_Cal[[#This Row],[ID]])</f>
        <v>12</v>
      </c>
    </row>
    <row r="351" spans="1:9" ht="15.6" x14ac:dyDescent="0.3">
      <c r="A351" s="2">
        <f t="shared" si="5"/>
        <v>46005</v>
      </c>
      <c r="B351" s="25"/>
      <c r="C351" s="26"/>
      <c r="D351" s="26"/>
      <c r="E351" s="27"/>
      <c r="F351" s="25">
        <f>T_Cal[[#This Row],[Jour Matin]]+T_Cal[[#This Row],[Jour A.M]]+T_Cal[[#This Row],[Nuit]]*2+T_Cal[[#This Row],[Dimanche]]*1.75</f>
        <v>0</v>
      </c>
      <c r="G351" s="14">
        <f>T_Cal[[#This Row],[Date]]</f>
        <v>46005</v>
      </c>
      <c r="H351" s="1"/>
      <c r="I351" s="15">
        <f>MONTH(T_Cal[[#This Row],[ID]])</f>
        <v>12</v>
      </c>
    </row>
    <row r="352" spans="1:9" ht="15.6" x14ac:dyDescent="0.3">
      <c r="A352" s="2">
        <f t="shared" si="5"/>
        <v>46006</v>
      </c>
      <c r="B352" s="25"/>
      <c r="C352" s="26"/>
      <c r="D352" s="26"/>
      <c r="E352" s="27"/>
      <c r="F352" s="25">
        <f>T_Cal[[#This Row],[Jour Matin]]+T_Cal[[#This Row],[Jour A.M]]+T_Cal[[#This Row],[Nuit]]*2+T_Cal[[#This Row],[Dimanche]]*1.75</f>
        <v>0</v>
      </c>
      <c r="G352" s="14">
        <f>T_Cal[[#This Row],[Date]]</f>
        <v>46006</v>
      </c>
      <c r="H352" s="1"/>
      <c r="I352" s="15">
        <f>MONTH(T_Cal[[#This Row],[ID]])</f>
        <v>12</v>
      </c>
    </row>
    <row r="353" spans="1:9" ht="15.6" x14ac:dyDescent="0.3">
      <c r="A353" s="2">
        <f t="shared" si="5"/>
        <v>46007</v>
      </c>
      <c r="B353" s="25"/>
      <c r="C353" s="26"/>
      <c r="D353" s="26"/>
      <c r="E353" s="27"/>
      <c r="F353" s="25">
        <f>T_Cal[[#This Row],[Jour Matin]]+T_Cal[[#This Row],[Jour A.M]]+T_Cal[[#This Row],[Nuit]]*2+T_Cal[[#This Row],[Dimanche]]*1.75</f>
        <v>0</v>
      </c>
      <c r="G353" s="14">
        <f>T_Cal[[#This Row],[Date]]</f>
        <v>46007</v>
      </c>
      <c r="H353" s="1"/>
      <c r="I353" s="15">
        <f>MONTH(T_Cal[[#This Row],[ID]])</f>
        <v>12</v>
      </c>
    </row>
    <row r="354" spans="1:9" ht="15.6" x14ac:dyDescent="0.3">
      <c r="A354" s="2">
        <f t="shared" si="5"/>
        <v>46008</v>
      </c>
      <c r="B354" s="25"/>
      <c r="C354" s="26"/>
      <c r="D354" s="26"/>
      <c r="E354" s="27"/>
      <c r="F354" s="25">
        <f>T_Cal[[#This Row],[Jour Matin]]+T_Cal[[#This Row],[Jour A.M]]+T_Cal[[#This Row],[Nuit]]*2+T_Cal[[#This Row],[Dimanche]]*1.75</f>
        <v>0</v>
      </c>
      <c r="G354" s="14">
        <f>T_Cal[[#This Row],[Date]]</f>
        <v>46008</v>
      </c>
      <c r="H354" s="1"/>
      <c r="I354" s="15">
        <f>MONTH(T_Cal[[#This Row],[ID]])</f>
        <v>12</v>
      </c>
    </row>
    <row r="355" spans="1:9" ht="15.6" x14ac:dyDescent="0.3">
      <c r="A355" s="2">
        <f t="shared" si="5"/>
        <v>46009</v>
      </c>
      <c r="B355" s="25"/>
      <c r="C355" s="26"/>
      <c r="D355" s="26"/>
      <c r="E355" s="27"/>
      <c r="F355" s="25">
        <f>T_Cal[[#This Row],[Jour Matin]]+T_Cal[[#This Row],[Jour A.M]]+T_Cal[[#This Row],[Nuit]]*2+T_Cal[[#This Row],[Dimanche]]*1.75</f>
        <v>0</v>
      </c>
      <c r="G355" s="14">
        <f>T_Cal[[#This Row],[Date]]</f>
        <v>46009</v>
      </c>
      <c r="H355" s="1"/>
      <c r="I355" s="15">
        <f>MONTH(T_Cal[[#This Row],[ID]])</f>
        <v>12</v>
      </c>
    </row>
    <row r="356" spans="1:9" ht="15.6" x14ac:dyDescent="0.3">
      <c r="A356" s="2">
        <f t="shared" si="5"/>
        <v>46010</v>
      </c>
      <c r="B356" s="25"/>
      <c r="C356" s="26"/>
      <c r="D356" s="26"/>
      <c r="E356" s="27"/>
      <c r="F356" s="25">
        <f>T_Cal[[#This Row],[Jour Matin]]+T_Cal[[#This Row],[Jour A.M]]+T_Cal[[#This Row],[Nuit]]*2+T_Cal[[#This Row],[Dimanche]]*1.75</f>
        <v>0</v>
      </c>
      <c r="G356" s="14">
        <f>T_Cal[[#This Row],[Date]]</f>
        <v>46010</v>
      </c>
      <c r="H356" s="1"/>
      <c r="I356" s="15">
        <f>MONTH(T_Cal[[#This Row],[ID]])</f>
        <v>12</v>
      </c>
    </row>
    <row r="357" spans="1:9" ht="15.6" x14ac:dyDescent="0.3">
      <c r="A357" s="2">
        <f t="shared" si="5"/>
        <v>46011</v>
      </c>
      <c r="B357" s="25"/>
      <c r="C357" s="26"/>
      <c r="D357" s="26"/>
      <c r="E357" s="27"/>
      <c r="F357" s="25">
        <f>T_Cal[[#This Row],[Jour Matin]]+T_Cal[[#This Row],[Jour A.M]]+T_Cal[[#This Row],[Nuit]]*2+T_Cal[[#This Row],[Dimanche]]*1.75</f>
        <v>0</v>
      </c>
      <c r="G357" s="14">
        <f>T_Cal[[#This Row],[Date]]</f>
        <v>46011</v>
      </c>
      <c r="H357" s="1"/>
      <c r="I357" s="15">
        <f>MONTH(T_Cal[[#This Row],[ID]])</f>
        <v>12</v>
      </c>
    </row>
    <row r="358" spans="1:9" ht="15.6" x14ac:dyDescent="0.3">
      <c r="A358" s="2">
        <f t="shared" si="5"/>
        <v>46012</v>
      </c>
      <c r="B358" s="25"/>
      <c r="C358" s="26"/>
      <c r="D358" s="26"/>
      <c r="E358" s="27"/>
      <c r="F358" s="25">
        <f>T_Cal[[#This Row],[Jour Matin]]+T_Cal[[#This Row],[Jour A.M]]+T_Cal[[#This Row],[Nuit]]*2+T_Cal[[#This Row],[Dimanche]]*1.75</f>
        <v>0</v>
      </c>
      <c r="G358" s="14">
        <f>T_Cal[[#This Row],[Date]]</f>
        <v>46012</v>
      </c>
      <c r="H358" s="1"/>
      <c r="I358" s="15">
        <f>MONTH(T_Cal[[#This Row],[ID]])</f>
        <v>12</v>
      </c>
    </row>
    <row r="359" spans="1:9" ht="15.6" x14ac:dyDescent="0.3">
      <c r="A359" s="2">
        <f t="shared" si="5"/>
        <v>46013</v>
      </c>
      <c r="B359" s="25"/>
      <c r="C359" s="26"/>
      <c r="D359" s="26"/>
      <c r="E359" s="27"/>
      <c r="F359" s="25">
        <f>T_Cal[[#This Row],[Jour Matin]]+T_Cal[[#This Row],[Jour A.M]]+T_Cal[[#This Row],[Nuit]]*2+T_Cal[[#This Row],[Dimanche]]*1.75</f>
        <v>0</v>
      </c>
      <c r="G359" s="14">
        <f>T_Cal[[#This Row],[Date]]</f>
        <v>46013</v>
      </c>
      <c r="H359" s="1"/>
      <c r="I359" s="15">
        <f>MONTH(T_Cal[[#This Row],[ID]])</f>
        <v>12</v>
      </c>
    </row>
    <row r="360" spans="1:9" ht="15.6" x14ac:dyDescent="0.3">
      <c r="A360" s="2">
        <f t="shared" si="5"/>
        <v>46014</v>
      </c>
      <c r="B360" s="25"/>
      <c r="C360" s="26"/>
      <c r="D360" s="26"/>
      <c r="E360" s="27"/>
      <c r="F360" s="25">
        <f>T_Cal[[#This Row],[Jour Matin]]+T_Cal[[#This Row],[Jour A.M]]+T_Cal[[#This Row],[Nuit]]*2+T_Cal[[#This Row],[Dimanche]]*1.75</f>
        <v>0</v>
      </c>
      <c r="G360" s="14">
        <f>T_Cal[[#This Row],[Date]]</f>
        <v>46014</v>
      </c>
      <c r="H360" s="1"/>
      <c r="I360" s="15">
        <f>MONTH(T_Cal[[#This Row],[ID]])</f>
        <v>12</v>
      </c>
    </row>
    <row r="361" spans="1:9" ht="15.6" x14ac:dyDescent="0.3">
      <c r="A361" s="2">
        <f t="shared" si="5"/>
        <v>46015</v>
      </c>
      <c r="B361" s="25"/>
      <c r="C361" s="26"/>
      <c r="D361" s="26"/>
      <c r="E361" s="27"/>
      <c r="F361" s="25">
        <f>T_Cal[[#This Row],[Jour Matin]]+T_Cal[[#This Row],[Jour A.M]]+T_Cal[[#This Row],[Nuit]]*2+T_Cal[[#This Row],[Dimanche]]*1.75</f>
        <v>0</v>
      </c>
      <c r="G361" s="14">
        <f>T_Cal[[#This Row],[Date]]</f>
        <v>46015</v>
      </c>
      <c r="H361" s="1"/>
      <c r="I361" s="15">
        <f>MONTH(T_Cal[[#This Row],[ID]])</f>
        <v>12</v>
      </c>
    </row>
    <row r="362" spans="1:9" ht="15.6" x14ac:dyDescent="0.3">
      <c r="A362" s="2">
        <f t="shared" si="5"/>
        <v>46016</v>
      </c>
      <c r="B362" s="25"/>
      <c r="C362" s="26"/>
      <c r="D362" s="26"/>
      <c r="E362" s="27"/>
      <c r="F362" s="25">
        <f>T_Cal[[#This Row],[Jour Matin]]+T_Cal[[#This Row],[Jour A.M]]+T_Cal[[#This Row],[Nuit]]*2+T_Cal[[#This Row],[Dimanche]]*1.75</f>
        <v>0</v>
      </c>
      <c r="G362" s="14">
        <f>T_Cal[[#This Row],[Date]]</f>
        <v>46016</v>
      </c>
      <c r="H362" s="1"/>
      <c r="I362" s="15">
        <f>MONTH(T_Cal[[#This Row],[ID]])</f>
        <v>12</v>
      </c>
    </row>
    <row r="363" spans="1:9" ht="15.6" x14ac:dyDescent="0.3">
      <c r="A363" s="2">
        <f t="shared" si="5"/>
        <v>46017</v>
      </c>
      <c r="B363" s="25"/>
      <c r="C363" s="26"/>
      <c r="D363" s="26"/>
      <c r="E363" s="27"/>
      <c r="F363" s="25">
        <f>T_Cal[[#This Row],[Jour Matin]]+T_Cal[[#This Row],[Jour A.M]]+T_Cal[[#This Row],[Nuit]]*2+T_Cal[[#This Row],[Dimanche]]*1.75</f>
        <v>0</v>
      </c>
      <c r="G363" s="14">
        <f>T_Cal[[#This Row],[Date]]</f>
        <v>46017</v>
      </c>
      <c r="H363" s="1"/>
      <c r="I363" s="15">
        <f>MONTH(T_Cal[[#This Row],[ID]])</f>
        <v>12</v>
      </c>
    </row>
    <row r="364" spans="1:9" ht="15.6" x14ac:dyDescent="0.3">
      <c r="A364" s="2">
        <f t="shared" si="5"/>
        <v>46018</v>
      </c>
      <c r="B364" s="25"/>
      <c r="C364" s="26"/>
      <c r="D364" s="26"/>
      <c r="E364" s="27"/>
      <c r="F364" s="25">
        <f>T_Cal[[#This Row],[Jour Matin]]+T_Cal[[#This Row],[Jour A.M]]+T_Cal[[#This Row],[Nuit]]*2+T_Cal[[#This Row],[Dimanche]]*1.75</f>
        <v>0</v>
      </c>
      <c r="G364" s="14">
        <f>T_Cal[[#This Row],[Date]]</f>
        <v>46018</v>
      </c>
      <c r="H364" s="1"/>
      <c r="I364" s="15">
        <f>MONTH(T_Cal[[#This Row],[ID]])</f>
        <v>12</v>
      </c>
    </row>
    <row r="365" spans="1:9" ht="15.6" x14ac:dyDescent="0.3">
      <c r="A365" s="2">
        <f t="shared" si="5"/>
        <v>46019</v>
      </c>
      <c r="B365" s="25"/>
      <c r="C365" s="26"/>
      <c r="D365" s="26"/>
      <c r="E365" s="27"/>
      <c r="F365" s="25">
        <f>T_Cal[[#This Row],[Jour Matin]]+T_Cal[[#This Row],[Jour A.M]]+T_Cal[[#This Row],[Nuit]]*2+T_Cal[[#This Row],[Dimanche]]*1.75</f>
        <v>0</v>
      </c>
      <c r="G365" s="14">
        <f>T_Cal[[#This Row],[Date]]</f>
        <v>46019</v>
      </c>
      <c r="H365" s="1"/>
      <c r="I365" s="15">
        <f>MONTH(T_Cal[[#This Row],[ID]])</f>
        <v>12</v>
      </c>
    </row>
    <row r="366" spans="1:9" ht="15.6" x14ac:dyDescent="0.3">
      <c r="A366" s="2">
        <f t="shared" si="5"/>
        <v>46020</v>
      </c>
      <c r="B366" s="25"/>
      <c r="C366" s="26"/>
      <c r="D366" s="26"/>
      <c r="E366" s="27"/>
      <c r="F366" s="25">
        <f>T_Cal[[#This Row],[Jour Matin]]+T_Cal[[#This Row],[Jour A.M]]+T_Cal[[#This Row],[Nuit]]*2+T_Cal[[#This Row],[Dimanche]]*1.75</f>
        <v>0</v>
      </c>
      <c r="G366" s="14">
        <f>T_Cal[[#This Row],[Date]]</f>
        <v>46020</v>
      </c>
      <c r="H366" s="1"/>
      <c r="I366" s="15">
        <f>MONTH(T_Cal[[#This Row],[ID]])</f>
        <v>12</v>
      </c>
    </row>
    <row r="367" spans="1:9" ht="15.6" x14ac:dyDescent="0.3">
      <c r="A367" s="2">
        <f t="shared" si="5"/>
        <v>46021</v>
      </c>
      <c r="B367" s="25"/>
      <c r="C367" s="26"/>
      <c r="D367" s="26"/>
      <c r="E367" s="27"/>
      <c r="F367" s="25">
        <f>T_Cal[[#This Row],[Jour Matin]]+T_Cal[[#This Row],[Jour A.M]]+T_Cal[[#This Row],[Nuit]]*2+T_Cal[[#This Row],[Dimanche]]*1.75</f>
        <v>0</v>
      </c>
      <c r="G367" s="14">
        <f>T_Cal[[#This Row],[Date]]</f>
        <v>46021</v>
      </c>
      <c r="H367" s="1"/>
      <c r="I367" s="15">
        <f>MONTH(T_Cal[[#This Row],[ID]])</f>
        <v>12</v>
      </c>
    </row>
    <row r="368" spans="1:9" ht="15.6" x14ac:dyDescent="0.3">
      <c r="A368" s="2">
        <f t="shared" si="5"/>
        <v>46022</v>
      </c>
      <c r="B368" s="25"/>
      <c r="C368" s="26"/>
      <c r="D368" s="26"/>
      <c r="E368" s="27"/>
      <c r="F368" s="25">
        <f>T_Cal[[#This Row],[Jour Matin]]+T_Cal[[#This Row],[Jour A.M]]+T_Cal[[#This Row],[Nuit]]*2+T_Cal[[#This Row],[Dimanche]]*1.75</f>
        <v>0</v>
      </c>
      <c r="G368" s="14">
        <f>T_Cal[[#This Row],[Date]]</f>
        <v>46022</v>
      </c>
      <c r="H368" s="1"/>
      <c r="I368" s="15">
        <f>MONTH(T_Cal[[#This Row],[ID]])</f>
        <v>12</v>
      </c>
    </row>
  </sheetData>
  <autoFilter ref="I3:I368"/>
  <mergeCells count="1">
    <mergeCell ref="C2:E2"/>
  </mergeCells>
  <conditionalFormatting sqref="A4:A368">
    <cfRule type="expression" dxfId="19" priority="2">
      <formula>NOT(ISNA(VLOOKUP(A4,Jours_Feries,1,FALSE)))</formula>
    </cfRule>
    <cfRule type="expression" dxfId="18" priority="3">
      <formula>OR(WEEKDAY(A4,2)=6,WEEKDAY(A4,2)=7)</formula>
    </cfRule>
  </conditionalFormatting>
  <conditionalFormatting sqref="B4:F368">
    <cfRule type="cellIs" dxfId="17" priority="1" operator="greaterThan">
      <formula>0</formula>
    </cfRule>
  </conditionalFormatting>
  <dataValidations count="2">
    <dataValidation type="list" allowBlank="1" showInputMessage="1" showErrorMessage="1" sqref="B2">
      <formula1>Années</formula1>
    </dataValidation>
    <dataValidation type="list" allowBlank="1" showInputMessage="1" showErrorMessage="1" sqref="D1">
      <formula1>Mois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Footer>&amp;C&amp;D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workbookViewId="0">
      <selection activeCell="M10" sqref="M10"/>
    </sheetView>
  </sheetViews>
  <sheetFormatPr baseColWidth="10" defaultRowHeight="14.4" x14ac:dyDescent="0.3"/>
  <sheetData>
    <row r="1" spans="1:5" ht="15" thickBot="1" x14ac:dyDescent="0.35">
      <c r="A1" t="s">
        <v>1</v>
      </c>
      <c r="B1" t="s">
        <v>27</v>
      </c>
      <c r="D1" s="48" t="s">
        <v>14</v>
      </c>
      <c r="E1" s="49"/>
    </row>
    <row r="2" spans="1:5" ht="15" thickBot="1" x14ac:dyDescent="0.35">
      <c r="A2" t="s">
        <v>2</v>
      </c>
      <c r="B2">
        <v>1</v>
      </c>
      <c r="D2" s="5" t="s">
        <v>0</v>
      </c>
      <c r="E2" s="5">
        <f>Calendrier!B2</f>
        <v>2025</v>
      </c>
    </row>
    <row r="3" spans="1:5" ht="15" thickBot="1" x14ac:dyDescent="0.35">
      <c r="A3" t="s">
        <v>3</v>
      </c>
      <c r="B3">
        <v>2</v>
      </c>
      <c r="D3" s="6" t="s">
        <v>15</v>
      </c>
      <c r="E3" s="7">
        <f>DATE($E$2,1,1)</f>
        <v>45658</v>
      </c>
    </row>
    <row r="4" spans="1:5" ht="15" thickBot="1" x14ac:dyDescent="0.35">
      <c r="A4" t="s">
        <v>4</v>
      </c>
      <c r="B4">
        <v>3</v>
      </c>
      <c r="D4" s="6" t="s">
        <v>16</v>
      </c>
      <c r="E4" s="7">
        <f>ROUND(DATE($E$2,4,MOD(234-11*MOD($E$2,19),30))/7,)*7-6</f>
        <v>45767</v>
      </c>
    </row>
    <row r="5" spans="1:5" ht="15" thickBot="1" x14ac:dyDescent="0.35">
      <c r="A5" t="s">
        <v>5</v>
      </c>
      <c r="B5">
        <v>4</v>
      </c>
      <c r="D5" s="6" t="s">
        <v>17</v>
      </c>
      <c r="E5" s="7">
        <f>$E$4+1</f>
        <v>45768</v>
      </c>
    </row>
    <row r="6" spans="1:5" ht="15" thickBot="1" x14ac:dyDescent="0.35">
      <c r="A6" t="s">
        <v>6</v>
      </c>
      <c r="B6">
        <v>5</v>
      </c>
      <c r="D6" s="6" t="s">
        <v>18</v>
      </c>
      <c r="E6" s="7">
        <f>DATE($E$2,5,1)</f>
        <v>45778</v>
      </c>
    </row>
    <row r="7" spans="1:5" ht="15" thickBot="1" x14ac:dyDescent="0.35">
      <c r="A7" t="s">
        <v>7</v>
      </c>
      <c r="B7">
        <v>6</v>
      </c>
      <c r="D7" s="6" t="s">
        <v>19</v>
      </c>
      <c r="E7" s="7">
        <f>DATE($E$2,5,8)</f>
        <v>45785</v>
      </c>
    </row>
    <row r="8" spans="1:5" ht="15" thickBot="1" x14ac:dyDescent="0.35">
      <c r="A8" t="s">
        <v>8</v>
      </c>
      <c r="B8">
        <v>7</v>
      </c>
      <c r="D8" s="6" t="s">
        <v>20</v>
      </c>
      <c r="E8" s="7">
        <f>$E$4+39</f>
        <v>45806</v>
      </c>
    </row>
    <row r="9" spans="1:5" ht="15" thickBot="1" x14ac:dyDescent="0.35">
      <c r="A9" t="s">
        <v>9</v>
      </c>
      <c r="B9">
        <v>8</v>
      </c>
      <c r="D9" s="6" t="s">
        <v>21</v>
      </c>
      <c r="E9" s="7">
        <f>$E$4+50</f>
        <v>45817</v>
      </c>
    </row>
    <row r="10" spans="1:5" ht="15" thickBot="1" x14ac:dyDescent="0.35">
      <c r="A10" t="s">
        <v>10</v>
      </c>
      <c r="B10">
        <v>9</v>
      </c>
      <c r="D10" s="6" t="s">
        <v>22</v>
      </c>
      <c r="E10" s="7">
        <f>DATE($E$2,7,14)</f>
        <v>45852</v>
      </c>
    </row>
    <row r="11" spans="1:5" ht="15" thickBot="1" x14ac:dyDescent="0.35">
      <c r="A11" t="s">
        <v>11</v>
      </c>
      <c r="B11">
        <v>10</v>
      </c>
      <c r="D11" s="6" t="s">
        <v>23</v>
      </c>
      <c r="E11" s="7">
        <f>DATE($E$2,8,15)</f>
        <v>45884</v>
      </c>
    </row>
    <row r="12" spans="1:5" ht="15" thickBot="1" x14ac:dyDescent="0.35">
      <c r="A12" t="s">
        <v>12</v>
      </c>
      <c r="B12">
        <v>11</v>
      </c>
      <c r="D12" s="6" t="s">
        <v>24</v>
      </c>
      <c r="E12" s="7">
        <f>DATE($E$2,11,1)</f>
        <v>45962</v>
      </c>
    </row>
    <row r="13" spans="1:5" ht="15" thickBot="1" x14ac:dyDescent="0.35">
      <c r="A13" t="s">
        <v>13</v>
      </c>
      <c r="B13">
        <v>12</v>
      </c>
      <c r="D13" s="6" t="s">
        <v>25</v>
      </c>
      <c r="E13" s="7">
        <f>DATE($E$2,11,11)</f>
        <v>45972</v>
      </c>
    </row>
    <row r="14" spans="1:5" ht="15" thickBot="1" x14ac:dyDescent="0.35">
      <c r="D14" s="6" t="s">
        <v>26</v>
      </c>
      <c r="E14" s="7">
        <f>DATE($E$2,12,25)</f>
        <v>46016</v>
      </c>
    </row>
  </sheetData>
  <mergeCells count="1">
    <mergeCell ref="D1:E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Accueil</vt:lpstr>
      <vt:lpstr>Calendrier</vt:lpstr>
      <vt:lpstr>Listes</vt:lpstr>
      <vt:lpstr>Années</vt:lpstr>
      <vt:lpstr>Imprime_Cal</vt:lpstr>
      <vt:lpstr>Jours_Feries</vt:lpstr>
      <vt:lpstr>Mois</vt:lpstr>
      <vt:lpstr>Calendrier!Zone_d_impression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HENRI</cp:lastModifiedBy>
  <cp:lastPrinted>2025-10-11T16:50:09Z</cp:lastPrinted>
  <dcterms:created xsi:type="dcterms:W3CDTF">2015-06-05T18:17:20Z</dcterms:created>
  <dcterms:modified xsi:type="dcterms:W3CDTF">2025-10-12T17:38:22Z</dcterms:modified>
</cp:coreProperties>
</file>