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Bilan1" sheetId="1" r:id="rId1"/>
    <sheet name="Bilan 2025" sheetId="13" r:id="rId2"/>
  </sheets>
  <definedNames>
    <definedName name="aa">Bilan1!$1:$1048576</definedName>
    <definedName name="Article">Bilan1!$A$3:$F$8</definedName>
    <definedName name="AZE">Bilan1!$A$2:$F$13</definedName>
    <definedName name="Bila">Bilan1!$1:$1048576</definedName>
    <definedName name="Bilan1">Bilan1!$1:$1048576</definedName>
    <definedName name="fffff">Bilan1!$1:$1048576</definedName>
    <definedName name="Noms">T_Bilan[Nom]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4" i="1" l="1"/>
  <c r="F13" i="1"/>
  <c r="F12" i="1"/>
  <c r="B8" i="13" s="1"/>
  <c r="F11" i="1"/>
  <c r="F10" i="1"/>
  <c r="F9" i="1"/>
  <c r="B11" i="13" s="1"/>
  <c r="B4" i="13" l="1"/>
  <c r="F5" i="1"/>
  <c r="B12" i="13" s="1"/>
  <c r="F6" i="1"/>
  <c r="B9" i="13" s="1"/>
  <c r="F7" i="1"/>
  <c r="B5" i="13" s="1"/>
  <c r="F8" i="1"/>
  <c r="B6" i="13" s="1"/>
  <c r="F3" i="1"/>
  <c r="F4" i="1"/>
  <c r="B7" i="13" s="1"/>
  <c r="B10" i="13" l="1"/>
  <c r="B3" i="13"/>
</calcChain>
</file>

<file path=xl/sharedStrings.xml><?xml version="1.0" encoding="utf-8"?>
<sst xmlns="http://schemas.openxmlformats.org/spreadsheetml/2006/main" count="31" uniqueCount="17">
  <si>
    <t>Date</t>
  </si>
  <si>
    <t>Nom</t>
  </si>
  <si>
    <t>Temps facturé</t>
  </si>
  <si>
    <t>Montant facturé</t>
  </si>
  <si>
    <t>Montant total</t>
  </si>
  <si>
    <t>Prix Unitaire</t>
  </si>
  <si>
    <t>Frais déplacement</t>
  </si>
  <si>
    <t>Irène Taron</t>
  </si>
  <si>
    <t>Emmanuel Petit</t>
  </si>
  <si>
    <t>Luc Gauthier</t>
  </si>
  <si>
    <t>Iréne Taron</t>
  </si>
  <si>
    <t>Edith Mignot</t>
  </si>
  <si>
    <t>Eliane Bravo</t>
  </si>
  <si>
    <t>Jean-Pierre Rattot</t>
  </si>
  <si>
    <t>Françoise Nasom</t>
  </si>
  <si>
    <t>Christelle Dedenons</t>
  </si>
  <si>
    <t>Tableau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</si>
</sst>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8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876300</xdr:colOff>
      <xdr:row>0</xdr:row>
      <xdr:rowOff>160020</xdr:rowOff>
    </xdr:from>
    <xdr:to>
      <xdr:col>8</xdr:col>
      <xdr:colOff>320040</xdr:colOff>
      <xdr:row>2</xdr:row>
      <xdr:rowOff>182880</xdr:rowOff>
    </xdr:to>
    <xdr:sp macro="[0]!Appel_USF" textlink="">
      <xdr:nvSpPr>
        <xdr:cNvPr id="2" name="Organigramme : Alternative 1"/>
        <xdr:cNvSpPr/>
      </xdr:nvSpPr>
      <xdr:spPr>
        <a:xfrm>
          <a:off x="9334500" y="160020"/>
          <a:ext cx="2263140" cy="81534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F14" totalsRowShown="0" headerRowDxfId="17" dataDxfId="15" headerRowBorderDxfId="16" tableBorderDxfId="14" totalsRowBorderDxfId="13">
  <autoFilter ref="A2:F14"/>
  <tableColumns count="6">
    <tableColumn id="1" name="Date" dataDxfId="12"/>
    <tableColumn id="3" name="Nom" dataDxfId="11"/>
    <tableColumn id="4" name="Temps facturé" dataDxfId="10"/>
    <tableColumn id="8" name="Prix Unitaire" dataDxfId="9"/>
    <tableColumn id="9" name="Frais déplacement" dataDxfId="8"/>
    <tableColumn id="5" name="Montant facturé" dataDxfId="7">
      <calculatedColumnFormula>IF(C3*D3*24=0,"",C3*D3*24+E3)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3" name="T_Bilan" displayName="T_Bilan" ref="A2:B12" totalsRowShown="0" headerRowDxfId="6" dataDxfId="4" headerRowBorderDxfId="5" tableBorderDxfId="3" totalsRowBorderDxfId="2">
  <autoFilter ref="A2:B12"/>
  <tableColumns count="2">
    <tableColumn id="3" name="Nom" dataDxfId="1"/>
    <tableColumn id="7" name="Montant total" dataDxfId="0">
      <calculatedColumnFormula>SUMIFS(T_Base[Montant facturé],T_Base[Nom],T_Bilan[[#This Row],[Nom]])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topLeftCell="A7" workbookViewId="0">
      <selection activeCell="G13" sqref="G13"/>
    </sheetView>
  </sheetViews>
  <sheetFormatPr baseColWidth="10" defaultColWidth="20.5546875" defaultRowHeight="31.5" customHeight="1" x14ac:dyDescent="0.3"/>
  <cols>
    <col min="1" max="2" width="20.5546875" style="1"/>
    <col min="3" max="3" width="20.5546875" style="5"/>
    <col min="4" max="6" width="20.5546875" style="3"/>
    <col min="7" max="16384" width="20.5546875" style="1"/>
  </cols>
  <sheetData>
    <row r="1" spans="1:6" ht="31.5" customHeight="1" x14ac:dyDescent="0.3">
      <c r="A1" s="17" t="s">
        <v>16</v>
      </c>
      <c r="B1" s="17"/>
      <c r="C1" s="17"/>
      <c r="D1" s="17"/>
      <c r="E1" s="17"/>
      <c r="F1" s="17"/>
    </row>
    <row r="2" spans="1:6" ht="31.5" customHeight="1" x14ac:dyDescent="0.3">
      <c r="A2" s="8" t="s">
        <v>0</v>
      </c>
      <c r="B2" s="7" t="s">
        <v>1</v>
      </c>
      <c r="C2" s="9" t="s">
        <v>2</v>
      </c>
      <c r="D2" s="10" t="s">
        <v>5</v>
      </c>
      <c r="E2" s="10" t="s">
        <v>6</v>
      </c>
      <c r="F2" s="11" t="s">
        <v>3</v>
      </c>
    </row>
    <row r="3" spans="1:6" ht="31.5" customHeight="1" x14ac:dyDescent="0.3">
      <c r="A3" s="12">
        <v>45664</v>
      </c>
      <c r="B3" s="2" t="s">
        <v>7</v>
      </c>
      <c r="C3" s="6">
        <v>8.3333333333333329E-2</v>
      </c>
      <c r="D3" s="4">
        <v>35</v>
      </c>
      <c r="E3" s="4">
        <v>5</v>
      </c>
      <c r="F3" s="13">
        <f t="shared" ref="F3:F14" si="0">IF(C3*D3*24=0,"",C3*D3*24+E3)</f>
        <v>75</v>
      </c>
    </row>
    <row r="4" spans="1:6" ht="31.5" customHeight="1" x14ac:dyDescent="0.3">
      <c r="A4" s="12">
        <v>45677</v>
      </c>
      <c r="B4" s="2" t="s">
        <v>8</v>
      </c>
      <c r="C4" s="6">
        <v>0.10416666666666667</v>
      </c>
      <c r="D4" s="4">
        <v>40</v>
      </c>
      <c r="E4" s="4">
        <v>0</v>
      </c>
      <c r="F4" s="13">
        <f t="shared" si="0"/>
        <v>100</v>
      </c>
    </row>
    <row r="5" spans="1:6" ht="31.5" customHeight="1" x14ac:dyDescent="0.3">
      <c r="A5" s="12">
        <v>45678</v>
      </c>
      <c r="B5" s="2" t="s">
        <v>9</v>
      </c>
      <c r="C5" s="6">
        <v>2.0833333333333332E-2</v>
      </c>
      <c r="D5" s="4">
        <v>40</v>
      </c>
      <c r="E5" s="4">
        <v>10</v>
      </c>
      <c r="F5" s="13">
        <f t="shared" si="0"/>
        <v>30</v>
      </c>
    </row>
    <row r="6" spans="1:6" ht="31.5" customHeight="1" x14ac:dyDescent="0.3">
      <c r="A6" s="12">
        <v>45685</v>
      </c>
      <c r="B6" s="2" t="s">
        <v>10</v>
      </c>
      <c r="C6" s="6">
        <v>8.3333333333333329E-2</v>
      </c>
      <c r="D6" s="4">
        <v>35</v>
      </c>
      <c r="E6" s="4">
        <v>5</v>
      </c>
      <c r="F6" s="13">
        <f t="shared" si="0"/>
        <v>75</v>
      </c>
    </row>
    <row r="7" spans="1:6" ht="31.5" customHeight="1" x14ac:dyDescent="0.3">
      <c r="A7" s="12">
        <v>45685</v>
      </c>
      <c r="B7" s="2" t="s">
        <v>11</v>
      </c>
      <c r="C7" s="6">
        <v>0.125</v>
      </c>
      <c r="D7" s="4">
        <v>40</v>
      </c>
      <c r="E7" s="4">
        <v>10</v>
      </c>
      <c r="F7" s="13">
        <f t="shared" si="0"/>
        <v>130</v>
      </c>
    </row>
    <row r="8" spans="1:6" ht="31.5" customHeight="1" x14ac:dyDescent="0.3">
      <c r="A8" s="12">
        <v>45686</v>
      </c>
      <c r="B8" s="2" t="s">
        <v>12</v>
      </c>
      <c r="C8" s="6">
        <v>8.3333333333333329E-2</v>
      </c>
      <c r="D8" s="4">
        <v>35</v>
      </c>
      <c r="E8" s="4">
        <v>5</v>
      </c>
      <c r="F8" s="13">
        <f t="shared" si="0"/>
        <v>75</v>
      </c>
    </row>
    <row r="9" spans="1:6" ht="31.5" customHeight="1" x14ac:dyDescent="0.3">
      <c r="A9" s="12">
        <v>45698</v>
      </c>
      <c r="B9" s="2" t="s">
        <v>13</v>
      </c>
      <c r="C9" s="6">
        <v>4.1666666666666664E-2</v>
      </c>
      <c r="D9" s="4">
        <v>40</v>
      </c>
      <c r="E9" s="4">
        <v>10</v>
      </c>
      <c r="F9" s="13">
        <f t="shared" si="0"/>
        <v>50</v>
      </c>
    </row>
    <row r="10" spans="1:6" ht="31.5" customHeight="1" x14ac:dyDescent="0.3">
      <c r="A10" s="12">
        <v>45699</v>
      </c>
      <c r="B10" s="2" t="s">
        <v>7</v>
      </c>
      <c r="C10" s="6">
        <v>4.1666666666666664E-2</v>
      </c>
      <c r="D10" s="4">
        <v>35</v>
      </c>
      <c r="E10" s="4">
        <v>5</v>
      </c>
      <c r="F10" s="13">
        <f t="shared" si="0"/>
        <v>40</v>
      </c>
    </row>
    <row r="11" spans="1:6" ht="31.5" customHeight="1" x14ac:dyDescent="0.3">
      <c r="A11" s="12">
        <v>45707</v>
      </c>
      <c r="B11" s="2" t="s">
        <v>11</v>
      </c>
      <c r="C11" s="6">
        <v>8.3333333333333329E-2</v>
      </c>
      <c r="D11" s="4">
        <v>40</v>
      </c>
      <c r="E11" s="4">
        <v>10</v>
      </c>
      <c r="F11" s="13">
        <f t="shared" si="0"/>
        <v>90</v>
      </c>
    </row>
    <row r="12" spans="1:6" ht="31.5" customHeight="1" x14ac:dyDescent="0.3">
      <c r="A12" s="12">
        <v>45707</v>
      </c>
      <c r="B12" s="2" t="s">
        <v>14</v>
      </c>
      <c r="C12" s="6">
        <v>4.1666666666666664E-2</v>
      </c>
      <c r="D12" s="4">
        <v>40</v>
      </c>
      <c r="E12" s="4">
        <v>10</v>
      </c>
      <c r="F12" s="13">
        <f t="shared" si="0"/>
        <v>50</v>
      </c>
    </row>
    <row r="13" spans="1:6" ht="31.5" customHeight="1" x14ac:dyDescent="0.3">
      <c r="A13" s="12">
        <v>45713</v>
      </c>
      <c r="B13" s="2" t="s">
        <v>7</v>
      </c>
      <c r="C13" s="6">
        <v>0.125</v>
      </c>
      <c r="D13" s="4">
        <v>35</v>
      </c>
      <c r="E13" s="4">
        <v>15</v>
      </c>
      <c r="F13" s="13">
        <f t="shared" si="0"/>
        <v>120</v>
      </c>
    </row>
    <row r="14" spans="1:6" ht="31.5" customHeight="1" x14ac:dyDescent="0.3">
      <c r="A14" s="12">
        <v>45713</v>
      </c>
      <c r="B14" s="2" t="s">
        <v>15</v>
      </c>
      <c r="C14" s="6">
        <v>0.14583333333333334</v>
      </c>
      <c r="D14" s="4">
        <v>40</v>
      </c>
      <c r="E14" s="4">
        <v>5</v>
      </c>
      <c r="F14" s="13">
        <f t="shared" si="0"/>
        <v>145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2"/>
  <sheetViews>
    <sheetView workbookViewId="0">
      <selection activeCell="E15" sqref="E15"/>
    </sheetView>
  </sheetViews>
  <sheetFormatPr baseColWidth="10" defaultColWidth="20.5546875" defaultRowHeight="31.5" customHeight="1" x14ac:dyDescent="0.3"/>
  <cols>
    <col min="1" max="1" width="24.33203125" style="1" customWidth="1"/>
    <col min="2" max="2" width="24" style="1" customWidth="1"/>
    <col min="3" max="16384" width="20.5546875" style="1"/>
  </cols>
  <sheetData>
    <row r="2" spans="1:2" ht="31.5" customHeight="1" x14ac:dyDescent="0.3">
      <c r="A2" s="8" t="s">
        <v>1</v>
      </c>
      <c r="B2" s="14" t="s">
        <v>4</v>
      </c>
    </row>
    <row r="3" spans="1:2" ht="31.5" customHeight="1" x14ac:dyDescent="0.3">
      <c r="A3" s="15" t="s">
        <v>7</v>
      </c>
      <c r="B3" s="18">
        <f>SUMIFS(T_Base[Montant facturé],T_Base[Nom],T_Bilan[[#This Row],[Nom]])</f>
        <v>235</v>
      </c>
    </row>
    <row r="4" spans="1:2" ht="31.5" customHeight="1" x14ac:dyDescent="0.3">
      <c r="A4" s="16" t="s">
        <v>15</v>
      </c>
      <c r="B4" s="18">
        <f>SUMIFS(T_Base[Montant facturé],T_Base[Nom],T_Bilan[[#This Row],[Nom]])</f>
        <v>145</v>
      </c>
    </row>
    <row r="5" spans="1:2" ht="31.5" customHeight="1" x14ac:dyDescent="0.3">
      <c r="A5" s="15" t="s">
        <v>11</v>
      </c>
      <c r="B5" s="18">
        <f>SUMIFS(T_Base[Montant facturé],T_Base[Nom],T_Bilan[[#This Row],[Nom]])</f>
        <v>220</v>
      </c>
    </row>
    <row r="6" spans="1:2" ht="31.5" customHeight="1" x14ac:dyDescent="0.3">
      <c r="A6" s="16" t="s">
        <v>12</v>
      </c>
      <c r="B6" s="18">
        <f>SUMIFS(T_Base[Montant facturé],T_Base[Nom],T_Bilan[[#This Row],[Nom]])</f>
        <v>75</v>
      </c>
    </row>
    <row r="7" spans="1:2" ht="31.5" customHeight="1" x14ac:dyDescent="0.3">
      <c r="A7" s="16" t="s">
        <v>8</v>
      </c>
      <c r="B7" s="18">
        <f>SUMIFS(T_Base[Montant facturé],T_Base[Nom],T_Bilan[[#This Row],[Nom]])</f>
        <v>100</v>
      </c>
    </row>
    <row r="8" spans="1:2" ht="31.5" customHeight="1" x14ac:dyDescent="0.3">
      <c r="A8" s="16" t="s">
        <v>14</v>
      </c>
      <c r="B8" s="18">
        <f>SUMIFS(T_Base[Montant facturé],T_Base[Nom],T_Bilan[[#This Row],[Nom]])</f>
        <v>50</v>
      </c>
    </row>
    <row r="9" spans="1:2" ht="31.5" customHeight="1" x14ac:dyDescent="0.3">
      <c r="A9" s="16" t="s">
        <v>10</v>
      </c>
      <c r="B9" s="18">
        <f>SUMIFS(T_Base[Montant facturé],T_Base[Nom],T_Bilan[[#This Row],[Nom]])</f>
        <v>75</v>
      </c>
    </row>
    <row r="10" spans="1:2" ht="31.5" customHeight="1" x14ac:dyDescent="0.3">
      <c r="A10" s="16" t="s">
        <v>7</v>
      </c>
      <c r="B10" s="18">
        <f>SUMIFS(T_Base[Montant facturé],T_Base[Nom],T_Bilan[[#This Row],[Nom]])</f>
        <v>235</v>
      </c>
    </row>
    <row r="11" spans="1:2" ht="31.5" customHeight="1" x14ac:dyDescent="0.3">
      <c r="A11" s="15" t="s">
        <v>13</v>
      </c>
      <c r="B11" s="18">
        <f>SUMIFS(T_Base[Montant facturé],T_Base[Nom],T_Bilan[[#This Row],[Nom]])</f>
        <v>50</v>
      </c>
    </row>
    <row r="12" spans="1:2" ht="31.5" customHeight="1" x14ac:dyDescent="0.3">
      <c r="A12" s="15" t="s">
        <v>9</v>
      </c>
      <c r="B12" s="18">
        <f>SUMIFS(T_Base[Montant facturé],T_Base[Nom],T_Bilan[[#This Row],[Nom]])</f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Bilan1</vt:lpstr>
      <vt:lpstr>Bilan 2025</vt:lpstr>
      <vt:lpstr>aa</vt:lpstr>
      <vt:lpstr>Article</vt:lpstr>
      <vt:lpstr>AZE</vt:lpstr>
      <vt:lpstr>Bila</vt:lpstr>
      <vt:lpstr>Bilan1</vt:lpstr>
      <vt:lpstr>fffff</vt:lpstr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HENRI</cp:lastModifiedBy>
  <dcterms:created xsi:type="dcterms:W3CDTF">2025-08-21T12:05:19Z</dcterms:created>
  <dcterms:modified xsi:type="dcterms:W3CDTF">2025-08-26T17:30:53Z</dcterms:modified>
</cp:coreProperties>
</file>