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8920" yWindow="-120" windowWidth="23256" windowHeight="13176"/>
  </bookViews>
  <sheets>
    <sheet name="PRINCIPALE" sheetId="1" r:id="rId1"/>
    <sheet name="REPARTITION" sheetId="4" r:id="rId2"/>
    <sheet name="Provinces SS Traitant" sheetId="2" r:id="rId3"/>
  </sheets>
  <definedNames>
    <definedName name="_xlchart.v5.0" hidden="1">PRINCIPALE!$A$3</definedName>
    <definedName name="_xlchart.v5.1" hidden="1">PRINCIPALE!$A$4:$A$15</definedName>
    <definedName name="_xlchart.v5.2" hidden="1">PRINCIPALE!$B$2:$B$3</definedName>
    <definedName name="_xlchart.v5.3" hidden="1">PRINCIPALE!$B$3</definedName>
    <definedName name="_xlchart.v5.4" hidden="1">PRINCIPALE!$B$4:$B$15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4" l="1"/>
  <c r="D21" i="4"/>
  <c r="E21" i="4"/>
  <c r="F21" i="4"/>
  <c r="G21" i="4"/>
  <c r="B21" i="4"/>
  <c r="G104" i="2"/>
  <c r="H104" i="2"/>
  <c r="I104" i="2"/>
  <c r="J104" i="2"/>
  <c r="F104" i="2"/>
  <c r="E4" i="1" l="1"/>
  <c r="B4" i="1" s="1"/>
  <c r="C4" i="1" l="1"/>
  <c r="D4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3" i="1"/>
  <c r="G4" i="2" l="1"/>
  <c r="I4" i="2"/>
  <c r="G5" i="2"/>
  <c r="I5" i="2"/>
  <c r="G6" i="2"/>
  <c r="I6" i="2"/>
  <c r="G7" i="2"/>
  <c r="I7" i="2"/>
  <c r="G8" i="2"/>
  <c r="I8" i="2"/>
  <c r="G9" i="2"/>
  <c r="I9" i="2"/>
  <c r="G10" i="2"/>
  <c r="I10" i="2"/>
  <c r="G11" i="2"/>
  <c r="I11" i="2"/>
  <c r="G12" i="2"/>
  <c r="I12" i="2"/>
  <c r="G13" i="2"/>
  <c r="I13" i="2"/>
  <c r="G14" i="2"/>
  <c r="I14" i="2"/>
  <c r="G15" i="2"/>
  <c r="I15" i="2"/>
  <c r="G16" i="2"/>
  <c r="I16" i="2"/>
  <c r="G17" i="2"/>
  <c r="I17" i="2"/>
  <c r="G18" i="2"/>
  <c r="I18" i="2"/>
  <c r="G19" i="2"/>
  <c r="I19" i="2"/>
  <c r="G20" i="2"/>
  <c r="I20" i="2"/>
  <c r="G21" i="2"/>
  <c r="I21" i="2"/>
  <c r="G22" i="2"/>
  <c r="I22" i="2"/>
  <c r="G23" i="2"/>
  <c r="I23" i="2"/>
  <c r="G24" i="2"/>
  <c r="I24" i="2"/>
  <c r="G25" i="2"/>
  <c r="I25" i="2"/>
  <c r="G26" i="2"/>
  <c r="I26" i="2"/>
  <c r="G27" i="2"/>
  <c r="I27" i="2"/>
  <c r="G28" i="2"/>
  <c r="I28" i="2"/>
  <c r="G29" i="2"/>
  <c r="I29" i="2"/>
  <c r="G30" i="2"/>
  <c r="I30" i="2"/>
  <c r="G31" i="2"/>
  <c r="I31" i="2"/>
  <c r="G32" i="2"/>
  <c r="I32" i="2"/>
  <c r="G33" i="2"/>
  <c r="I33" i="2"/>
  <c r="G34" i="2"/>
  <c r="I34" i="2"/>
  <c r="G35" i="2"/>
  <c r="I35" i="2"/>
  <c r="G36" i="2"/>
  <c r="I36" i="2"/>
  <c r="G37" i="2"/>
  <c r="I37" i="2"/>
  <c r="G38" i="2"/>
  <c r="I38" i="2"/>
  <c r="G39" i="2"/>
  <c r="I39" i="2"/>
  <c r="G40" i="2"/>
  <c r="I40" i="2"/>
  <c r="G41" i="2"/>
  <c r="I41" i="2"/>
  <c r="G42" i="2"/>
  <c r="I42" i="2"/>
  <c r="G43" i="2"/>
  <c r="I43" i="2"/>
  <c r="G44" i="2"/>
  <c r="I44" i="2"/>
  <c r="G45" i="2"/>
  <c r="I45" i="2"/>
  <c r="H4" i="2"/>
  <c r="J4" i="2"/>
  <c r="H5" i="2"/>
  <c r="J5" i="2"/>
  <c r="H6" i="2"/>
  <c r="J6" i="2"/>
  <c r="H7" i="2"/>
  <c r="J7" i="2"/>
  <c r="H8" i="2"/>
  <c r="J8" i="2"/>
  <c r="H9" i="2"/>
  <c r="J9" i="2"/>
  <c r="H10" i="2"/>
  <c r="J10" i="2"/>
  <c r="H11" i="2"/>
  <c r="J11" i="2"/>
  <c r="H12" i="2"/>
  <c r="J12" i="2"/>
  <c r="H13" i="2"/>
  <c r="J13" i="2"/>
  <c r="H14" i="2"/>
  <c r="J14" i="2"/>
  <c r="H15" i="2"/>
  <c r="J15" i="2"/>
  <c r="H16" i="2"/>
  <c r="J16" i="2"/>
  <c r="H17" i="2"/>
  <c r="J17" i="2"/>
  <c r="H18" i="2"/>
  <c r="J18" i="2"/>
  <c r="H19" i="2"/>
  <c r="J19" i="2"/>
  <c r="H20" i="2"/>
  <c r="J20" i="2"/>
  <c r="H21" i="2"/>
  <c r="J21" i="2"/>
  <c r="H22" i="2"/>
  <c r="J22" i="2"/>
  <c r="H23" i="2"/>
  <c r="J23" i="2"/>
  <c r="H24" i="2"/>
  <c r="J24" i="2"/>
  <c r="H25" i="2"/>
  <c r="J25" i="2"/>
  <c r="H26" i="2"/>
  <c r="J26" i="2"/>
  <c r="H27" i="2"/>
  <c r="J27" i="2"/>
  <c r="H28" i="2"/>
  <c r="J28" i="2"/>
  <c r="H29" i="2"/>
  <c r="J29" i="2"/>
  <c r="H30" i="2"/>
  <c r="J30" i="2"/>
  <c r="H31" i="2"/>
  <c r="J31" i="2"/>
  <c r="H32" i="2"/>
  <c r="J32" i="2"/>
  <c r="H33" i="2"/>
  <c r="J33" i="2"/>
  <c r="H34" i="2"/>
  <c r="J34" i="2"/>
  <c r="H35" i="2"/>
  <c r="J35" i="2"/>
  <c r="H36" i="2"/>
  <c r="J36" i="2"/>
  <c r="H37" i="2"/>
  <c r="J37" i="2"/>
  <c r="H38" i="2"/>
  <c r="J38" i="2"/>
  <c r="H39" i="2"/>
  <c r="J39" i="2"/>
  <c r="H40" i="2"/>
  <c r="J40" i="2"/>
  <c r="H41" i="2"/>
  <c r="J41" i="2"/>
  <c r="H42" i="2"/>
  <c r="J42" i="2"/>
  <c r="H43" i="2"/>
  <c r="J43" i="2"/>
  <c r="H44" i="2"/>
  <c r="J44" i="2"/>
  <c r="H45" i="2"/>
  <c r="J45" i="2"/>
  <c r="H46" i="2"/>
  <c r="G46" i="2"/>
  <c r="J46" i="2"/>
  <c r="H47" i="2"/>
  <c r="J47" i="2"/>
  <c r="H48" i="2"/>
  <c r="J48" i="2"/>
  <c r="H49" i="2"/>
  <c r="J49" i="2"/>
  <c r="H50" i="2"/>
  <c r="J50" i="2"/>
  <c r="H51" i="2"/>
  <c r="J51" i="2"/>
  <c r="H52" i="2"/>
  <c r="J52" i="2"/>
  <c r="H53" i="2"/>
  <c r="J53" i="2"/>
  <c r="H54" i="2"/>
  <c r="J54" i="2"/>
  <c r="H55" i="2"/>
  <c r="J55" i="2"/>
  <c r="H56" i="2"/>
  <c r="J56" i="2"/>
  <c r="H57" i="2"/>
  <c r="J57" i="2"/>
  <c r="H58" i="2"/>
  <c r="J58" i="2"/>
  <c r="H59" i="2"/>
  <c r="J59" i="2"/>
  <c r="H60" i="2"/>
  <c r="J60" i="2"/>
  <c r="H61" i="2"/>
  <c r="J61" i="2"/>
  <c r="H62" i="2"/>
  <c r="J62" i="2"/>
  <c r="H63" i="2"/>
  <c r="J63" i="2"/>
  <c r="H64" i="2"/>
  <c r="J64" i="2"/>
  <c r="H65" i="2"/>
  <c r="J65" i="2"/>
  <c r="H66" i="2"/>
  <c r="J66" i="2"/>
  <c r="H67" i="2"/>
  <c r="J67" i="2"/>
  <c r="H68" i="2"/>
  <c r="J68" i="2"/>
  <c r="H69" i="2"/>
  <c r="J69" i="2"/>
  <c r="H70" i="2"/>
  <c r="J70" i="2"/>
  <c r="H71" i="2"/>
  <c r="J71" i="2"/>
  <c r="H72" i="2"/>
  <c r="J72" i="2"/>
  <c r="H73" i="2"/>
  <c r="J73" i="2"/>
  <c r="H74" i="2"/>
  <c r="J74" i="2"/>
  <c r="H75" i="2"/>
  <c r="J75" i="2"/>
  <c r="H76" i="2"/>
  <c r="J76" i="2"/>
  <c r="H77" i="2"/>
  <c r="J77" i="2"/>
  <c r="H78" i="2"/>
  <c r="J78" i="2"/>
  <c r="H79" i="2"/>
  <c r="J79" i="2"/>
  <c r="H80" i="2"/>
  <c r="J80" i="2"/>
  <c r="H81" i="2"/>
  <c r="J81" i="2"/>
  <c r="H82" i="2"/>
  <c r="J82" i="2"/>
  <c r="H83" i="2"/>
  <c r="J83" i="2"/>
  <c r="H84" i="2"/>
  <c r="J84" i="2"/>
  <c r="H85" i="2"/>
  <c r="J85" i="2"/>
  <c r="H86" i="2"/>
  <c r="J86" i="2"/>
  <c r="H87" i="2"/>
  <c r="J87" i="2"/>
  <c r="H88" i="2"/>
  <c r="I46" i="2"/>
  <c r="G47" i="2"/>
  <c r="I47" i="2"/>
  <c r="G48" i="2"/>
  <c r="I48" i="2"/>
  <c r="G49" i="2"/>
  <c r="I49" i="2"/>
  <c r="G50" i="2"/>
  <c r="I50" i="2"/>
  <c r="G51" i="2"/>
  <c r="I51" i="2"/>
  <c r="G52" i="2"/>
  <c r="I52" i="2"/>
  <c r="G53" i="2"/>
  <c r="I53" i="2"/>
  <c r="G54" i="2"/>
  <c r="I54" i="2"/>
  <c r="G55" i="2"/>
  <c r="I55" i="2"/>
  <c r="G56" i="2"/>
  <c r="I56" i="2"/>
  <c r="G57" i="2"/>
  <c r="I57" i="2"/>
  <c r="G58" i="2"/>
  <c r="I58" i="2"/>
  <c r="G59" i="2"/>
  <c r="I59" i="2"/>
  <c r="G60" i="2"/>
  <c r="I60" i="2"/>
  <c r="G61" i="2"/>
  <c r="I61" i="2"/>
  <c r="G62" i="2"/>
  <c r="I62" i="2"/>
  <c r="G63" i="2"/>
  <c r="I63" i="2"/>
  <c r="G64" i="2"/>
  <c r="I64" i="2"/>
  <c r="G65" i="2"/>
  <c r="I65" i="2"/>
  <c r="G66" i="2"/>
  <c r="I66" i="2"/>
  <c r="G67" i="2"/>
  <c r="I67" i="2"/>
  <c r="G68" i="2"/>
  <c r="I68" i="2"/>
  <c r="G69" i="2"/>
  <c r="I69" i="2"/>
  <c r="G70" i="2"/>
  <c r="I70" i="2"/>
  <c r="G71" i="2"/>
  <c r="I71" i="2"/>
  <c r="G72" i="2"/>
  <c r="I72" i="2"/>
  <c r="G73" i="2"/>
  <c r="I73" i="2"/>
  <c r="G74" i="2"/>
  <c r="I74" i="2"/>
  <c r="G75" i="2"/>
  <c r="I75" i="2"/>
  <c r="G76" i="2"/>
  <c r="I76" i="2"/>
  <c r="G77" i="2"/>
  <c r="I77" i="2"/>
  <c r="G78" i="2"/>
  <c r="I78" i="2"/>
  <c r="G79" i="2"/>
  <c r="I79" i="2"/>
  <c r="G80" i="2"/>
  <c r="I80" i="2"/>
  <c r="G81" i="2"/>
  <c r="I81" i="2"/>
  <c r="G82" i="2"/>
  <c r="I82" i="2"/>
  <c r="G83" i="2"/>
  <c r="I83" i="2"/>
  <c r="G84" i="2"/>
  <c r="I84" i="2"/>
  <c r="G85" i="2"/>
  <c r="I85" i="2"/>
  <c r="G86" i="2"/>
  <c r="I86" i="2"/>
  <c r="G87" i="2"/>
  <c r="I87" i="2"/>
  <c r="G88" i="2"/>
  <c r="I88" i="2"/>
  <c r="G89" i="2"/>
  <c r="I89" i="2"/>
  <c r="J88" i="2"/>
  <c r="J89" i="2"/>
  <c r="H90" i="2"/>
  <c r="J90" i="2"/>
  <c r="H91" i="2"/>
  <c r="J91" i="2"/>
  <c r="H92" i="2"/>
  <c r="J92" i="2"/>
  <c r="H93" i="2"/>
  <c r="J93" i="2"/>
  <c r="H94" i="2"/>
  <c r="J94" i="2"/>
  <c r="H95" i="2"/>
  <c r="J95" i="2"/>
  <c r="H96" i="2"/>
  <c r="J96" i="2"/>
  <c r="H97" i="2"/>
  <c r="J97" i="2"/>
  <c r="H98" i="2"/>
  <c r="J98" i="2"/>
  <c r="H99" i="2"/>
  <c r="J99" i="2"/>
  <c r="H100" i="2"/>
  <c r="J100" i="2"/>
  <c r="H101" i="2"/>
  <c r="J101" i="2"/>
  <c r="H102" i="2"/>
  <c r="J102" i="2"/>
  <c r="H103" i="2"/>
  <c r="J103" i="2"/>
  <c r="I3" i="2"/>
  <c r="G3" i="2"/>
  <c r="F5" i="2"/>
  <c r="F7" i="2"/>
  <c r="F9" i="2"/>
  <c r="F11" i="2"/>
  <c r="F13" i="2"/>
  <c r="F15" i="2"/>
  <c r="F17" i="2"/>
  <c r="F19" i="2"/>
  <c r="F21" i="2"/>
  <c r="F23" i="2"/>
  <c r="F25" i="2"/>
  <c r="F27" i="2"/>
  <c r="F29" i="2"/>
  <c r="F31" i="2"/>
  <c r="F33" i="2"/>
  <c r="F35" i="2"/>
  <c r="F37" i="2"/>
  <c r="F39" i="2"/>
  <c r="F41" i="2"/>
  <c r="F43" i="2"/>
  <c r="F45" i="2"/>
  <c r="F47" i="2"/>
  <c r="F49" i="2"/>
  <c r="F51" i="2"/>
  <c r="F53" i="2"/>
  <c r="F55" i="2"/>
  <c r="F57" i="2"/>
  <c r="F59" i="2"/>
  <c r="F61" i="2"/>
  <c r="F63" i="2"/>
  <c r="F65" i="2"/>
  <c r="F67" i="2"/>
  <c r="F69" i="2"/>
  <c r="F71" i="2"/>
  <c r="F73" i="2"/>
  <c r="F75" i="2"/>
  <c r="F77" i="2"/>
  <c r="F79" i="2"/>
  <c r="F81" i="2"/>
  <c r="F83" i="2"/>
  <c r="F85" i="2"/>
  <c r="F87" i="2"/>
  <c r="F89" i="2"/>
  <c r="F91" i="2"/>
  <c r="F95" i="2"/>
  <c r="F99" i="2"/>
  <c r="F103" i="2"/>
  <c r="H89" i="2"/>
  <c r="G90" i="2"/>
  <c r="I90" i="2"/>
  <c r="G91" i="2"/>
  <c r="I91" i="2"/>
  <c r="G92" i="2"/>
  <c r="I92" i="2"/>
  <c r="G93" i="2"/>
  <c r="I93" i="2"/>
  <c r="G94" i="2"/>
  <c r="I94" i="2"/>
  <c r="G95" i="2"/>
  <c r="I95" i="2"/>
  <c r="G96" i="2"/>
  <c r="I96" i="2"/>
  <c r="G97" i="2"/>
  <c r="I97" i="2"/>
  <c r="G98" i="2"/>
  <c r="I98" i="2"/>
  <c r="G99" i="2"/>
  <c r="I99" i="2"/>
  <c r="G100" i="2"/>
  <c r="I100" i="2"/>
  <c r="G101" i="2"/>
  <c r="I101" i="2"/>
  <c r="G102" i="2"/>
  <c r="I102" i="2"/>
  <c r="G103" i="2"/>
  <c r="I103" i="2"/>
  <c r="J3" i="2"/>
  <c r="H3" i="2"/>
  <c r="F4" i="2"/>
  <c r="F6" i="2"/>
  <c r="F8" i="2"/>
  <c r="F10" i="2"/>
  <c r="F12" i="2"/>
  <c r="F14" i="2"/>
  <c r="F16" i="2"/>
  <c r="F18" i="2"/>
  <c r="F20" i="2"/>
  <c r="F22" i="2"/>
  <c r="F24" i="2"/>
  <c r="F26" i="2"/>
  <c r="F28" i="2"/>
  <c r="F30" i="2"/>
  <c r="F32" i="2"/>
  <c r="F34" i="2"/>
  <c r="F36" i="2"/>
  <c r="F38" i="2"/>
  <c r="F40" i="2"/>
  <c r="F42" i="2"/>
  <c r="F44" i="2"/>
  <c r="F46" i="2"/>
  <c r="F48" i="2"/>
  <c r="F50" i="2"/>
  <c r="F52" i="2"/>
  <c r="F54" i="2"/>
  <c r="F56" i="2"/>
  <c r="F58" i="2"/>
  <c r="F60" i="2"/>
  <c r="F62" i="2"/>
  <c r="F64" i="2"/>
  <c r="F66" i="2"/>
  <c r="F68" i="2"/>
  <c r="F70" i="2"/>
  <c r="F72" i="2"/>
  <c r="F74" i="2"/>
  <c r="F76" i="2"/>
  <c r="F78" i="2"/>
  <c r="F80" i="2"/>
  <c r="F82" i="2"/>
  <c r="F84" i="2"/>
  <c r="F86" i="2"/>
  <c r="F88" i="2"/>
  <c r="F90" i="2"/>
  <c r="F92" i="2"/>
  <c r="F94" i="2"/>
  <c r="F96" i="2"/>
  <c r="F98" i="2"/>
  <c r="F100" i="2"/>
  <c r="F102" i="2"/>
  <c r="F3" i="2"/>
  <c r="F93" i="2"/>
  <c r="F97" i="2"/>
  <c r="F101" i="2"/>
  <c r="F153" i="1"/>
  <c r="D153" i="1"/>
  <c r="B153" i="1"/>
  <c r="C153" i="1"/>
  <c r="F113" i="1"/>
  <c r="B113" i="1"/>
  <c r="C113" i="1"/>
  <c r="D113" i="1"/>
  <c r="F89" i="1"/>
  <c r="D89" i="1"/>
  <c r="B89" i="1"/>
  <c r="C89" i="1"/>
  <c r="F49" i="1"/>
  <c r="B49" i="1"/>
  <c r="C49" i="1"/>
  <c r="D49" i="1"/>
  <c r="F9" i="1"/>
  <c r="C9" i="1"/>
  <c r="D9" i="1"/>
  <c r="B9" i="1"/>
  <c r="F152" i="1"/>
  <c r="D152" i="1"/>
  <c r="B152" i="1"/>
  <c r="C152" i="1"/>
  <c r="F112" i="1"/>
  <c r="B112" i="1"/>
  <c r="C112" i="1"/>
  <c r="D112" i="1"/>
  <c r="F64" i="1"/>
  <c r="B64" i="1"/>
  <c r="C64" i="1"/>
  <c r="D64" i="1"/>
  <c r="F40" i="1"/>
  <c r="B40" i="1"/>
  <c r="C40" i="1"/>
  <c r="D40" i="1"/>
  <c r="F183" i="1"/>
  <c r="B183" i="1"/>
  <c r="C183" i="1"/>
  <c r="D183" i="1"/>
  <c r="F151" i="1"/>
  <c r="D151" i="1"/>
  <c r="B151" i="1"/>
  <c r="C151" i="1"/>
  <c r="F111" i="1"/>
  <c r="C111" i="1"/>
  <c r="D111" i="1"/>
  <c r="B111" i="1"/>
  <c r="F71" i="1"/>
  <c r="C71" i="1"/>
  <c r="D71" i="1"/>
  <c r="B71" i="1"/>
  <c r="F47" i="1"/>
  <c r="C47" i="1"/>
  <c r="D47" i="1"/>
  <c r="B47" i="1"/>
  <c r="F15" i="1"/>
  <c r="C15" i="1"/>
  <c r="D15" i="1"/>
  <c r="B15" i="1"/>
  <c r="F174" i="1"/>
  <c r="C174" i="1"/>
  <c r="D174" i="1"/>
  <c r="B174" i="1"/>
  <c r="F150" i="1"/>
  <c r="D150" i="1"/>
  <c r="B150" i="1"/>
  <c r="C150" i="1"/>
  <c r="F142" i="1"/>
  <c r="B142" i="1"/>
  <c r="C142" i="1"/>
  <c r="D142" i="1"/>
  <c r="F134" i="1"/>
  <c r="B134" i="1"/>
  <c r="C134" i="1"/>
  <c r="D134" i="1"/>
  <c r="F126" i="1"/>
  <c r="D126" i="1"/>
  <c r="B126" i="1"/>
  <c r="C126" i="1"/>
  <c r="F118" i="1"/>
  <c r="C118" i="1"/>
  <c r="D118" i="1"/>
  <c r="B118" i="1"/>
  <c r="F110" i="1"/>
  <c r="D110" i="1"/>
  <c r="B110" i="1"/>
  <c r="C110" i="1"/>
  <c r="F102" i="1"/>
  <c r="C102" i="1"/>
  <c r="D102" i="1"/>
  <c r="B102" i="1"/>
  <c r="F94" i="1"/>
  <c r="B94" i="1"/>
  <c r="D94" i="1"/>
  <c r="C94" i="1"/>
  <c r="F86" i="1"/>
  <c r="C86" i="1"/>
  <c r="D86" i="1"/>
  <c r="B86" i="1"/>
  <c r="F78" i="1"/>
  <c r="B78" i="1"/>
  <c r="D78" i="1"/>
  <c r="C78" i="1"/>
  <c r="F70" i="1"/>
  <c r="C70" i="1"/>
  <c r="D70" i="1"/>
  <c r="B70" i="1"/>
  <c r="F62" i="1"/>
  <c r="B62" i="1"/>
  <c r="D62" i="1"/>
  <c r="C62" i="1"/>
  <c r="F54" i="1"/>
  <c r="C54" i="1"/>
  <c r="D54" i="1"/>
  <c r="B54" i="1"/>
  <c r="F46" i="1"/>
  <c r="B46" i="1"/>
  <c r="C46" i="1"/>
  <c r="D46" i="1"/>
  <c r="F38" i="1"/>
  <c r="C38" i="1"/>
  <c r="D38" i="1"/>
  <c r="B38" i="1"/>
  <c r="F30" i="1"/>
  <c r="D30" i="1"/>
  <c r="B30" i="1"/>
  <c r="C30" i="1"/>
  <c r="F22" i="1"/>
  <c r="C22" i="1"/>
  <c r="D22" i="1"/>
  <c r="B22" i="1"/>
  <c r="F14" i="1"/>
  <c r="D14" i="1"/>
  <c r="B14" i="1"/>
  <c r="C14" i="1"/>
  <c r="F6" i="1"/>
  <c r="C6" i="1"/>
  <c r="D6" i="1"/>
  <c r="B6" i="1"/>
  <c r="F177" i="1"/>
  <c r="B177" i="1"/>
  <c r="C177" i="1"/>
  <c r="D177" i="1"/>
  <c r="F129" i="1"/>
  <c r="B129" i="1"/>
  <c r="C129" i="1"/>
  <c r="D129" i="1"/>
  <c r="F81" i="1"/>
  <c r="B81" i="1"/>
  <c r="C81" i="1"/>
  <c r="D81" i="1"/>
  <c r="F41" i="1"/>
  <c r="C41" i="1"/>
  <c r="B41" i="1"/>
  <c r="D41" i="1"/>
  <c r="F184" i="1"/>
  <c r="B184" i="1"/>
  <c r="C184" i="1"/>
  <c r="D184" i="1"/>
  <c r="F128" i="1"/>
  <c r="B128" i="1"/>
  <c r="C128" i="1"/>
  <c r="D128" i="1"/>
  <c r="F88" i="1"/>
  <c r="B88" i="1"/>
  <c r="C88" i="1"/>
  <c r="D88" i="1"/>
  <c r="F48" i="1"/>
  <c r="B48" i="1"/>
  <c r="C48" i="1"/>
  <c r="D48" i="1"/>
  <c r="F16" i="1"/>
  <c r="B16" i="1"/>
  <c r="C16" i="1"/>
  <c r="D16" i="1"/>
  <c r="F159" i="1"/>
  <c r="D159" i="1"/>
  <c r="B159" i="1"/>
  <c r="C159" i="1"/>
  <c r="F119" i="1"/>
  <c r="C119" i="1"/>
  <c r="D119" i="1"/>
  <c r="B119" i="1"/>
  <c r="F79" i="1"/>
  <c r="C79" i="1"/>
  <c r="D79" i="1"/>
  <c r="B79" i="1"/>
  <c r="F39" i="1"/>
  <c r="C39" i="1"/>
  <c r="D39" i="1"/>
  <c r="B39" i="1"/>
  <c r="F7" i="1"/>
  <c r="C7" i="1"/>
  <c r="D7" i="1"/>
  <c r="B7" i="1"/>
  <c r="F166" i="1"/>
  <c r="B166" i="1"/>
  <c r="C166" i="1"/>
  <c r="D166" i="1"/>
  <c r="B3" i="1"/>
  <c r="D3" i="1"/>
  <c r="C3" i="1"/>
  <c r="F3" i="1"/>
  <c r="F173" i="1"/>
  <c r="C173" i="1"/>
  <c r="B173" i="1"/>
  <c r="D173" i="1"/>
  <c r="B157" i="1"/>
  <c r="C157" i="1"/>
  <c r="F157" i="1"/>
  <c r="D157" i="1"/>
  <c r="B149" i="1"/>
  <c r="F149" i="1"/>
  <c r="C149" i="1"/>
  <c r="D149" i="1"/>
  <c r="B141" i="1"/>
  <c r="D141" i="1"/>
  <c r="F141" i="1"/>
  <c r="C141" i="1"/>
  <c r="B133" i="1"/>
  <c r="C133" i="1"/>
  <c r="F133" i="1"/>
  <c r="D133" i="1"/>
  <c r="B125" i="1"/>
  <c r="C125" i="1"/>
  <c r="D125" i="1"/>
  <c r="F125" i="1"/>
  <c r="B117" i="1"/>
  <c r="C117" i="1"/>
  <c r="D117" i="1"/>
  <c r="F117" i="1"/>
  <c r="B109" i="1"/>
  <c r="C109" i="1"/>
  <c r="D109" i="1"/>
  <c r="F109" i="1"/>
  <c r="B101" i="1"/>
  <c r="C101" i="1"/>
  <c r="D101" i="1"/>
  <c r="F101" i="1"/>
  <c r="B93" i="1"/>
  <c r="C93" i="1"/>
  <c r="D93" i="1"/>
  <c r="F93" i="1"/>
  <c r="B85" i="1"/>
  <c r="C85" i="1"/>
  <c r="D85" i="1"/>
  <c r="F85" i="1"/>
  <c r="B77" i="1"/>
  <c r="C77" i="1"/>
  <c r="D77" i="1"/>
  <c r="F77" i="1"/>
  <c r="B69" i="1"/>
  <c r="C69" i="1"/>
  <c r="D69" i="1"/>
  <c r="F69" i="1"/>
  <c r="B61" i="1"/>
  <c r="C61" i="1"/>
  <c r="D61" i="1"/>
  <c r="F61" i="1"/>
  <c r="B53" i="1"/>
  <c r="C53" i="1"/>
  <c r="D53" i="1"/>
  <c r="F53" i="1"/>
  <c r="B45" i="1"/>
  <c r="C45" i="1"/>
  <c r="D45" i="1"/>
  <c r="F45" i="1"/>
  <c r="B37" i="1"/>
  <c r="C37" i="1"/>
  <c r="D37" i="1"/>
  <c r="F37" i="1"/>
  <c r="B29" i="1"/>
  <c r="C29" i="1"/>
  <c r="D29" i="1"/>
  <c r="F29" i="1"/>
  <c r="B21" i="1"/>
  <c r="C21" i="1"/>
  <c r="D21" i="1"/>
  <c r="F21" i="1"/>
  <c r="B13" i="1"/>
  <c r="C13" i="1"/>
  <c r="D13" i="1"/>
  <c r="F13" i="1"/>
  <c r="B5" i="1"/>
  <c r="C5" i="1"/>
  <c r="D5" i="1"/>
  <c r="F5" i="1"/>
  <c r="F169" i="1"/>
  <c r="B169" i="1"/>
  <c r="C169" i="1"/>
  <c r="D169" i="1"/>
  <c r="F137" i="1"/>
  <c r="D137" i="1"/>
  <c r="B137" i="1"/>
  <c r="C137" i="1"/>
  <c r="F97" i="1"/>
  <c r="B97" i="1"/>
  <c r="C97" i="1"/>
  <c r="D97" i="1"/>
  <c r="F57" i="1"/>
  <c r="C57" i="1"/>
  <c r="D57" i="1"/>
  <c r="B57" i="1"/>
  <c r="F17" i="1"/>
  <c r="B17" i="1"/>
  <c r="C17" i="1"/>
  <c r="D17" i="1"/>
  <c r="F160" i="1"/>
  <c r="B160" i="1"/>
  <c r="C160" i="1"/>
  <c r="D160" i="1"/>
  <c r="F120" i="1"/>
  <c r="B120" i="1"/>
  <c r="C120" i="1"/>
  <c r="D120" i="1"/>
  <c r="F80" i="1"/>
  <c r="B80" i="1"/>
  <c r="C80" i="1"/>
  <c r="D80" i="1"/>
  <c r="F32" i="1"/>
  <c r="B32" i="1"/>
  <c r="C32" i="1"/>
  <c r="D32" i="1"/>
  <c r="F175" i="1"/>
  <c r="B175" i="1"/>
  <c r="C175" i="1"/>
  <c r="D175" i="1"/>
  <c r="F135" i="1"/>
  <c r="C135" i="1"/>
  <c r="D135" i="1"/>
  <c r="B135" i="1"/>
  <c r="F95" i="1"/>
  <c r="C95" i="1"/>
  <c r="D95" i="1"/>
  <c r="B95" i="1"/>
  <c r="F63" i="1"/>
  <c r="C63" i="1"/>
  <c r="D63" i="1"/>
  <c r="B63" i="1"/>
  <c r="F23" i="1"/>
  <c r="C23" i="1"/>
  <c r="D23" i="1"/>
  <c r="B23" i="1"/>
  <c r="F182" i="1"/>
  <c r="C182" i="1"/>
  <c r="D182" i="1"/>
  <c r="B182" i="1"/>
  <c r="F158" i="1"/>
  <c r="B158" i="1"/>
  <c r="C158" i="1"/>
  <c r="D158" i="1"/>
  <c r="F181" i="1"/>
  <c r="C181" i="1"/>
  <c r="D181" i="1"/>
  <c r="B181" i="1"/>
  <c r="B165" i="1"/>
  <c r="F165" i="1"/>
  <c r="C165" i="1"/>
  <c r="D165" i="1"/>
  <c r="B188" i="1"/>
  <c r="C188" i="1"/>
  <c r="D188" i="1"/>
  <c r="F188" i="1"/>
  <c r="B180" i="1"/>
  <c r="F180" i="1"/>
  <c r="C180" i="1"/>
  <c r="D180" i="1"/>
  <c r="B172" i="1"/>
  <c r="C172" i="1"/>
  <c r="F172" i="1"/>
  <c r="D172" i="1"/>
  <c r="D164" i="1"/>
  <c r="B164" i="1"/>
  <c r="F164" i="1"/>
  <c r="C164" i="1"/>
  <c r="D156" i="1"/>
  <c r="F156" i="1"/>
  <c r="B156" i="1"/>
  <c r="C156" i="1"/>
  <c r="B148" i="1"/>
  <c r="C148" i="1"/>
  <c r="D148" i="1"/>
  <c r="F148" i="1"/>
  <c r="D140" i="1"/>
  <c r="F140" i="1"/>
  <c r="B140" i="1"/>
  <c r="C140" i="1"/>
  <c r="D132" i="1"/>
  <c r="F132" i="1"/>
  <c r="B132" i="1"/>
  <c r="C132" i="1"/>
  <c r="D124" i="1"/>
  <c r="B124" i="1"/>
  <c r="C124" i="1"/>
  <c r="F124" i="1"/>
  <c r="D116" i="1"/>
  <c r="F116" i="1"/>
  <c r="B116" i="1"/>
  <c r="C116" i="1"/>
  <c r="D108" i="1"/>
  <c r="B108" i="1"/>
  <c r="C108" i="1"/>
  <c r="F108" i="1"/>
  <c r="D100" i="1"/>
  <c r="C100" i="1"/>
  <c r="F100" i="1"/>
  <c r="B100" i="1"/>
  <c r="D92" i="1"/>
  <c r="F92" i="1"/>
  <c r="B92" i="1"/>
  <c r="C92" i="1"/>
  <c r="D84" i="1"/>
  <c r="B84" i="1"/>
  <c r="C84" i="1"/>
  <c r="F84" i="1"/>
  <c r="D76" i="1"/>
  <c r="B76" i="1"/>
  <c r="C76" i="1"/>
  <c r="F76" i="1"/>
  <c r="D68" i="1"/>
  <c r="F68" i="1"/>
  <c r="C68" i="1"/>
  <c r="B68" i="1"/>
  <c r="D60" i="1"/>
  <c r="B60" i="1"/>
  <c r="C60" i="1"/>
  <c r="F60" i="1"/>
  <c r="D52" i="1"/>
  <c r="F52" i="1"/>
  <c r="B52" i="1"/>
  <c r="C52" i="1"/>
  <c r="D44" i="1"/>
  <c r="B44" i="1"/>
  <c r="C44" i="1"/>
  <c r="F44" i="1"/>
  <c r="D36" i="1"/>
  <c r="B36" i="1"/>
  <c r="F36" i="1"/>
  <c r="C36" i="1"/>
  <c r="D28" i="1"/>
  <c r="F28" i="1"/>
  <c r="B28" i="1"/>
  <c r="C28" i="1"/>
  <c r="D20" i="1"/>
  <c r="C20" i="1"/>
  <c r="B20" i="1"/>
  <c r="F20" i="1"/>
  <c r="D12" i="1"/>
  <c r="B12" i="1"/>
  <c r="C12" i="1"/>
  <c r="F12" i="1"/>
  <c r="F185" i="1"/>
  <c r="B185" i="1"/>
  <c r="C185" i="1"/>
  <c r="D185" i="1"/>
  <c r="F145" i="1"/>
  <c r="B145" i="1"/>
  <c r="C145" i="1"/>
  <c r="D145" i="1"/>
  <c r="F105" i="1"/>
  <c r="C105" i="1"/>
  <c r="D105" i="1"/>
  <c r="B105" i="1"/>
  <c r="F65" i="1"/>
  <c r="B65" i="1"/>
  <c r="C65" i="1"/>
  <c r="D65" i="1"/>
  <c r="F25" i="1"/>
  <c r="D25" i="1"/>
  <c r="B25" i="1"/>
  <c r="C25" i="1"/>
  <c r="F168" i="1"/>
  <c r="B168" i="1"/>
  <c r="C168" i="1"/>
  <c r="D168" i="1"/>
  <c r="F144" i="1"/>
  <c r="D144" i="1"/>
  <c r="B144" i="1"/>
  <c r="C144" i="1"/>
  <c r="F104" i="1"/>
  <c r="B104" i="1"/>
  <c r="C104" i="1"/>
  <c r="D104" i="1"/>
  <c r="F72" i="1"/>
  <c r="B72" i="1"/>
  <c r="C72" i="1"/>
  <c r="D72" i="1"/>
  <c r="F24" i="1"/>
  <c r="B24" i="1"/>
  <c r="C24" i="1"/>
  <c r="D24" i="1"/>
  <c r="F167" i="1"/>
  <c r="D167" i="1"/>
  <c r="B167" i="1"/>
  <c r="C167" i="1"/>
  <c r="F127" i="1"/>
  <c r="C127" i="1"/>
  <c r="D127" i="1"/>
  <c r="B127" i="1"/>
  <c r="F87" i="1"/>
  <c r="C87" i="1"/>
  <c r="D87" i="1"/>
  <c r="B87" i="1"/>
  <c r="F31" i="1"/>
  <c r="C31" i="1"/>
  <c r="D31" i="1"/>
  <c r="B31" i="1"/>
  <c r="D179" i="1"/>
  <c r="F179" i="1"/>
  <c r="B179" i="1"/>
  <c r="C179" i="1"/>
  <c r="B163" i="1"/>
  <c r="C163" i="1"/>
  <c r="D163" i="1"/>
  <c r="F163" i="1"/>
  <c r="B131" i="1"/>
  <c r="C131" i="1"/>
  <c r="D131" i="1"/>
  <c r="F131" i="1"/>
  <c r="B123" i="1"/>
  <c r="D123" i="1"/>
  <c r="F123" i="1"/>
  <c r="C123" i="1"/>
  <c r="B115" i="1"/>
  <c r="F115" i="1"/>
  <c r="C115" i="1"/>
  <c r="D115" i="1"/>
  <c r="B107" i="1"/>
  <c r="D107" i="1"/>
  <c r="F107" i="1"/>
  <c r="C107" i="1"/>
  <c r="B99" i="1"/>
  <c r="F99" i="1"/>
  <c r="C99" i="1"/>
  <c r="D99" i="1"/>
  <c r="B91" i="1"/>
  <c r="F91" i="1"/>
  <c r="D91" i="1"/>
  <c r="C91" i="1"/>
  <c r="B83" i="1"/>
  <c r="F83" i="1"/>
  <c r="C83" i="1"/>
  <c r="D83" i="1"/>
  <c r="B75" i="1"/>
  <c r="D75" i="1"/>
  <c r="F75" i="1"/>
  <c r="C75" i="1"/>
  <c r="B67" i="1"/>
  <c r="F67" i="1"/>
  <c r="C67" i="1"/>
  <c r="D67" i="1"/>
  <c r="B59" i="1"/>
  <c r="D59" i="1"/>
  <c r="F59" i="1"/>
  <c r="C59" i="1"/>
  <c r="B51" i="1"/>
  <c r="F51" i="1"/>
  <c r="C51" i="1"/>
  <c r="D51" i="1"/>
  <c r="B43" i="1"/>
  <c r="D43" i="1"/>
  <c r="F43" i="1"/>
  <c r="C43" i="1"/>
  <c r="B35" i="1"/>
  <c r="F35" i="1"/>
  <c r="C35" i="1"/>
  <c r="D35" i="1"/>
  <c r="B27" i="1"/>
  <c r="F27" i="1"/>
  <c r="D27" i="1"/>
  <c r="C27" i="1"/>
  <c r="B19" i="1"/>
  <c r="C19" i="1"/>
  <c r="F19" i="1"/>
  <c r="D19" i="1"/>
  <c r="B11" i="1"/>
  <c r="D11" i="1"/>
  <c r="F11" i="1"/>
  <c r="C11" i="1"/>
  <c r="F161" i="1"/>
  <c r="D161" i="1"/>
  <c r="B161" i="1"/>
  <c r="C161" i="1"/>
  <c r="F121" i="1"/>
  <c r="D121" i="1"/>
  <c r="B121" i="1"/>
  <c r="C121" i="1"/>
  <c r="F73" i="1"/>
  <c r="C73" i="1"/>
  <c r="D73" i="1"/>
  <c r="B73" i="1"/>
  <c r="F33" i="1"/>
  <c r="B33" i="1"/>
  <c r="C33" i="1"/>
  <c r="D33" i="1"/>
  <c r="F176" i="1"/>
  <c r="B176" i="1"/>
  <c r="C176" i="1"/>
  <c r="D176" i="1"/>
  <c r="F136" i="1"/>
  <c r="B136" i="1"/>
  <c r="D136" i="1"/>
  <c r="C136" i="1"/>
  <c r="F96" i="1"/>
  <c r="B96" i="1"/>
  <c r="C96" i="1"/>
  <c r="D96" i="1"/>
  <c r="F56" i="1"/>
  <c r="B56" i="1"/>
  <c r="C56" i="1"/>
  <c r="D56" i="1"/>
  <c r="F8" i="1"/>
  <c r="B8" i="1"/>
  <c r="C8" i="1"/>
  <c r="D8" i="1"/>
  <c r="F143" i="1"/>
  <c r="D143" i="1"/>
  <c r="C143" i="1"/>
  <c r="B143" i="1"/>
  <c r="F103" i="1"/>
  <c r="C103" i="1"/>
  <c r="D103" i="1"/>
  <c r="B103" i="1"/>
  <c r="F55" i="1"/>
  <c r="C55" i="1"/>
  <c r="D55" i="1"/>
  <c r="B55" i="1"/>
  <c r="D187" i="1"/>
  <c r="B187" i="1"/>
  <c r="F187" i="1"/>
  <c r="C187" i="1"/>
  <c r="D171" i="1"/>
  <c r="B171" i="1"/>
  <c r="F171" i="1"/>
  <c r="C171" i="1"/>
  <c r="F155" i="1"/>
  <c r="B155" i="1"/>
  <c r="D155" i="1"/>
  <c r="C155" i="1"/>
  <c r="D147" i="1"/>
  <c r="F147" i="1"/>
  <c r="B147" i="1"/>
  <c r="C147" i="1"/>
  <c r="B139" i="1"/>
  <c r="F139" i="1"/>
  <c r="C139" i="1"/>
  <c r="D139" i="1"/>
  <c r="F186" i="1"/>
  <c r="B186" i="1"/>
  <c r="C186" i="1"/>
  <c r="D186" i="1"/>
  <c r="F178" i="1"/>
  <c r="B178" i="1"/>
  <c r="C178" i="1"/>
  <c r="D178" i="1"/>
  <c r="F170" i="1"/>
  <c r="B170" i="1"/>
  <c r="C170" i="1"/>
  <c r="D170" i="1"/>
  <c r="C162" i="1"/>
  <c r="F162" i="1"/>
  <c r="B162" i="1"/>
  <c r="D162" i="1"/>
  <c r="C154" i="1"/>
  <c r="F154" i="1"/>
  <c r="B154" i="1"/>
  <c r="D154" i="1"/>
  <c r="C146" i="1"/>
  <c r="F146" i="1"/>
  <c r="D146" i="1"/>
  <c r="B146" i="1"/>
  <c r="B138" i="1"/>
  <c r="C138" i="1"/>
  <c r="D138" i="1"/>
  <c r="F138" i="1"/>
  <c r="B130" i="1"/>
  <c r="C130" i="1"/>
  <c r="D130" i="1"/>
  <c r="F130" i="1"/>
  <c r="B122" i="1"/>
  <c r="C122" i="1"/>
  <c r="D122" i="1"/>
  <c r="F122" i="1"/>
  <c r="B114" i="1"/>
  <c r="C114" i="1"/>
  <c r="D114" i="1"/>
  <c r="F114" i="1"/>
  <c r="B106" i="1"/>
  <c r="C106" i="1"/>
  <c r="D106" i="1"/>
  <c r="F106" i="1"/>
  <c r="B98" i="1"/>
  <c r="C98" i="1"/>
  <c r="D98" i="1"/>
  <c r="F98" i="1"/>
  <c r="B90" i="1"/>
  <c r="C90" i="1"/>
  <c r="D90" i="1"/>
  <c r="F90" i="1"/>
  <c r="B82" i="1"/>
  <c r="C82" i="1"/>
  <c r="D82" i="1"/>
  <c r="F82" i="1"/>
  <c r="B74" i="1"/>
  <c r="C74" i="1"/>
  <c r="D74" i="1"/>
  <c r="F74" i="1"/>
  <c r="B66" i="1"/>
  <c r="C66" i="1"/>
  <c r="D66" i="1"/>
  <c r="F66" i="1"/>
  <c r="B58" i="1"/>
  <c r="C58" i="1"/>
  <c r="D58" i="1"/>
  <c r="F58" i="1"/>
  <c r="B50" i="1"/>
  <c r="C50" i="1"/>
  <c r="D50" i="1"/>
  <c r="F50" i="1"/>
  <c r="B42" i="1"/>
  <c r="C42" i="1"/>
  <c r="D42" i="1"/>
  <c r="F42" i="1"/>
  <c r="B34" i="1"/>
  <c r="C34" i="1"/>
  <c r="D34" i="1"/>
  <c r="F34" i="1"/>
  <c r="B26" i="1"/>
  <c r="C26" i="1"/>
  <c r="D26" i="1"/>
  <c r="F26" i="1"/>
  <c r="B18" i="1"/>
  <c r="C18" i="1"/>
  <c r="D18" i="1"/>
  <c r="F18" i="1"/>
  <c r="B10" i="1"/>
  <c r="C10" i="1"/>
  <c r="D10" i="1"/>
  <c r="F10" i="1"/>
  <c r="D4" i="4" l="1"/>
  <c r="F4" i="4"/>
  <c r="D5" i="4"/>
  <c r="F5" i="4"/>
  <c r="D6" i="4"/>
  <c r="F6" i="4"/>
  <c r="D7" i="4"/>
  <c r="F7" i="4"/>
  <c r="D8" i="4"/>
  <c r="F8" i="4"/>
  <c r="D9" i="4"/>
  <c r="F9" i="4"/>
  <c r="D10" i="4"/>
  <c r="F10" i="4"/>
  <c r="D11" i="4"/>
  <c r="F11" i="4"/>
  <c r="D12" i="4"/>
  <c r="F12" i="4"/>
  <c r="D13" i="4"/>
  <c r="F13" i="4"/>
  <c r="D14" i="4"/>
  <c r="F14" i="4"/>
  <c r="D15" i="4"/>
  <c r="F15" i="4"/>
  <c r="D16" i="4"/>
  <c r="F16" i="4"/>
  <c r="D17" i="4"/>
  <c r="F17" i="4"/>
  <c r="D18" i="4"/>
  <c r="F18" i="4"/>
  <c r="D19" i="4"/>
  <c r="F19" i="4"/>
  <c r="D20" i="4"/>
  <c r="F20" i="4"/>
  <c r="G3" i="4"/>
  <c r="E3" i="4"/>
  <c r="C3" i="4"/>
  <c r="C5" i="4"/>
  <c r="C7" i="4"/>
  <c r="C9" i="4"/>
  <c r="C11" i="4"/>
  <c r="C13" i="4"/>
  <c r="C15" i="4"/>
  <c r="C17" i="4"/>
  <c r="C19" i="4"/>
  <c r="C20" i="4"/>
  <c r="E4" i="4"/>
  <c r="G4" i="4"/>
  <c r="E5" i="4"/>
  <c r="G5" i="4"/>
  <c r="E6" i="4"/>
  <c r="G6" i="4"/>
  <c r="E7" i="4"/>
  <c r="G7" i="4"/>
  <c r="E8" i="4"/>
  <c r="G8" i="4"/>
  <c r="E9" i="4"/>
  <c r="G9" i="4"/>
  <c r="E10" i="4"/>
  <c r="G10" i="4"/>
  <c r="E11" i="4"/>
  <c r="G11" i="4"/>
  <c r="E12" i="4"/>
  <c r="G12" i="4"/>
  <c r="E13" i="4"/>
  <c r="G13" i="4"/>
  <c r="E14" i="4"/>
  <c r="G14" i="4"/>
  <c r="E15" i="4"/>
  <c r="G15" i="4"/>
  <c r="E16" i="4"/>
  <c r="G16" i="4"/>
  <c r="E17" i="4"/>
  <c r="G17" i="4"/>
  <c r="E18" i="4"/>
  <c r="G18" i="4"/>
  <c r="E19" i="4"/>
  <c r="G19" i="4"/>
  <c r="E20" i="4"/>
  <c r="G20" i="4"/>
  <c r="F3" i="4"/>
  <c r="D3" i="4"/>
  <c r="C4" i="4"/>
  <c r="C6" i="4"/>
  <c r="C8" i="4"/>
  <c r="C10" i="4"/>
  <c r="C12" i="4"/>
  <c r="C14" i="4"/>
  <c r="C16" i="4"/>
  <c r="C18" i="4"/>
  <c r="B13" i="4"/>
  <c r="B14" i="4"/>
  <c r="B16" i="4"/>
  <c r="B18" i="4"/>
  <c r="B20" i="4"/>
  <c r="B6" i="4"/>
  <c r="B8" i="4"/>
  <c r="B9" i="4"/>
  <c r="B10" i="4"/>
  <c r="B11" i="4"/>
  <c r="B12" i="4"/>
  <c r="B15" i="4"/>
  <c r="B17" i="4"/>
  <c r="B19" i="4"/>
  <c r="B7" i="4"/>
  <c r="B5" i="4"/>
  <c r="B4" i="4"/>
  <c r="B3" i="4"/>
</calcChain>
</file>

<file path=xl/sharedStrings.xml><?xml version="1.0" encoding="utf-8"?>
<sst xmlns="http://schemas.openxmlformats.org/spreadsheetml/2006/main" count="1117" uniqueCount="553">
  <si>
    <t>Pays</t>
  </si>
  <si>
    <t>Provinces</t>
  </si>
  <si>
    <t>Départements</t>
  </si>
  <si>
    <t>Enseigne</t>
  </si>
  <si>
    <t>Ville</t>
  </si>
  <si>
    <t>Sous-Traitant</t>
  </si>
  <si>
    <t>France</t>
  </si>
  <si>
    <t>AGEN (BOE)</t>
  </si>
  <si>
    <t>AIX EN PROVENCE centre ville</t>
  </si>
  <si>
    <t>ALES</t>
  </si>
  <si>
    <t>ALFORVILLE</t>
  </si>
  <si>
    <t>AMIENS</t>
  </si>
  <si>
    <t>AMIENS - SIS AUCHAN DURY</t>
  </si>
  <si>
    <t xml:space="preserve">AMIENS- Comptoir BOULANGER </t>
  </si>
  <si>
    <t>ANGERS (BEAUCOUZE)</t>
  </si>
  <si>
    <t>ANGLET</t>
  </si>
  <si>
    <t>ANGOULINS (La Rochelle)</t>
  </si>
  <si>
    <t xml:space="preserve">ANNECY (SEYNOD) - CAP BOULANGER </t>
  </si>
  <si>
    <t>ANNEMASSE</t>
  </si>
  <si>
    <t>ANTIBES</t>
  </si>
  <si>
    <t>ARRAS</t>
  </si>
  <si>
    <t>ARRAS-DUISANS</t>
  </si>
  <si>
    <t>AUBAGNE</t>
  </si>
  <si>
    <t>AUBIERE</t>
  </si>
  <si>
    <t>AUXERRE</t>
  </si>
  <si>
    <t>AVIGNON-LE PONTET</t>
  </si>
  <si>
    <t>BARENTIN (ROUEN)</t>
  </si>
  <si>
    <t>BEAUGRENELLE</t>
  </si>
  <si>
    <t>BEAUVAIS</t>
  </si>
  <si>
    <t>BELFORT "ANDELNANS"</t>
  </si>
  <si>
    <t>BESANCON</t>
  </si>
  <si>
    <t>BETHUNE</t>
  </si>
  <si>
    <t>BEYNOST</t>
  </si>
  <si>
    <t>BEZIERS</t>
  </si>
  <si>
    <t>BIGANOS</t>
  </si>
  <si>
    <t>BORDEAUX LE LAC</t>
  </si>
  <si>
    <t>BOURG EN BRESSE</t>
  </si>
  <si>
    <t>BREST (GUIPAVAS)</t>
  </si>
  <si>
    <t>CAEN (MONDEVILLE)</t>
  </si>
  <si>
    <t>CAMBRAI</t>
  </si>
  <si>
    <t>CARRE de SOIE 
(VAUX-en-VELIN)</t>
  </si>
  <si>
    <t>CHALON SUR SAONE</t>
  </si>
  <si>
    <t>CHAMBERY</t>
  </si>
  <si>
    <t>CHAMBRAY les TOURS</t>
  </si>
  <si>
    <t>CHAMPNIERS ANGOULEME</t>
  </si>
  <si>
    <t>CHASSE sur RHONE</t>
  </si>
  <si>
    <t>CHATEAUROUX</t>
  </si>
  <si>
    <t>CHOLET</t>
  </si>
  <si>
    <t>CLAYE SOUILLY</t>
  </si>
  <si>
    <t>COIGNIERES</t>
  </si>
  <si>
    <t>COLMAR</t>
  </si>
  <si>
    <t>COLOMIERS</t>
  </si>
  <si>
    <t>COMPIEGNE (JAUX)</t>
  </si>
  <si>
    <t>CREIL (SAINT MAXIMIN)</t>
  </si>
  <si>
    <t>CRETEIL</t>
  </si>
  <si>
    <t>DIJON TOISON d'OR</t>
  </si>
  <si>
    <t>DOUAI (WAZIERS)</t>
  </si>
  <si>
    <t>DRAGUIGNAN COMPTOIR</t>
  </si>
  <si>
    <t>DUNKERQUE (GRANDE-SYNTHE)</t>
  </si>
  <si>
    <t>ECHIROLLES</t>
  </si>
  <si>
    <t>ENGLOS (SEQUEDIN)</t>
  </si>
  <si>
    <t xml:space="preserve">ERAGNY sur OISE   </t>
  </si>
  <si>
    <t>FACHES THUMESNIL</t>
  </si>
  <si>
    <t>FENOUILLET</t>
  </si>
  <si>
    <t>FOUQUIERES LES BETHUNE</t>
  </si>
  <si>
    <t>FRETIN</t>
  </si>
  <si>
    <t>GARONOR</t>
  </si>
  <si>
    <t>GENNEVILLIERS</t>
  </si>
  <si>
    <t>GUICHANVILLE EVREUX</t>
  </si>
  <si>
    <t>HAUSSMANN COUPOLE</t>
  </si>
  <si>
    <t>HAUSSMANN GL</t>
  </si>
  <si>
    <t>HYERES</t>
  </si>
  <si>
    <t>ISSY LES MOULINEAUX</t>
  </si>
  <si>
    <t xml:space="preserve">IVRY   </t>
  </si>
  <si>
    <t>LA ROCHE SUR YON</t>
  </si>
  <si>
    <t>LATTES</t>
  </si>
  <si>
    <t>LE MANS NORD (LA CHAPELLE ST AUBIN)</t>
  </si>
  <si>
    <t>LEERS</t>
  </si>
  <si>
    <t>LENS (VENDIN-LE-VIEIL)</t>
  </si>
  <si>
    <t xml:space="preserve">LESQUIN - LE HUB </t>
  </si>
  <si>
    <t>LEVALLOIS-PERRET</t>
  </si>
  <si>
    <t>LIBOURNE</t>
  </si>
  <si>
    <t>LILLE</t>
  </si>
  <si>
    <t>LIMOGES</t>
  </si>
  <si>
    <t>LIMONEST</t>
  </si>
  <si>
    <t>L'ISLE D'ABEAU</t>
  </si>
  <si>
    <t>LOGNES</t>
  </si>
  <si>
    <t>LONS</t>
  </si>
  <si>
    <t>LORIENT</t>
  </si>
  <si>
    <t xml:space="preserve">LYON LES CORDELIERS </t>
  </si>
  <si>
    <t>LYON SAINT-PRIEST</t>
  </si>
  <si>
    <t>MACON</t>
  </si>
  <si>
    <t>MANDELIEU LA NAPOULE</t>
  </si>
  <si>
    <t>MANTES BUCHELAY</t>
  </si>
  <si>
    <t>MARSEILLE (LA VALENTINE)</t>
  </si>
  <si>
    <t>MASSY</t>
  </si>
  <si>
    <t>MELUN (CESSON)</t>
  </si>
  <si>
    <t>MELUN (cuisine)</t>
  </si>
  <si>
    <t>MERIGNAC</t>
  </si>
  <si>
    <t>MERLIMONT - Comptoir  BOULANGER</t>
  </si>
  <si>
    <t xml:space="preserve">METZ - Comptoir </t>
  </si>
  <si>
    <t>METZ (AUGNY)</t>
  </si>
  <si>
    <t xml:space="preserve">METZ (METZANINE) </t>
  </si>
  <si>
    <t>MONTAUBAN</t>
  </si>
  <si>
    <t>MONTEVRAIN</t>
  </si>
  <si>
    <t>MONTIGNY-LES-CORMEILLES</t>
  </si>
  <si>
    <t>MONTIVILLIERS</t>
  </si>
  <si>
    <t>MULHOUSE WITTENHEIM</t>
  </si>
  <si>
    <t xml:space="preserve">NANCY (FROUARD) </t>
  </si>
  <si>
    <t>NANCY (VANDOEUVRE)</t>
  </si>
  <si>
    <t>NANTES PARIDIS</t>
  </si>
  <si>
    <t>NANTES REZE</t>
  </si>
  <si>
    <t>NANTES ST HERBLAIN</t>
  </si>
  <si>
    <t>NICE</t>
  </si>
  <si>
    <t>NICE ENTREPÔT</t>
  </si>
  <si>
    <t>NIMES</t>
  </si>
  <si>
    <t>NIORT</t>
  </si>
  <si>
    <t>NOYELLES-GODAULT</t>
  </si>
  <si>
    <t>OLLIOULES</t>
  </si>
  <si>
    <t>ORGEVAL</t>
  </si>
  <si>
    <t xml:space="preserve">ORLEANS (SARAN)  </t>
  </si>
  <si>
    <t>OSNY</t>
  </si>
  <si>
    <t>PARIS ITALIE 2</t>
  </si>
  <si>
    <t>PARIS MONTMARTRE</t>
  </si>
  <si>
    <t>PARIS MONTPARNASSE</t>
  </si>
  <si>
    <t xml:space="preserve">PARIS OPERA </t>
  </si>
  <si>
    <t>PARIS PASSY</t>
  </si>
  <si>
    <t>PARIS ROSA PARKS - AUBERVILLIERS</t>
  </si>
  <si>
    <t>PARIS-MARAIS BHV</t>
  </si>
  <si>
    <t>PAU (LESCAR)</t>
  </si>
  <si>
    <t>PERIGUEUX TRELISSAC</t>
  </si>
  <si>
    <t>PERPIGNAN</t>
  </si>
  <si>
    <t>PERSAN CHAMBLY</t>
  </si>
  <si>
    <t>PLAISIR (LES CLAYES sous BOIS)</t>
  </si>
  <si>
    <t>PLAN de CAMPAGNE (CABRIES)</t>
  </si>
  <si>
    <t xml:space="preserve">POITIERS  </t>
  </si>
  <si>
    <t>POITIERS 
(CHASSENEUIL du POITOU)</t>
  </si>
  <si>
    <t>POITIERS SUD</t>
  </si>
  <si>
    <t>PONTAULT COMBAULT</t>
  </si>
  <si>
    <t>PUGET sur ARGENS</t>
  </si>
  <si>
    <t>QUETIGNY (DIJON)</t>
  </si>
  <si>
    <t>REIMS CORMONTREUIL</t>
  </si>
  <si>
    <t>REIMS THILLOIS</t>
  </si>
  <si>
    <t>RENNES (CHANTEPIE)</t>
  </si>
  <si>
    <t>RENNES CENTRE</t>
  </si>
  <si>
    <t>RENNES ST GREGOIRE</t>
  </si>
  <si>
    <t>RIVESALTES</t>
  </si>
  <si>
    <t>ROANNE</t>
  </si>
  <si>
    <t>RONCQ (TOURCOING)</t>
  </si>
  <si>
    <t>ROSNY sous BOIS (DOMUS CUISINE)</t>
  </si>
  <si>
    <t>ROSNY sous BOIS (DOMUS)</t>
  </si>
  <si>
    <t xml:space="preserve">ROUEN COMPTOIR </t>
  </si>
  <si>
    <t>SARCELLES</t>
  </si>
  <si>
    <t>ST BRIEUC (LANGUEUX)</t>
  </si>
  <si>
    <t>ST DOULCHARD (BOURGES)</t>
  </si>
  <si>
    <t>ST EGREVE</t>
  </si>
  <si>
    <t>ST FERREOL</t>
  </si>
  <si>
    <t>ST MARTIN BOULOGNE</t>
  </si>
  <si>
    <t>ST OMER (ARQUES)</t>
  </si>
  <si>
    <t>ST PIERRE DES CORPS</t>
  </si>
  <si>
    <t>ST QUENTIN (FAYET)</t>
  </si>
  <si>
    <t>STE GENEVIEVE DES BOIS</t>
  </si>
  <si>
    <t>ST-HERBLAIN (ATLANTIS)</t>
  </si>
  <si>
    <t>ST-ORENS de GAMEVILLE</t>
  </si>
  <si>
    <t>STRABOURG CENTRE VILLE</t>
  </si>
  <si>
    <t xml:space="preserve">STRABOURG VENDENHEIM - CAP BOULANGER </t>
  </si>
  <si>
    <t>STRASBOURG LA VIGIE</t>
  </si>
  <si>
    <t>TARBES</t>
  </si>
  <si>
    <t>TERVILLE (THIONVILLE)</t>
  </si>
  <si>
    <t>THIAIS</t>
  </si>
  <si>
    <t>THONON</t>
  </si>
  <si>
    <t>TOULON (LA GARDE)</t>
  </si>
  <si>
    <t>TOULOUSE (PORTET)</t>
  </si>
  <si>
    <t>TOULOUSE BALMA DRIVE</t>
  </si>
  <si>
    <t xml:space="preserve">TOURS SAINT PIERRE DES CORPS </t>
  </si>
  <si>
    <t>TOURVILLE</t>
  </si>
  <si>
    <t>TRIGNAC (ST NAZAIRE)</t>
  </si>
  <si>
    <t>TROYES ST PARRES AUX TERTRES</t>
  </si>
  <si>
    <t>VALENCE</t>
  </si>
  <si>
    <t xml:space="preserve">VALENCIENNES PETITE-FORET </t>
  </si>
  <si>
    <t>VANNES</t>
  </si>
  <si>
    <t xml:space="preserve">VELIZY II 
(VELIZY VILLACOUBLAY) </t>
  </si>
  <si>
    <t>VICHY</t>
  </si>
  <si>
    <t>VILLARS (ST ETIENNE)</t>
  </si>
  <si>
    <t>VILLEBON SUR YVETTE</t>
  </si>
  <si>
    <t>VILLEFRANCHE SUR SAONE</t>
  </si>
  <si>
    <t>VILLENAVE D'ORNON</t>
  </si>
  <si>
    <t>VILLENEUVE d'ASCQ</t>
  </si>
  <si>
    <t>VILLIERS sur MARNE</t>
  </si>
  <si>
    <t xml:space="preserve">VITROLLES </t>
  </si>
  <si>
    <t xml:space="preserve">WASQUEHAL - Comptoir BOULANGER </t>
  </si>
  <si>
    <t>Code postale</t>
  </si>
  <si>
    <t>83300</t>
  </si>
  <si>
    <t>77240</t>
  </si>
  <si>
    <t>06200</t>
  </si>
  <si>
    <t>83190</t>
  </si>
  <si>
    <t>95340</t>
  </si>
  <si>
    <t>03200</t>
  </si>
  <si>
    <t>N° de départements</t>
  </si>
  <si>
    <t>N°</t>
  </si>
  <si>
    <t>Département</t>
  </si>
  <si>
    <t>Chef-lieu</t>
  </si>
  <si>
    <t>01</t>
  </si>
  <si>
    <t>Ain</t>
  </si>
  <si>
    <t>Bourg-en-Bresse</t>
  </si>
  <si>
    <t>Auvergne-Rhône-Alpes</t>
  </si>
  <si>
    <t>02</t>
  </si>
  <si>
    <t>Aisne</t>
  </si>
  <si>
    <t>Laon</t>
  </si>
  <si>
    <t>Hauts-de-France</t>
  </si>
  <si>
    <t>03</t>
  </si>
  <si>
    <t>Allier</t>
  </si>
  <si>
    <t>Moulins</t>
  </si>
  <si>
    <t>04</t>
  </si>
  <si>
    <t>Alpes-de-Haute-Provence</t>
  </si>
  <si>
    <t>Digne</t>
  </si>
  <si>
    <t>Provence-Alpes-Côte d'Azur</t>
  </si>
  <si>
    <t>05</t>
  </si>
  <si>
    <t>Hautes-Alpes</t>
  </si>
  <si>
    <t>Gap</t>
  </si>
  <si>
    <t>06</t>
  </si>
  <si>
    <t>Alpes-Maritimes</t>
  </si>
  <si>
    <t>Nice</t>
  </si>
  <si>
    <t>07</t>
  </si>
  <si>
    <t>Ardèche</t>
  </si>
  <si>
    <t>Privas</t>
  </si>
  <si>
    <t>08</t>
  </si>
  <si>
    <t>Ardennes</t>
  </si>
  <si>
    <t>Charleville-Mézières</t>
  </si>
  <si>
    <t>Grand Est</t>
  </si>
  <si>
    <t>09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</si>
  <si>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</si>
  <si>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</si>
  <si>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</si>
  <si>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</si>
  <si>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</si>
  <si>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</si>
  <si>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</si>
  <si>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</si>
  <si>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</si>
  <si>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Bouches-du-Rhône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</si>
  <si>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</si>
  <si>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</si>
  <si>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</si>
  <si>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</si>
  <si>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</si>
  <si>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</si>
  <si>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</si>
  <si>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</si>
  <si>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</si>
  <si>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Charente-Maritime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</si>
  <si>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</si>
  <si>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</si>
  <si>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</si>
  <si>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</si>
  <si>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</si>
  <si>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</si>
  <si>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</si>
  <si>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Corse-du-Sud</t>
  </si>
  <si>
    <t>Ajaccio</t>
  </si>
  <si>
    <t>Corse</t>
  </si>
  <si>
    <t>2B</t>
  </si>
  <si>
    <t>Haute-Corse</t>
  </si>
  <si>
    <t>Bastia</t>
  </si>
  <si>
    <t>Côte-d'Or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</si>
  <si>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</si>
  <si>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</si>
  <si>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</si>
  <si>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</si>
  <si>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</si>
  <si>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</si>
  <si>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</si>
  <si>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</si>
  <si>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</si>
  <si>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</si>
  <si>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</si>
  <si>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</si>
  <si>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</si>
  <si>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</si>
  <si>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</si>
  <si>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</si>
  <si>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</si>
  <si>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</si>
  <si>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</si>
  <si>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</si>
  <si>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</si>
  <si>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</si>
  <si>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</si>
  <si>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</si>
  <si>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</si>
  <si>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</si>
  <si>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</si>
  <si>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</si>
  <si>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</si>
  <si>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</si>
  <si>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</si>
  <si>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</si>
  <si>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</si>
  <si>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</si>
  <si>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</si>
  <si>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</si>
  <si>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</si>
  <si>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</si>
  <si>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</si>
  <si>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</si>
  <si>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</si>
  <si>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</si>
  <si>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</si>
  <si>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</si>
  <si>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</si>
  <si>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</si>
  <si>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</si>
  <si>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</si>
  <si>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Nantes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</si>
  <si>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</si>
  <si>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</si>
  <si>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</si>
  <si>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</si>
  <si>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</si>
  <si>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</si>
  <si>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</si>
  <si>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</si>
  <si>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</si>
  <si>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</si>
  <si>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</si>
  <si>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</si>
  <si>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</si>
  <si>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</si>
  <si>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</si>
  <si>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</si>
  <si>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</si>
  <si>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</si>
  <si>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</si>
  <si>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</si>
  <si>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</si>
  <si>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</si>
  <si>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</si>
  <si>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</si>
  <si>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</si>
  <si>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</si>
  <si>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</si>
  <si>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</si>
  <si>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</si>
  <si>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</si>
  <si>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</si>
  <si>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</si>
  <si>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</si>
  <si>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</si>
  <si>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</si>
  <si>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</si>
  <si>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</si>
  <si>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</si>
  <si>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</si>
  <si>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</si>
  <si>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</si>
  <si>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</si>
  <si>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</si>
  <si>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</si>
  <si>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</si>
  <si>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</si>
  <si>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</si>
  <si>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</si>
  <si>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</si>
  <si>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</si>
  <si>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Lyon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</si>
  <si>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</si>
  <si>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</si>
  <si>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</si>
  <si>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</si>
  <si>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</si>
  <si>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</si>
  <si>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</si>
  <si>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</si>
  <si>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</si>
  <si>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</si>
  <si>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</si>
  <si>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</si>
  <si>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</si>
  <si>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</si>
  <si>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</si>
  <si>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</si>
  <si>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</si>
  <si>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</si>
  <si>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</si>
  <si>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</si>
  <si>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</si>
  <si>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</si>
  <si>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</si>
  <si>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</si>
  <si>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</si>
  <si>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</si>
  <si>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</si>
  <si>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</si>
  <si>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</si>
  <si>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</si>
  <si>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</si>
  <si>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</si>
  <si>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</si>
  <si>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</si>
  <si>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</si>
  <si>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</si>
  <si>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</si>
  <si>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</si>
  <si>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</si>
  <si>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</si>
  <si>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Territoire-de-Belfort</t>
  </si>
  <si>
    <t>Belfort</t>
  </si>
  <si>
    <t>Essonne</t>
  </si>
  <si>
    <t>Évry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</si>
  <si>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</si>
  <si>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</si>
  <si>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</si>
  <si>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</si>
  <si>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</si>
  <si>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</si>
  <si>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</si>
  <si>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</si>
  <si>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</si>
  <si>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</si>
  <si>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</si>
  <si>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</si>
  <si>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</si>
  <si>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</si>
  <si>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</si>
  <si>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</si>
  <si>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</si>
  <si>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</si>
  <si>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Chef Lieu</t>
  </si>
  <si>
    <t>80094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</si>
  <si>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</si>
  <si>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</si>
  <si>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</si>
  <si>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</si>
  <si>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</si>
  <si>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</si>
  <si>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</si>
  <si>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</si>
  <si>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</si>
  <si>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</si>
  <si>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</si>
  <si>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</si>
  <si>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</si>
  <si>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</si>
  <si>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</si>
  <si>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</si>
  <si>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</si>
  <si>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</si>
  <si>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</si>
  <si>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</si>
  <si>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Régions/Provinces</t>
  </si>
  <si>
    <t>Sous traitant</t>
  </si>
  <si>
    <t>U</t>
  </si>
  <si>
    <t>V</t>
  </si>
  <si>
    <t>W</t>
  </si>
  <si>
    <t>X</t>
  </si>
  <si>
    <t>RS</t>
  </si>
  <si>
    <t>TU</t>
  </si>
  <si>
    <t>VW</t>
  </si>
  <si>
    <t>Y</t>
  </si>
  <si>
    <t>Z</t>
  </si>
  <si>
    <t>13</t>
  </si>
  <si>
    <t>47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</si>
  <si>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</si>
  <si>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</si>
  <si>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</si>
  <si>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</si>
  <si>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</si>
  <si>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</si>
  <si>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</si>
  <si>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</si>
  <si>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</si>
  <si>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</si>
  <si>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</si>
  <si>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</si>
  <si>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</si>
  <si>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</si>
  <si>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</si>
  <si>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</si>
  <si>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</si>
  <si>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</si>
  <si>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</si>
  <si>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</si>
  <si>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</si>
  <si>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</si>
  <si>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</si>
  <si>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</si>
  <si>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</si>
  <si>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</si>
  <si>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</si>
  <si>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</si>
  <si>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</si>
  <si>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</si>
  <si>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</si>
  <si>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</si>
  <si>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</si>
  <si>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</si>
  <si>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</si>
  <si>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</si>
  <si>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</si>
  <si>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</si>
  <si>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</si>
  <si>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</si>
  <si>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</si>
  <si>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</si>
  <si>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</si>
  <si>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</si>
  <si>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</si>
  <si>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</si>
  <si>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</si>
  <si>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</si>
  <si>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</si>
  <si>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</si>
  <si>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</si>
  <si>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</si>
  <si>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</si>
  <si>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</si>
  <si>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</si>
  <si>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</si>
  <si>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</si>
  <si>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</si>
  <si>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</si>
  <si>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</si>
  <si>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</si>
  <si>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</si>
  <si>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</si>
  <si>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</si>
  <si>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</si>
  <si>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</si>
  <si>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</si>
  <si>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</si>
  <si>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</si>
  <si>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</si>
  <si>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</si>
  <si>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</si>
  <si>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</si>
  <si>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</si>
  <si>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</si>
  <si>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</si>
  <si>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</si>
  <si>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</si>
  <si>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</si>
  <si>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</si>
  <si>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</si>
  <si>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</si>
  <si>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</si>
  <si>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971</t>
  </si>
  <si>
    <t>972</t>
  </si>
  <si>
    <t>973</t>
  </si>
  <si>
    <t>974</t>
  </si>
  <si>
    <t>976</t>
  </si>
  <si>
    <t>VJP ELEC</t>
  </si>
  <si>
    <t>Toutes enseignes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</si>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</sst>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49" fontId="0" fillId="0" borderId="0" xfId="0" applyNumberFormat="1" applyAlignment="1">
      <alignment horizontal="center"/>
    </xf>
    <xf numFmtId="49" fontId="0" fillId="0" borderId="0" xfId="0" quotePrefix="1" applyNumberFormat="1" applyAlignment="1">
      <alignment horizontal="left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I188" totalsRowShown="0" headerRowDxfId="31">
  <autoFilter ref="A2:I188"/>
  <tableColumns count="9">
    <tableColumn id="1" name="Pays"/>
    <tableColumn id="2" name="Provinces" dataDxfId="30">
      <calculatedColumnFormula>VLOOKUP(Tableau1[[#This Row],[N° de départements]],Tableau4[[N°]:[Sous traitant]],4,FALSE)</calculatedColumnFormula>
    </tableColumn>
    <tableColumn id="9" name="Chef Lieu" dataDxfId="29">
      <calculatedColumnFormula>VLOOKUP(Tableau1[[#This Row],[N° de départements]],Tableau4[[N°]:[Sous traitant]],3,FALSE)</calculatedColumnFormula>
    </tableColumn>
    <tableColumn id="8" name="Départements" dataDxfId="28">
      <calculatedColumnFormula>VLOOKUP(Tableau1[[#This Row],[N° de départements]],Tableau4[[N°]:[Sous traitant]],2,FALSE)</calculatedColumnFormula>
    </tableColumn>
    <tableColumn id="3" name="N° de départements" dataDxfId="27">
      <calculatedColumnFormula>LEFT(TEXT(G3,"00000"),2)</calculatedColumnFormula>
    </tableColumn>
    <tableColumn id="7" name="Sous-Traitant" dataDxfId="26">
      <calculatedColumnFormula>VLOOKUP(Tableau1[[#This Row],[N° de départements]],Tableau4[[N°]:[Sous traitant]],5,FALSE)</calculatedColumnFormula>
    </tableColumn>
    <tableColumn id="4" name="Code postale" dataDxfId="25"/>
    <tableColumn id="5" name="Ville"/>
    <tableColumn id="6" name="Enseig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21" totalsRowCount="1">
  <autoFilter ref="A2:G20"/>
  <tableColumns count="7">
    <tableColumn id="1" name="Régions/Provinces" totalsRowLabel="Total"/>
    <tableColumn id="2" name="Toutes enseignes" totalsRowFunction="sum" dataDxfId="24" totalsRowDxfId="5">
      <calculatedColumnFormula>COUNTIFS(Tableau1[Provinces],Tableau2[[#This Row],[Régions/Provinces]])</calculatedColumnFormula>
    </tableColumn>
    <tableColumn id="3" name="A" totalsRowFunction="sum" dataDxfId="23" totalsRowDxfId="4">
      <calculatedColumnFormula>COUNTIFS(Tableau1[Provinces],Tableau2[[#This Row],[Régions/Provinces]],Tableau1[Enseigne],Tableau2[[#Headers],[A]])</calculatedColumnFormula>
    </tableColumn>
    <tableColumn id="4" name="B" totalsRowFunction="sum" dataDxfId="22" totalsRowDxfId="3">
      <calculatedColumnFormula>COUNTIFS(Tableau1[Provinces],Tableau2[[#This Row],[Régions/Provinces]],Tableau1[Enseigne],Tableau2[[#Headers],[B]])</calculatedColumnFormula>
    </tableColumn>
    <tableColumn id="5" name="C" totalsRowFunction="sum" dataDxfId="21" totalsRowDxfId="2">
      <calculatedColumnFormula>COUNTIFS(Tableau1[Provinces],Tableau2[[#This Row],[Régions/Provinces]],Tableau1[Enseigne],Tableau2[[#Headers],[C]])</calculatedColumnFormula>
    </tableColumn>
    <tableColumn id="6" name="D" totalsRowFunction="sum" dataDxfId="20" totalsRowDxfId="1">
      <calculatedColumnFormula>COUNTIFS(Tableau1[Provinces],Tableau2[[#This Row],[Régions/Provinces]],Tableau1[Enseigne],Tableau2[[#Headers],[D]])</calculatedColumnFormula>
    </tableColumn>
    <tableColumn id="7" name="E" totalsRowFunction="sum" dataDxfId="19" totalsRowDxfId="0">
      <calculatedColumnFormula>COUNTIFS(Tableau1[Provinces],Tableau2[[#This Row],[Régions/Provinces]],Tableau1[Enseigne],Tableau2[[#Headers],[E]])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2:J104" totalsRowCount="1" headerRowDxfId="18">
  <autoFilter ref="A2:J103"/>
  <tableColumns count="10">
    <tableColumn id="1" name="N°" totalsRowLabel="Total" dataDxfId="17" totalsRowDxfId="11"/>
    <tableColumn id="2" name="Département"/>
    <tableColumn id="3" name="Chef-lieu"/>
    <tableColumn id="4" name="Régions/Provinces"/>
    <tableColumn id="5" name="Sous traitant"/>
    <tableColumn id="6" name="A" totalsRowFunction="sum" dataDxfId="16" totalsRowDxfId="10">
      <calculatedColumnFormula>COUNTIFS(Tableau1[N° de départements],Tableau4[[#This Row],[N°]],Tableau1[Enseigne],Tableau4[[#Headers],[A]])</calculatedColumnFormula>
    </tableColumn>
    <tableColumn id="7" name="B" totalsRowFunction="sum" dataDxfId="15" totalsRowDxfId="9">
      <calculatedColumnFormula>COUNTIFS(Tableau1[N° de départements],Tableau4[[#This Row],[N°]],Tableau1[Enseigne],Tableau4[[#Headers],[B]])</calculatedColumnFormula>
    </tableColumn>
    <tableColumn id="8" name="C" totalsRowFunction="sum" dataDxfId="14" totalsRowDxfId="8">
      <calculatedColumnFormula>COUNTIFS(Tableau1[N° de départements],Tableau4[[#This Row],[N°]],Tableau1[Enseigne],Tableau4[[#Headers],[C]])</calculatedColumnFormula>
    </tableColumn>
    <tableColumn id="9" name="D" totalsRowFunction="sum" dataDxfId="13" totalsRowDxfId="7">
      <calculatedColumnFormula>COUNTIFS(Tableau1[N° de départements],Tableau4[[#This Row],[N°]],Tableau1[Enseigne],Tableau4[[#Headers],[D]])</calculatedColumnFormula>
    </tableColumn>
    <tableColumn id="10" name="E" totalsRowFunction="sum" dataDxfId="12" totalsRowDxfId="6">
      <calculatedColumnFormula>COUNTIFS(Tableau1[N° de départements],Tableau4[[#This Row],[N°]],Tableau1[Enseigne],Tableau4[[#Headers],[E]])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88"/>
  <sheetViews>
    <sheetView tabSelected="1" topLeftCell="A172" zoomScale="115" zoomScaleNormal="115" workbookViewId="0">
      <selection activeCell="I139" sqref="I139:I188"/>
    </sheetView>
  </sheetViews>
  <sheetFormatPr baseColWidth="10" defaultRowHeight="14.4" x14ac:dyDescent="0.3"/>
  <cols>
    <col min="1" max="1" width="8.109375" customWidth="1"/>
    <col min="2" max="2" width="19.44140625" customWidth="1"/>
    <col min="3" max="3" width="17.6640625" customWidth="1"/>
    <col min="4" max="4" width="18.5546875" customWidth="1"/>
    <col min="5" max="5" width="16.44140625" customWidth="1"/>
    <col min="6" max="6" width="21" style="2" customWidth="1"/>
    <col min="7" max="7" width="14.6640625" customWidth="1"/>
    <col min="8" max="8" width="31.6640625" customWidth="1"/>
  </cols>
  <sheetData>
    <row r="2" spans="1:9" ht="28.8" x14ac:dyDescent="0.3">
      <c r="A2" s="6" t="s">
        <v>0</v>
      </c>
      <c r="B2" s="6" t="s">
        <v>1</v>
      </c>
      <c r="C2" s="6" t="s">
        <v>427</v>
      </c>
      <c r="D2" s="6" t="s">
        <v>2</v>
      </c>
      <c r="E2" s="5" t="s">
        <v>198</v>
      </c>
      <c r="F2" s="6" t="s">
        <v>5</v>
      </c>
      <c r="G2" s="6" t="s">
        <v>191</v>
      </c>
      <c r="H2" s="6" t="s">
        <v>4</v>
      </c>
      <c r="I2" s="6" t="s">
        <v>3</v>
      </c>
    </row>
    <row r="3" spans="1:9" x14ac:dyDescent="0.3">
      <c r="A3" t="s">
        <v>6</v>
      </c>
      <c r="B3" s="10" t="str">
        <f>VLOOKUP(Tableau1[[#This Row],[N° de départements]],Tableau4[[N°]:[Sous traitant]],4,FALSE)</f>
        <v>Nouvelle-Aquitaine</v>
      </c>
      <c r="C3" s="10" t="str">
        <f>VLOOKUP(Tableau1[[#This Row],[N° de départements]],Tableau4[[N°]:[Sous traitant]],3,FALSE)</f>
        <v>Agen</v>
      </c>
      <c r="D3" s="10" t="str">
        <f>VLOOKUP(Tableau1[[#This Row],[N° de départements]],Tableau4[[N°]:[Sous traitant]],2,FALSE)</f>
        <v>Lot-et-Garonne</v>
      </c>
      <c r="E3" s="2" t="str">
        <f>LEFT(TEXT(G3,"00000"),2)</f>
        <v>47</v>
      </c>
      <c r="F3" s="2" t="str">
        <f>VLOOKUP(Tableau1[[#This Row],[N° de départements]],Tableau4[[N°]:[Sous traitant]],5,FALSE)</f>
        <v>V</v>
      </c>
      <c r="G3" s="1">
        <v>47551</v>
      </c>
      <c r="H3" t="s">
        <v>7</v>
      </c>
      <c r="I3" t="s">
        <v>429</v>
      </c>
    </row>
    <row r="4" spans="1:9" ht="28.8" x14ac:dyDescent="0.3">
      <c r="A4" t="s">
        <v>6</v>
      </c>
      <c r="B4" s="10" t="str">
        <f>VLOOKUP(Tableau1[[#This Row],[N° de départements]],Tableau4[[N°]:[Sous traitant]],4,FALSE)</f>
        <v>Provence-Alpes-Côte d'Azur</v>
      </c>
      <c r="C4" s="10" t="str">
        <f>VLOOKUP(Tableau1[[#This Row],[N° de départements]],Tableau4[[N°]:[Sous traitant]],3,FALSE)</f>
        <v>Marseille</v>
      </c>
      <c r="D4" s="10" t="str">
        <f>VLOOKUP(Tableau1[[#This Row],[N° de départements]],Tableau4[[N°]:[Sous traitant]],2,FALSE)</f>
        <v>Bouches-du-Rhône</v>
      </c>
      <c r="E4" s="8" t="str">
        <f>LEFT(TEXT(G4,"00000"),2)</f>
        <v>13</v>
      </c>
      <c r="F4" s="2" t="str">
        <f>VLOOKUP(Tableau1[[#This Row],[N° de départements]],Tableau4[[N°]:[Sous traitant]],5,FALSE)</f>
        <v>M</v>
      </c>
      <c r="G4" s="1">
        <v>13100</v>
      </c>
      <c r="H4" t="s">
        <v>8</v>
      </c>
      <c r="I4" t="s">
        <v>430</v>
      </c>
    </row>
    <row r="5" spans="1:9" x14ac:dyDescent="0.3">
      <c r="A5" t="s">
        <v>6</v>
      </c>
      <c r="B5" s="10" t="e">
        <f>VLOOKUP(Tableau1[[#This Row],[N° de départements]],Tableau4[[N°]:[Sous traitant]],4,FALSE)</f>
        <v>#N/A</v>
      </c>
      <c r="C5" s="10" t="e">
        <f>VLOOKUP(Tableau1[[#This Row],[N° de départements]],Tableau4[[N°]:[Sous traitant]],3,FALSE)</f>
        <v>#N/A</v>
      </c>
      <c r="D5" s="10" t="e">
        <f>VLOOKUP(Tableau1[[#This Row],[N° de départements]],Tableau4[[N°]:[Sous traitant]],2,FALSE)</f>
        <v>#N/A</v>
      </c>
      <c r="E5" s="2" t="str">
        <f t="shared" ref="E5:E67" si="0">LEFT(TEXT(G5,"00000"),2)</f>
        <v>00</v>
      </c>
      <c r="F5" s="2" t="e">
        <f>VLOOKUP(Tableau1[[#This Row],[N° de départements]],Tableau4[[N°]:[Sous traitant]],5,FALSE)</f>
        <v>#N/A</v>
      </c>
      <c r="G5" s="1"/>
      <c r="H5" t="s">
        <v>9</v>
      </c>
      <c r="I5" t="s">
        <v>433</v>
      </c>
    </row>
    <row r="6" spans="1:9" x14ac:dyDescent="0.3">
      <c r="A6" t="s">
        <v>6</v>
      </c>
      <c r="B6" s="10" t="str">
        <f>VLOOKUP(Tableau1[[#This Row],[N° de départements]],Tableau4[[N°]:[Sous traitant]],4,FALSE)</f>
        <v>Ile-de-France</v>
      </c>
      <c r="C6" s="10" t="str">
        <f>VLOOKUP(Tableau1[[#This Row],[N° de départements]],Tableau4[[N°]:[Sous traitant]],3,FALSE)</f>
        <v>Créteil</v>
      </c>
      <c r="D6" s="10" t="str">
        <f>VLOOKUP(Tableau1[[#This Row],[N° de départements]],Tableau4[[N°]:[Sous traitant]],2,FALSE)</f>
        <v>Val-de-Marne</v>
      </c>
      <c r="E6" s="2" t="str">
        <f t="shared" si="0"/>
        <v>94</v>
      </c>
      <c r="F6" s="2" t="str">
        <f>VLOOKUP(Tableau1[[#This Row],[N° de départements]],Tableau4[[N°]:[Sous traitant]],5,FALSE)</f>
        <v>G</v>
      </c>
      <c r="G6" s="1">
        <v>94140</v>
      </c>
      <c r="H6" t="s">
        <v>10</v>
      </c>
      <c r="I6" t="s">
        <v>433</v>
      </c>
    </row>
    <row r="7" spans="1:9" x14ac:dyDescent="0.3">
      <c r="A7" t="s">
        <v>6</v>
      </c>
      <c r="B7" s="10" t="str">
        <f>VLOOKUP(Tableau1[[#This Row],[N° de départements]],Tableau4[[N°]:[Sous traitant]],4,FALSE)</f>
        <v>Hauts-de-France</v>
      </c>
      <c r="C7" s="10" t="str">
        <f>VLOOKUP(Tableau1[[#This Row],[N° de départements]],Tableau4[[N°]:[Sous traitant]],3,FALSE)</f>
        <v>Amiens</v>
      </c>
      <c r="D7" s="10" t="str">
        <f>VLOOKUP(Tableau1[[#This Row],[N° de départements]],Tableau4[[N°]:[Sous traitant]],2,FALSE)</f>
        <v>Somme</v>
      </c>
      <c r="E7" s="2" t="str">
        <f t="shared" si="0"/>
        <v>80</v>
      </c>
      <c r="F7" s="2" t="str">
        <f>VLOOKUP(Tableau1[[#This Row],[N° de départements]],Tableau4[[N°]:[Sous traitant]],5,FALSE)</f>
        <v>D</v>
      </c>
      <c r="G7" s="1">
        <v>80094</v>
      </c>
      <c r="H7" t="s">
        <v>11</v>
      </c>
      <c r="I7" t="s">
        <v>429</v>
      </c>
    </row>
    <row r="8" spans="1:9" x14ac:dyDescent="0.3">
      <c r="A8" t="s">
        <v>6</v>
      </c>
      <c r="B8" s="10" t="str">
        <f>VLOOKUP(Tableau1[[#This Row],[N° de départements]],Tableau4[[N°]:[Sous traitant]],4,FALSE)</f>
        <v>Hauts-de-France</v>
      </c>
      <c r="C8" s="10" t="str">
        <f>VLOOKUP(Tableau1[[#This Row],[N° de départements]],Tableau4[[N°]:[Sous traitant]],3,FALSE)</f>
        <v>Amiens</v>
      </c>
      <c r="D8" s="10" t="str">
        <f>VLOOKUP(Tableau1[[#This Row],[N° de départements]],Tableau4[[N°]:[Sous traitant]],2,FALSE)</f>
        <v>Somme</v>
      </c>
      <c r="E8" s="2" t="str">
        <f t="shared" si="0"/>
        <v>80</v>
      </c>
      <c r="F8" s="2" t="str">
        <f>VLOOKUP(Tableau1[[#This Row],[N° de départements]],Tableau4[[N°]:[Sous traitant]],5,FALSE)</f>
        <v>D</v>
      </c>
      <c r="G8" s="1" t="s">
        <v>428</v>
      </c>
      <c r="H8" t="s">
        <v>12</v>
      </c>
      <c r="I8" t="s">
        <v>429</v>
      </c>
    </row>
    <row r="9" spans="1:9" x14ac:dyDescent="0.3">
      <c r="A9" t="s">
        <v>6</v>
      </c>
      <c r="B9" s="10" t="str">
        <f>VLOOKUP(Tableau1[[#This Row],[N° de départements]],Tableau4[[N°]:[Sous traitant]],4,FALSE)</f>
        <v>Hauts-de-France</v>
      </c>
      <c r="C9" s="10" t="str">
        <f>VLOOKUP(Tableau1[[#This Row],[N° de départements]],Tableau4[[N°]:[Sous traitant]],3,FALSE)</f>
        <v>Amiens</v>
      </c>
      <c r="D9" s="10" t="str">
        <f>VLOOKUP(Tableau1[[#This Row],[N° de départements]],Tableau4[[N°]:[Sous traitant]],2,FALSE)</f>
        <v>Somme</v>
      </c>
      <c r="E9" s="2" t="str">
        <f t="shared" si="0"/>
        <v>80</v>
      </c>
      <c r="F9" s="2" t="str">
        <f>VLOOKUP(Tableau1[[#This Row],[N° de départements]],Tableau4[[N°]:[Sous traitant]],5,FALSE)</f>
        <v>D</v>
      </c>
      <c r="G9" s="1">
        <v>80000</v>
      </c>
      <c r="H9" t="s">
        <v>13</v>
      </c>
      <c r="I9" t="s">
        <v>429</v>
      </c>
    </row>
    <row r="10" spans="1:9" x14ac:dyDescent="0.3">
      <c r="A10" t="s">
        <v>6</v>
      </c>
      <c r="B10" s="10" t="str">
        <f>VLOOKUP(Tableau1[[#This Row],[N° de départements]],Tableau4[[N°]:[Sous traitant]],4,FALSE)</f>
        <v>Pays de la Loire</v>
      </c>
      <c r="C10" s="10" t="str">
        <f>VLOOKUP(Tableau1[[#This Row],[N° de départements]],Tableau4[[N°]:[Sous traitant]],3,FALSE)</f>
        <v>Angers</v>
      </c>
      <c r="D10" s="10" t="str">
        <f>VLOOKUP(Tableau1[[#This Row],[N° de départements]],Tableau4[[N°]:[Sous traitant]],2,FALSE)</f>
        <v>Maine-et-Loire</v>
      </c>
      <c r="E10" s="2" t="str">
        <f t="shared" si="0"/>
        <v>49</v>
      </c>
      <c r="F10" s="2" t="str">
        <f>VLOOKUP(Tableau1[[#This Row],[N° de départements]],Tableau4[[N°]:[Sous traitant]],5,FALSE)</f>
        <v>VW</v>
      </c>
      <c r="G10" s="1">
        <v>49070</v>
      </c>
      <c r="H10" t="s">
        <v>14</v>
      </c>
      <c r="I10" t="s">
        <v>433</v>
      </c>
    </row>
    <row r="11" spans="1:9" x14ac:dyDescent="0.3">
      <c r="A11" t="s">
        <v>6</v>
      </c>
      <c r="B11" s="10" t="str">
        <f>VLOOKUP(Tableau1[[#This Row],[N° de départements]],Tableau4[[N°]:[Sous traitant]],4,FALSE)</f>
        <v>Nouvelle-Aquitaine</v>
      </c>
      <c r="C11" s="10" t="str">
        <f>VLOOKUP(Tableau1[[#This Row],[N° de départements]],Tableau4[[N°]:[Sous traitant]],3,FALSE)</f>
        <v>Pau</v>
      </c>
      <c r="D11" s="10" t="str">
        <f>VLOOKUP(Tableau1[[#This Row],[N° de départements]],Tableau4[[N°]:[Sous traitant]],2,FALSE)</f>
        <v>Pyrénées-Atlantiques</v>
      </c>
      <c r="E11" s="2" t="str">
        <f t="shared" si="0"/>
        <v>64</v>
      </c>
      <c r="F11" s="2" t="str">
        <f>VLOOKUP(Tableau1[[#This Row],[N° de départements]],Tableau4[[N°]:[Sous traitant]],5,FALSE)</f>
        <v>Z</v>
      </c>
      <c r="G11" s="1">
        <v>64600</v>
      </c>
      <c r="H11" t="s">
        <v>15</v>
      </c>
      <c r="I11" t="s">
        <v>433</v>
      </c>
    </row>
    <row r="12" spans="1:9" x14ac:dyDescent="0.3">
      <c r="A12" t="s">
        <v>6</v>
      </c>
      <c r="B12" s="10" t="str">
        <f>VLOOKUP(Tableau1[[#This Row],[N° de départements]],Tableau4[[N°]:[Sous traitant]],4,FALSE)</f>
        <v>Nouvelle-Aquitaine</v>
      </c>
      <c r="C12" s="10" t="str">
        <f>VLOOKUP(Tableau1[[#This Row],[N° de départements]],Tableau4[[N°]:[Sous traitant]],3,FALSE)</f>
        <v>La Rochelle</v>
      </c>
      <c r="D12" s="10" t="str">
        <f>VLOOKUP(Tableau1[[#This Row],[N° de départements]],Tableau4[[N°]:[Sous traitant]],2,FALSE)</f>
        <v>Charente-Maritime</v>
      </c>
      <c r="E12" s="2" t="str">
        <f t="shared" si="0"/>
        <v>17</v>
      </c>
      <c r="F12" s="2" t="str">
        <f>VLOOKUP(Tableau1[[#This Row],[N° de départements]],Tableau4[[N°]:[Sous traitant]],5,FALSE)</f>
        <v>P</v>
      </c>
      <c r="G12" s="1">
        <v>17690</v>
      </c>
      <c r="H12" t="s">
        <v>16</v>
      </c>
      <c r="I12" t="s">
        <v>431</v>
      </c>
    </row>
    <row r="13" spans="1:9" ht="28.8" x14ac:dyDescent="0.3">
      <c r="A13" t="s">
        <v>6</v>
      </c>
      <c r="B13" s="10" t="str">
        <f>VLOOKUP(Tableau1[[#This Row],[N° de départements]],Tableau4[[N°]:[Sous traitant]],4,FALSE)</f>
        <v>Auvergne-Rhône-Alpes</v>
      </c>
      <c r="C13" s="10" t="str">
        <f>VLOOKUP(Tableau1[[#This Row],[N° de départements]],Tableau4[[N°]:[Sous traitant]],3,FALSE)</f>
        <v>Annecy</v>
      </c>
      <c r="D13" s="10" t="str">
        <f>VLOOKUP(Tableau1[[#This Row],[N° de départements]],Tableau4[[N°]:[Sous traitant]],2,FALSE)</f>
        <v>Haute-Savoie</v>
      </c>
      <c r="E13" s="2" t="str">
        <f t="shared" si="0"/>
        <v>74</v>
      </c>
      <c r="F13" s="2" t="str">
        <f>VLOOKUP(Tableau1[[#This Row],[N° de départements]],Tableau4[[N°]:[Sous traitant]],5,FALSE)</f>
        <v>B</v>
      </c>
      <c r="G13" s="1">
        <v>74600</v>
      </c>
      <c r="H13" t="s">
        <v>17</v>
      </c>
      <c r="I13" t="s">
        <v>432</v>
      </c>
    </row>
    <row r="14" spans="1:9" ht="28.8" x14ac:dyDescent="0.3">
      <c r="A14" t="s">
        <v>6</v>
      </c>
      <c r="B14" s="10" t="str">
        <f>VLOOKUP(Tableau1[[#This Row],[N° de départements]],Tableau4[[N°]:[Sous traitant]],4,FALSE)</f>
        <v>Auvergne-Rhône-Alpes</v>
      </c>
      <c r="C14" s="10" t="str">
        <f>VLOOKUP(Tableau1[[#This Row],[N° de départements]],Tableau4[[N°]:[Sous traitant]],3,FALSE)</f>
        <v>Annecy</v>
      </c>
      <c r="D14" s="10" t="str">
        <f>VLOOKUP(Tableau1[[#This Row],[N° de départements]],Tableau4[[N°]:[Sous traitant]],2,FALSE)</f>
        <v>Haute-Savoie</v>
      </c>
      <c r="E14" s="2" t="str">
        <f t="shared" si="0"/>
        <v>74</v>
      </c>
      <c r="F14" s="2" t="str">
        <f>VLOOKUP(Tableau1[[#This Row],[N° de départements]],Tableau4[[N°]:[Sous traitant]],5,FALSE)</f>
        <v>B</v>
      </c>
      <c r="G14" s="1">
        <v>74100</v>
      </c>
      <c r="H14" t="s">
        <v>18</v>
      </c>
      <c r="I14" t="s">
        <v>429</v>
      </c>
    </row>
    <row r="15" spans="1:9" x14ac:dyDescent="0.3">
      <c r="A15" t="s">
        <v>6</v>
      </c>
      <c r="B15" s="10" t="e">
        <f>VLOOKUP(Tableau1[[#This Row],[N° de départements]],Tableau4[[N°]:[Sous traitant]],4,FALSE)</f>
        <v>#N/A</v>
      </c>
      <c r="C15" s="10" t="e">
        <f>VLOOKUP(Tableau1[[#This Row],[N° de départements]],Tableau4[[N°]:[Sous traitant]],3,FALSE)</f>
        <v>#N/A</v>
      </c>
      <c r="D15" s="10" t="e">
        <f>VLOOKUP(Tableau1[[#This Row],[N° de départements]],Tableau4[[N°]:[Sous traitant]],2,FALSE)</f>
        <v>#N/A</v>
      </c>
      <c r="E15" s="2" t="str">
        <f t="shared" si="0"/>
        <v>00</v>
      </c>
      <c r="F15" s="2" t="e">
        <f>VLOOKUP(Tableau1[[#This Row],[N° de départements]],Tableau4[[N°]:[Sous traitant]],5,FALSE)</f>
        <v>#N/A</v>
      </c>
      <c r="G15" s="1"/>
      <c r="H15" t="s">
        <v>19</v>
      </c>
      <c r="I15" t="s">
        <v>429</v>
      </c>
    </row>
    <row r="16" spans="1:9" x14ac:dyDescent="0.3">
      <c r="A16" t="s">
        <v>6</v>
      </c>
      <c r="B16" s="10" t="e">
        <f>VLOOKUP(Tableau1[[#This Row],[N° de départements]],Tableau4[[N°]:[Sous traitant]],4,FALSE)</f>
        <v>#N/A</v>
      </c>
      <c r="C16" s="10" t="e">
        <f>VLOOKUP(Tableau1[[#This Row],[N° de départements]],Tableau4[[N°]:[Sous traitant]],3,FALSE)</f>
        <v>#N/A</v>
      </c>
      <c r="D16" s="10" t="e">
        <f>VLOOKUP(Tableau1[[#This Row],[N° de départements]],Tableau4[[N°]:[Sous traitant]],2,FALSE)</f>
        <v>#N/A</v>
      </c>
      <c r="E16" s="2" t="str">
        <f t="shared" si="0"/>
        <v>00</v>
      </c>
      <c r="F16" s="2" t="e">
        <f>VLOOKUP(Tableau1[[#This Row],[N° de départements]],Tableau4[[N°]:[Sous traitant]],5,FALSE)</f>
        <v>#N/A</v>
      </c>
      <c r="G16" s="1"/>
      <c r="H16" t="s">
        <v>20</v>
      </c>
      <c r="I16" t="s">
        <v>429</v>
      </c>
    </row>
    <row r="17" spans="1:9" x14ac:dyDescent="0.3">
      <c r="A17" t="s">
        <v>6</v>
      </c>
      <c r="B17" s="10" t="e">
        <f>VLOOKUP(Tableau1[[#This Row],[N° de départements]],Tableau4[[N°]:[Sous traitant]],4,FALSE)</f>
        <v>#N/A</v>
      </c>
      <c r="C17" s="10" t="e">
        <f>VLOOKUP(Tableau1[[#This Row],[N° de départements]],Tableau4[[N°]:[Sous traitant]],3,FALSE)</f>
        <v>#N/A</v>
      </c>
      <c r="D17" s="10" t="e">
        <f>VLOOKUP(Tableau1[[#This Row],[N° de départements]],Tableau4[[N°]:[Sous traitant]],2,FALSE)</f>
        <v>#N/A</v>
      </c>
      <c r="E17" s="2" t="str">
        <f t="shared" si="0"/>
        <v>00</v>
      </c>
      <c r="F17" s="2" t="e">
        <f>VLOOKUP(Tableau1[[#This Row],[N° de départements]],Tableau4[[N°]:[Sous traitant]],5,FALSE)</f>
        <v>#N/A</v>
      </c>
      <c r="G17" s="1"/>
      <c r="H17" t="s">
        <v>21</v>
      </c>
      <c r="I17" t="s">
        <v>429</v>
      </c>
    </row>
    <row r="18" spans="1:9" ht="28.8" x14ac:dyDescent="0.3">
      <c r="A18" t="s">
        <v>6</v>
      </c>
      <c r="B18" s="10" t="str">
        <f>VLOOKUP(Tableau1[[#This Row],[N° de départements]],Tableau4[[N°]:[Sous traitant]],4,FALSE)</f>
        <v>Provence-Alpes-Côte d'Azur</v>
      </c>
      <c r="C18" s="10" t="str">
        <f>VLOOKUP(Tableau1[[#This Row],[N° de départements]],Tableau4[[N°]:[Sous traitant]],3,FALSE)</f>
        <v>Marseille</v>
      </c>
      <c r="D18" s="10" t="str">
        <f>VLOOKUP(Tableau1[[#This Row],[N° de départements]],Tableau4[[N°]:[Sous traitant]],2,FALSE)</f>
        <v>Bouches-du-Rhône</v>
      </c>
      <c r="E18" s="2" t="str">
        <f t="shared" si="0"/>
        <v>13</v>
      </c>
      <c r="F18" s="2" t="str">
        <f>VLOOKUP(Tableau1[[#This Row],[N° de départements]],Tableau4[[N°]:[Sous traitant]],5,FALSE)</f>
        <v>M</v>
      </c>
      <c r="G18" s="1">
        <v>13400</v>
      </c>
      <c r="H18" t="s">
        <v>22</v>
      </c>
      <c r="I18" t="s">
        <v>430</v>
      </c>
    </row>
    <row r="19" spans="1:9" ht="28.8" x14ac:dyDescent="0.3">
      <c r="A19" t="s">
        <v>6</v>
      </c>
      <c r="B19" s="10" t="str">
        <f>VLOOKUP(Tableau1[[#This Row],[N° de départements]],Tableau4[[N°]:[Sous traitant]],4,FALSE)</f>
        <v>Auvergne-Rhône-Alpes</v>
      </c>
      <c r="C19" s="10" t="str">
        <f>VLOOKUP(Tableau1[[#This Row],[N° de départements]],Tableau4[[N°]:[Sous traitant]],3,FALSE)</f>
        <v>Clermont-Ferrand</v>
      </c>
      <c r="D19" s="10" t="str">
        <f>VLOOKUP(Tableau1[[#This Row],[N° de départements]],Tableau4[[N°]:[Sous traitant]],2,FALSE)</f>
        <v>Puy-de-Dôme</v>
      </c>
      <c r="E19" s="2" t="str">
        <f t="shared" si="0"/>
        <v>63</v>
      </c>
      <c r="F19" s="2" t="str">
        <f>VLOOKUP(Tableau1[[#This Row],[N° de départements]],Tableau4[[N°]:[Sous traitant]],5,FALSE)</f>
        <v>Z</v>
      </c>
      <c r="G19" s="1">
        <v>63170</v>
      </c>
      <c r="H19" t="s">
        <v>23</v>
      </c>
      <c r="I19" t="s">
        <v>430</v>
      </c>
    </row>
    <row r="20" spans="1:9" ht="28.8" x14ac:dyDescent="0.3">
      <c r="A20" t="s">
        <v>6</v>
      </c>
      <c r="B20" s="10" t="str">
        <f>VLOOKUP(Tableau1[[#This Row],[N° de départements]],Tableau4[[N°]:[Sous traitant]],4,FALSE)</f>
        <v>Bourgogne-Franche-Comté</v>
      </c>
      <c r="C20" s="10" t="str">
        <f>VLOOKUP(Tableau1[[#This Row],[N° de départements]],Tableau4[[N°]:[Sous traitant]],3,FALSE)</f>
        <v>Auxerre</v>
      </c>
      <c r="D20" s="10" t="str">
        <f>VLOOKUP(Tableau1[[#This Row],[N° de départements]],Tableau4[[N°]:[Sous traitant]],2,FALSE)</f>
        <v>Yonne</v>
      </c>
      <c r="E20" s="2" t="str">
        <f t="shared" si="0"/>
        <v>89</v>
      </c>
      <c r="F20" s="2" t="str">
        <f>VLOOKUP(Tableau1[[#This Row],[N° de départements]],Tableau4[[N°]:[Sous traitant]],5,FALSE)</f>
        <v>F</v>
      </c>
      <c r="G20" s="1">
        <v>89000</v>
      </c>
      <c r="H20" t="s">
        <v>24</v>
      </c>
      <c r="I20" t="s">
        <v>430</v>
      </c>
    </row>
    <row r="21" spans="1:9" ht="28.8" x14ac:dyDescent="0.3">
      <c r="A21" t="s">
        <v>6</v>
      </c>
      <c r="B21" s="10" t="str">
        <f>VLOOKUP(Tableau1[[#This Row],[N° de départements]],Tableau4[[N°]:[Sous traitant]],4,FALSE)</f>
        <v>Provence-Alpes-Côte d'Azur</v>
      </c>
      <c r="C21" s="10" t="str">
        <f>VLOOKUP(Tableau1[[#This Row],[N° de départements]],Tableau4[[N°]:[Sous traitant]],3,FALSE)</f>
        <v>Avignon</v>
      </c>
      <c r="D21" s="10" t="str">
        <f>VLOOKUP(Tableau1[[#This Row],[N° de départements]],Tableau4[[N°]:[Sous traitant]],2,FALSE)</f>
        <v>Vaucluse</v>
      </c>
      <c r="E21" s="2" t="str">
        <f t="shared" si="0"/>
        <v>84</v>
      </c>
      <c r="F21" s="2" t="str">
        <f>VLOOKUP(Tableau1[[#This Row],[N° de départements]],Tableau4[[N°]:[Sous traitant]],5,FALSE)</f>
        <v>D</v>
      </c>
      <c r="G21" s="1">
        <v>84130</v>
      </c>
      <c r="H21" t="s">
        <v>25</v>
      </c>
      <c r="I21" t="s">
        <v>430</v>
      </c>
    </row>
    <row r="22" spans="1:9" x14ac:dyDescent="0.3">
      <c r="A22" t="s">
        <v>6</v>
      </c>
      <c r="B22" s="10" t="str">
        <f>VLOOKUP(Tableau1[[#This Row],[N° de départements]],Tableau4[[N°]:[Sous traitant]],4,FALSE)</f>
        <v>Normandie</v>
      </c>
      <c r="C22" s="10" t="str">
        <f>VLOOKUP(Tableau1[[#This Row],[N° de départements]],Tableau4[[N°]:[Sous traitant]],3,FALSE)</f>
        <v>Rouen</v>
      </c>
      <c r="D22" s="10" t="str">
        <f>VLOOKUP(Tableau1[[#This Row],[N° de départements]],Tableau4[[N°]:[Sous traitant]],2,FALSE)</f>
        <v>Seine-Maritime</v>
      </c>
      <c r="E22" s="2" t="str">
        <f t="shared" si="0"/>
        <v>76</v>
      </c>
      <c r="F22" s="2" t="str">
        <f>VLOOKUP(Tableau1[[#This Row],[N° de départements]],Tableau4[[N°]:[Sous traitant]],5,FALSE)</f>
        <v>C</v>
      </c>
      <c r="G22" s="1">
        <v>76360</v>
      </c>
      <c r="H22" t="s">
        <v>26</v>
      </c>
      <c r="I22" t="s">
        <v>430</v>
      </c>
    </row>
    <row r="23" spans="1:9" x14ac:dyDescent="0.3">
      <c r="A23" t="s">
        <v>6</v>
      </c>
      <c r="B23" s="10" t="str">
        <f>VLOOKUP(Tableau1[[#This Row],[N° de départements]],Tableau4[[N°]:[Sous traitant]],4,FALSE)</f>
        <v>Ile-de-France</v>
      </c>
      <c r="C23" s="10" t="str">
        <f>VLOOKUP(Tableau1[[#This Row],[N° de départements]],Tableau4[[N°]:[Sous traitant]],3,FALSE)</f>
        <v>Paris</v>
      </c>
      <c r="D23" s="10" t="str">
        <f>VLOOKUP(Tableau1[[#This Row],[N° de départements]],Tableau4[[N°]:[Sous traitant]],2,FALSE)</f>
        <v>Paris</v>
      </c>
      <c r="E23" s="2" t="str">
        <f t="shared" si="0"/>
        <v>75</v>
      </c>
      <c r="F23" s="2" t="str">
        <f>VLOOKUP(Tableau1[[#This Row],[N° de départements]],Tableau4[[N°]:[Sous traitant]],5,FALSE)</f>
        <v>C</v>
      </c>
      <c r="G23" s="1">
        <v>75015</v>
      </c>
      <c r="H23" t="s">
        <v>27</v>
      </c>
      <c r="I23" t="s">
        <v>430</v>
      </c>
    </row>
    <row r="24" spans="1:9" x14ac:dyDescent="0.3">
      <c r="A24" t="s">
        <v>6</v>
      </c>
      <c r="B24" s="10" t="e">
        <f>VLOOKUP(Tableau1[[#This Row],[N° de départements]],Tableau4[[N°]:[Sous traitant]],4,FALSE)</f>
        <v>#N/A</v>
      </c>
      <c r="C24" s="10" t="e">
        <f>VLOOKUP(Tableau1[[#This Row],[N° de départements]],Tableau4[[N°]:[Sous traitant]],3,FALSE)</f>
        <v>#N/A</v>
      </c>
      <c r="D24" s="10" t="e">
        <f>VLOOKUP(Tableau1[[#This Row],[N° de départements]],Tableau4[[N°]:[Sous traitant]],2,FALSE)</f>
        <v>#N/A</v>
      </c>
      <c r="E24" s="2" t="str">
        <f t="shared" si="0"/>
        <v>00</v>
      </c>
      <c r="F24" s="2" t="e">
        <f>VLOOKUP(Tableau1[[#This Row],[N° de départements]],Tableau4[[N°]:[Sous traitant]],5,FALSE)</f>
        <v>#N/A</v>
      </c>
      <c r="G24" s="1"/>
      <c r="H24" t="s">
        <v>28</v>
      </c>
      <c r="I24" t="s">
        <v>430</v>
      </c>
    </row>
    <row r="25" spans="1:9" ht="28.8" x14ac:dyDescent="0.3">
      <c r="A25" t="s">
        <v>6</v>
      </c>
      <c r="B25" s="10" t="str">
        <f>VLOOKUP(Tableau1[[#This Row],[N° de départements]],Tableau4[[N°]:[Sous traitant]],4,FALSE)</f>
        <v>Bourgogne-Franche-Comté</v>
      </c>
      <c r="C25" s="10" t="str">
        <f>VLOOKUP(Tableau1[[#This Row],[N° de départements]],Tableau4[[N°]:[Sous traitant]],3,FALSE)</f>
        <v>Belfort</v>
      </c>
      <c r="D25" s="10" t="str">
        <f>VLOOKUP(Tableau1[[#This Row],[N° de départements]],Tableau4[[N°]:[Sous traitant]],2,FALSE)</f>
        <v>Territoire-de-Belfort</v>
      </c>
      <c r="E25" s="2" t="str">
        <f t="shared" si="0"/>
        <v>90</v>
      </c>
      <c r="F25" s="2" t="str">
        <f>VLOOKUP(Tableau1[[#This Row],[N° de départements]],Tableau4[[N°]:[Sous traitant]],5,FALSE)</f>
        <v>F</v>
      </c>
      <c r="G25" s="1">
        <v>90400</v>
      </c>
      <c r="H25" t="s">
        <v>29</v>
      </c>
      <c r="I25" t="s">
        <v>430</v>
      </c>
    </row>
    <row r="26" spans="1:9" ht="28.8" x14ac:dyDescent="0.3">
      <c r="A26" t="s">
        <v>6</v>
      </c>
      <c r="B26" s="10" t="str">
        <f>VLOOKUP(Tableau1[[#This Row],[N° de départements]],Tableau4[[N°]:[Sous traitant]],4,FALSE)</f>
        <v>Bourgogne-Franche-Comté</v>
      </c>
      <c r="C26" s="10" t="str">
        <f>VLOOKUP(Tableau1[[#This Row],[N° de départements]],Tableau4[[N°]:[Sous traitant]],3,FALSE)</f>
        <v>Besançon</v>
      </c>
      <c r="D26" s="10" t="str">
        <f>VLOOKUP(Tableau1[[#This Row],[N° de départements]],Tableau4[[N°]:[Sous traitant]],2,FALSE)</f>
        <v>Doubs</v>
      </c>
      <c r="E26" s="2" t="str">
        <f t="shared" si="0"/>
        <v>25</v>
      </c>
      <c r="F26" s="2" t="str">
        <f>VLOOKUP(Tableau1[[#This Row],[N° de départements]],Tableau4[[N°]:[Sous traitant]],5,FALSE)</f>
        <v>Q</v>
      </c>
      <c r="G26" s="1">
        <v>25000</v>
      </c>
      <c r="H26" t="s">
        <v>30</v>
      </c>
      <c r="I26" t="s">
        <v>430</v>
      </c>
    </row>
    <row r="27" spans="1:9" x14ac:dyDescent="0.3">
      <c r="A27" t="s">
        <v>6</v>
      </c>
      <c r="B27" s="10" t="str">
        <f>VLOOKUP(Tableau1[[#This Row],[N° de départements]],Tableau4[[N°]:[Sous traitant]],4,FALSE)</f>
        <v>Hauts-de-France</v>
      </c>
      <c r="C27" s="10" t="str">
        <f>VLOOKUP(Tableau1[[#This Row],[N° de départements]],Tableau4[[N°]:[Sous traitant]],3,FALSE)</f>
        <v>Arras</v>
      </c>
      <c r="D27" s="10" t="str">
        <f>VLOOKUP(Tableau1[[#This Row],[N° de départements]],Tableau4[[N°]:[Sous traitant]],2,FALSE)</f>
        <v>Pas-de-Calais</v>
      </c>
      <c r="E27" s="2" t="str">
        <f t="shared" si="0"/>
        <v>62</v>
      </c>
      <c r="F27" s="2" t="str">
        <f>VLOOKUP(Tableau1[[#This Row],[N° de départements]],Tableau4[[N°]:[Sous traitant]],5,FALSE)</f>
        <v>VJP ELEC</v>
      </c>
      <c r="G27" s="1">
        <v>62400</v>
      </c>
      <c r="H27" t="s">
        <v>31</v>
      </c>
      <c r="I27" t="s">
        <v>431</v>
      </c>
    </row>
    <row r="28" spans="1:9" ht="28.8" x14ac:dyDescent="0.3">
      <c r="A28" t="s">
        <v>6</v>
      </c>
      <c r="B28" s="10" t="str">
        <f>VLOOKUP(Tableau1[[#This Row],[N° de départements]],Tableau4[[N°]:[Sous traitant]],4,FALSE)</f>
        <v>Auvergne-Rhône-Alpes</v>
      </c>
      <c r="C28" s="10" t="str">
        <f>VLOOKUP(Tableau1[[#This Row],[N° de départements]],Tableau4[[N°]:[Sous traitant]],3,FALSE)</f>
        <v>Bourg-en-Bresse</v>
      </c>
      <c r="D28" s="10" t="str">
        <f>VLOOKUP(Tableau1[[#This Row],[N° de départements]],Tableau4[[N°]:[Sous traitant]],2,FALSE)</f>
        <v>Ain</v>
      </c>
      <c r="E28" s="2" t="str">
        <f t="shared" si="0"/>
        <v>01</v>
      </c>
      <c r="F28" s="2" t="str">
        <f>VLOOKUP(Tableau1[[#This Row],[N° de départements]],Tableau4[[N°]:[Sous traitant]],5,FALSE)</f>
        <v>A</v>
      </c>
      <c r="G28" s="1">
        <v>1700</v>
      </c>
      <c r="H28" t="s">
        <v>32</v>
      </c>
      <c r="I28" t="s">
        <v>431</v>
      </c>
    </row>
    <row r="29" spans="1:9" x14ac:dyDescent="0.3">
      <c r="A29" t="s">
        <v>6</v>
      </c>
      <c r="B29" s="10" t="str">
        <f>VLOOKUP(Tableau1[[#This Row],[N° de départements]],Tableau4[[N°]:[Sous traitant]],4,FALSE)</f>
        <v>Occitanie</v>
      </c>
      <c r="C29" s="10" t="str">
        <f>VLOOKUP(Tableau1[[#This Row],[N° de départements]],Tableau4[[N°]:[Sous traitant]],3,FALSE)</f>
        <v>Montpellier</v>
      </c>
      <c r="D29" s="10" t="str">
        <f>VLOOKUP(Tableau1[[#This Row],[N° de départements]],Tableau4[[N°]:[Sous traitant]],2,FALSE)</f>
        <v>Hérault</v>
      </c>
      <c r="E29" s="2" t="str">
        <f t="shared" si="0"/>
        <v>34</v>
      </c>
      <c r="F29" s="2" t="str">
        <f>VLOOKUP(Tableau1[[#This Row],[N° de départements]],Tableau4[[N°]:[Sous traitant]],5,FALSE)</f>
        <v>S</v>
      </c>
      <c r="G29" s="1">
        <v>34500</v>
      </c>
      <c r="H29" t="s">
        <v>33</v>
      </c>
      <c r="I29" t="s">
        <v>431</v>
      </c>
    </row>
    <row r="30" spans="1:9" x14ac:dyDescent="0.3">
      <c r="A30" t="s">
        <v>6</v>
      </c>
      <c r="B30" s="10" t="str">
        <f>VLOOKUP(Tableau1[[#This Row],[N° de départements]],Tableau4[[N°]:[Sous traitant]],4,FALSE)</f>
        <v>Nouvelle-Aquitaine</v>
      </c>
      <c r="C30" s="10" t="str">
        <f>VLOOKUP(Tableau1[[#This Row],[N° de départements]],Tableau4[[N°]:[Sous traitant]],3,FALSE)</f>
        <v>Bordeaux</v>
      </c>
      <c r="D30" s="10" t="str">
        <f>VLOOKUP(Tableau1[[#This Row],[N° de départements]],Tableau4[[N°]:[Sous traitant]],2,FALSE)</f>
        <v>Gironde</v>
      </c>
      <c r="E30" s="2" t="str">
        <f t="shared" si="0"/>
        <v>33</v>
      </c>
      <c r="F30" s="2" t="str">
        <f>VLOOKUP(Tableau1[[#This Row],[N° de départements]],Tableau4[[N°]:[Sous traitant]],5,FALSE)</f>
        <v>S</v>
      </c>
      <c r="G30" s="1">
        <v>33380</v>
      </c>
      <c r="H30" t="s">
        <v>34</v>
      </c>
      <c r="I30" t="s">
        <v>431</v>
      </c>
    </row>
    <row r="31" spans="1:9" x14ac:dyDescent="0.3">
      <c r="A31" t="s">
        <v>6</v>
      </c>
      <c r="B31" s="10" t="str">
        <f>VLOOKUP(Tableau1[[#This Row],[N° de départements]],Tableau4[[N°]:[Sous traitant]],4,FALSE)</f>
        <v>Nouvelle-Aquitaine</v>
      </c>
      <c r="C31" s="10" t="str">
        <f>VLOOKUP(Tableau1[[#This Row],[N° de départements]],Tableau4[[N°]:[Sous traitant]],3,FALSE)</f>
        <v>Bordeaux</v>
      </c>
      <c r="D31" s="10" t="str">
        <f>VLOOKUP(Tableau1[[#This Row],[N° de départements]],Tableau4[[N°]:[Sous traitant]],2,FALSE)</f>
        <v>Gironde</v>
      </c>
      <c r="E31" s="2" t="str">
        <f t="shared" si="0"/>
        <v>33</v>
      </c>
      <c r="F31" s="2" t="str">
        <f>VLOOKUP(Tableau1[[#This Row],[N° de départements]],Tableau4[[N°]:[Sous traitant]],5,FALSE)</f>
        <v>S</v>
      </c>
      <c r="G31" s="1">
        <v>33300</v>
      </c>
      <c r="H31" t="s">
        <v>35</v>
      </c>
      <c r="I31" t="s">
        <v>431</v>
      </c>
    </row>
    <row r="32" spans="1:9" ht="28.8" x14ac:dyDescent="0.3">
      <c r="A32" t="s">
        <v>6</v>
      </c>
      <c r="B32" s="10" t="str">
        <f>VLOOKUP(Tableau1[[#This Row],[N° de départements]],Tableau4[[N°]:[Sous traitant]],4,FALSE)</f>
        <v>Auvergne-Rhône-Alpes</v>
      </c>
      <c r="C32" s="10" t="str">
        <f>VLOOKUP(Tableau1[[#This Row],[N° de départements]],Tableau4[[N°]:[Sous traitant]],3,FALSE)</f>
        <v>Bourg-en-Bresse</v>
      </c>
      <c r="D32" s="10" t="str">
        <f>VLOOKUP(Tableau1[[#This Row],[N° de départements]],Tableau4[[N°]:[Sous traitant]],2,FALSE)</f>
        <v>Ain</v>
      </c>
      <c r="E32" s="2" t="str">
        <f t="shared" si="0"/>
        <v>01</v>
      </c>
      <c r="F32" s="2" t="str">
        <f>VLOOKUP(Tableau1[[#This Row],[N° de départements]],Tableau4[[N°]:[Sous traitant]],5,FALSE)</f>
        <v>A</v>
      </c>
      <c r="G32" s="1">
        <v>1000</v>
      </c>
      <c r="H32" t="s">
        <v>36</v>
      </c>
      <c r="I32" t="s">
        <v>431</v>
      </c>
    </row>
    <row r="33" spans="1:9" x14ac:dyDescent="0.3">
      <c r="A33" t="s">
        <v>6</v>
      </c>
      <c r="B33" s="10" t="str">
        <f>VLOOKUP(Tableau1[[#This Row],[N° de départements]],Tableau4[[N°]:[Sous traitant]],4,FALSE)</f>
        <v>Bretagne</v>
      </c>
      <c r="C33" s="10" t="str">
        <f>VLOOKUP(Tableau1[[#This Row],[N° de départements]],Tableau4[[N°]:[Sous traitant]],3,FALSE)</f>
        <v>Quimper</v>
      </c>
      <c r="D33" s="10" t="str">
        <f>VLOOKUP(Tableau1[[#This Row],[N° de départements]],Tableau4[[N°]:[Sous traitant]],2,FALSE)</f>
        <v>Finistère</v>
      </c>
      <c r="E33" s="2" t="str">
        <f t="shared" si="0"/>
        <v>29</v>
      </c>
      <c r="F33" s="2" t="str">
        <f>VLOOKUP(Tableau1[[#This Row],[N° de départements]],Tableau4[[N°]:[Sous traitant]],5,FALSE)</f>
        <v>R</v>
      </c>
      <c r="G33" s="1">
        <v>29490</v>
      </c>
      <c r="H33" t="s">
        <v>37</v>
      </c>
      <c r="I33" t="s">
        <v>431</v>
      </c>
    </row>
    <row r="34" spans="1:9" x14ac:dyDescent="0.3">
      <c r="A34" t="s">
        <v>6</v>
      </c>
      <c r="B34" s="10" t="str">
        <f>VLOOKUP(Tableau1[[#This Row],[N° de départements]],Tableau4[[N°]:[Sous traitant]],4,FALSE)</f>
        <v>Normandie</v>
      </c>
      <c r="C34" s="10" t="str">
        <f>VLOOKUP(Tableau1[[#This Row],[N° de départements]],Tableau4[[N°]:[Sous traitant]],3,FALSE)</f>
        <v>Caen</v>
      </c>
      <c r="D34" s="10" t="str">
        <f>VLOOKUP(Tableau1[[#This Row],[N° de départements]],Tableau4[[N°]:[Sous traitant]],2,FALSE)</f>
        <v>Calvados</v>
      </c>
      <c r="E34" s="2" t="str">
        <f t="shared" si="0"/>
        <v>14</v>
      </c>
      <c r="F34" s="2" t="str">
        <f>VLOOKUP(Tableau1[[#This Row],[N° de départements]],Tableau4[[N°]:[Sous traitant]],5,FALSE)</f>
        <v>N</v>
      </c>
      <c r="G34" s="1">
        <v>14120</v>
      </c>
      <c r="H34" t="s">
        <v>38</v>
      </c>
      <c r="I34" t="s">
        <v>431</v>
      </c>
    </row>
    <row r="35" spans="1:9" x14ac:dyDescent="0.3">
      <c r="A35" t="s">
        <v>6</v>
      </c>
      <c r="B35" s="10" t="str">
        <f>VLOOKUP(Tableau1[[#This Row],[N° de départements]],Tableau4[[N°]:[Sous traitant]],4,FALSE)</f>
        <v>Hauts-de-France</v>
      </c>
      <c r="C35" s="10" t="str">
        <f>VLOOKUP(Tableau1[[#This Row],[N° de départements]],Tableau4[[N°]:[Sous traitant]],3,FALSE)</f>
        <v>Lille</v>
      </c>
      <c r="D35" s="10" t="str">
        <f>VLOOKUP(Tableau1[[#This Row],[N° de départements]],Tableau4[[N°]:[Sous traitant]],2,FALSE)</f>
        <v>Nord</v>
      </c>
      <c r="E35" s="2" t="str">
        <f t="shared" si="0"/>
        <v>59</v>
      </c>
      <c r="F35" s="2" t="str">
        <f>VLOOKUP(Tableau1[[#This Row],[N° de départements]],Tableau4[[N°]:[Sous traitant]],5,FALSE)</f>
        <v>Y</v>
      </c>
      <c r="G35" s="1">
        <v>59400</v>
      </c>
      <c r="H35" t="s">
        <v>39</v>
      </c>
      <c r="I35" t="s">
        <v>432</v>
      </c>
    </row>
    <row r="36" spans="1:9" ht="28.8" x14ac:dyDescent="0.3">
      <c r="A36" t="s">
        <v>6</v>
      </c>
      <c r="B36" s="10" t="str">
        <f>VLOOKUP(Tableau1[[#This Row],[N° de départements]],Tableau4[[N°]:[Sous traitant]],4,FALSE)</f>
        <v>Auvergne-Rhône-Alpes</v>
      </c>
      <c r="C36" s="10" t="str">
        <f>VLOOKUP(Tableau1[[#This Row],[N° de départements]],Tableau4[[N°]:[Sous traitant]],3,FALSE)</f>
        <v>Lyon</v>
      </c>
      <c r="D36" s="10" t="str">
        <f>VLOOKUP(Tableau1[[#This Row],[N° de départements]],Tableau4[[N°]:[Sous traitant]],2,FALSE)</f>
        <v>Rhône</v>
      </c>
      <c r="E36" s="2" t="str">
        <f t="shared" si="0"/>
        <v>69</v>
      </c>
      <c r="F36" s="2" t="str">
        <f>VLOOKUP(Tableau1[[#This Row],[N° de départements]],Tableau4[[N°]:[Sous traitant]],5,FALSE)</f>
        <v>B</v>
      </c>
      <c r="G36" s="1">
        <v>69120</v>
      </c>
      <c r="H36" t="s">
        <v>40</v>
      </c>
      <c r="I36" t="s">
        <v>432</v>
      </c>
    </row>
    <row r="37" spans="1:9" ht="28.8" x14ac:dyDescent="0.3">
      <c r="A37" t="s">
        <v>6</v>
      </c>
      <c r="B37" s="10" t="str">
        <f>VLOOKUP(Tableau1[[#This Row],[N° de départements]],Tableau4[[N°]:[Sous traitant]],4,FALSE)</f>
        <v>Bourgogne-Franche-Comté</v>
      </c>
      <c r="C37" s="10" t="str">
        <f>VLOOKUP(Tableau1[[#This Row],[N° de départements]],Tableau4[[N°]:[Sous traitant]],3,FALSE)</f>
        <v>Mâcon</v>
      </c>
      <c r="D37" s="10" t="str">
        <f>VLOOKUP(Tableau1[[#This Row],[N° de départements]],Tableau4[[N°]:[Sous traitant]],2,FALSE)</f>
        <v>Saône-et-Loire</v>
      </c>
      <c r="E37" s="2" t="str">
        <f t="shared" si="0"/>
        <v>71</v>
      </c>
      <c r="F37" s="2" t="str">
        <f>VLOOKUP(Tableau1[[#This Row],[N° de départements]],Tableau4[[N°]:[Sous traitant]],5,FALSE)</f>
        <v>B</v>
      </c>
      <c r="G37" s="1">
        <v>71100</v>
      </c>
      <c r="H37" t="s">
        <v>41</v>
      </c>
      <c r="I37" t="s">
        <v>432</v>
      </c>
    </row>
    <row r="38" spans="1:9" ht="28.8" x14ac:dyDescent="0.3">
      <c r="A38" t="s">
        <v>6</v>
      </c>
      <c r="B38" s="10" t="str">
        <f>VLOOKUP(Tableau1[[#This Row],[N° de départements]],Tableau4[[N°]:[Sous traitant]],4,FALSE)</f>
        <v>Auvergne-Rhône-Alpes</v>
      </c>
      <c r="C38" s="10" t="str">
        <f>VLOOKUP(Tableau1[[#This Row],[N° de départements]],Tableau4[[N°]:[Sous traitant]],3,FALSE)</f>
        <v>Chambéry</v>
      </c>
      <c r="D38" s="10" t="str">
        <f>VLOOKUP(Tableau1[[#This Row],[N° de départements]],Tableau4[[N°]:[Sous traitant]],2,FALSE)</f>
        <v>Savoie</v>
      </c>
      <c r="E38" s="2" t="str">
        <f t="shared" si="0"/>
        <v>73</v>
      </c>
      <c r="F38" s="2" t="str">
        <f>VLOOKUP(Tableau1[[#This Row],[N° de départements]],Tableau4[[N°]:[Sous traitant]],5,FALSE)</f>
        <v>B</v>
      </c>
      <c r="G38" s="1">
        <v>73000</v>
      </c>
      <c r="H38" t="s">
        <v>42</v>
      </c>
      <c r="I38" t="s">
        <v>432</v>
      </c>
    </row>
    <row r="39" spans="1:9" x14ac:dyDescent="0.3">
      <c r="A39" t="s">
        <v>6</v>
      </c>
      <c r="B39" s="10" t="str">
        <f>VLOOKUP(Tableau1[[#This Row],[N° de départements]],Tableau4[[N°]:[Sous traitant]],4,FALSE)</f>
        <v>Centre-Val de Loire</v>
      </c>
      <c r="C39" s="10" t="str">
        <f>VLOOKUP(Tableau1[[#This Row],[N° de départements]],Tableau4[[N°]:[Sous traitant]],3,FALSE)</f>
        <v>Tours</v>
      </c>
      <c r="D39" s="10" t="str">
        <f>VLOOKUP(Tableau1[[#This Row],[N° de départements]],Tableau4[[N°]:[Sous traitant]],2,FALSE)</f>
        <v>Indre-et-Loire</v>
      </c>
      <c r="E39" s="2" t="str">
        <f t="shared" si="0"/>
        <v>37</v>
      </c>
      <c r="F39" s="2" t="str">
        <f>VLOOKUP(Tableau1[[#This Row],[N° de départements]],Tableau4[[N°]:[Sous traitant]],5,FALSE)</f>
        <v>T</v>
      </c>
      <c r="G39" s="1">
        <v>37170</v>
      </c>
      <c r="H39" t="s">
        <v>43</v>
      </c>
      <c r="I39" t="s">
        <v>432</v>
      </c>
    </row>
    <row r="40" spans="1:9" x14ac:dyDescent="0.3">
      <c r="A40" t="s">
        <v>6</v>
      </c>
      <c r="B40" s="10" t="str">
        <f>VLOOKUP(Tableau1[[#This Row],[N° de départements]],Tableau4[[N°]:[Sous traitant]],4,FALSE)</f>
        <v>Nouvelle-Aquitaine</v>
      </c>
      <c r="C40" s="10" t="str">
        <f>VLOOKUP(Tableau1[[#This Row],[N° de départements]],Tableau4[[N°]:[Sous traitant]],3,FALSE)</f>
        <v>Angoulême</v>
      </c>
      <c r="D40" s="10" t="str">
        <f>VLOOKUP(Tableau1[[#This Row],[N° de départements]],Tableau4[[N°]:[Sous traitant]],2,FALSE)</f>
        <v>Charente</v>
      </c>
      <c r="E40" s="2" t="str">
        <f t="shared" si="0"/>
        <v>16</v>
      </c>
      <c r="F40" s="2" t="str">
        <f>VLOOKUP(Tableau1[[#This Row],[N° de départements]],Tableau4[[N°]:[Sous traitant]],5,FALSE)</f>
        <v>P</v>
      </c>
      <c r="G40" s="1">
        <v>16430</v>
      </c>
      <c r="H40" t="s">
        <v>44</v>
      </c>
      <c r="I40" t="s">
        <v>432</v>
      </c>
    </row>
    <row r="41" spans="1:9" ht="28.8" x14ac:dyDescent="0.3">
      <c r="A41" t="s">
        <v>6</v>
      </c>
      <c r="B41" s="10" t="str">
        <f>VLOOKUP(Tableau1[[#This Row],[N° de départements]],Tableau4[[N°]:[Sous traitant]],4,FALSE)</f>
        <v>Auvergne-Rhône-Alpes</v>
      </c>
      <c r="C41" s="10" t="str">
        <f>VLOOKUP(Tableau1[[#This Row],[N° de départements]],Tableau4[[N°]:[Sous traitant]],3,FALSE)</f>
        <v>Grenoble</v>
      </c>
      <c r="D41" s="10" t="str">
        <f>VLOOKUP(Tableau1[[#This Row],[N° de départements]],Tableau4[[N°]:[Sous traitant]],2,FALSE)</f>
        <v>Isère</v>
      </c>
      <c r="E41" s="2" t="str">
        <f t="shared" si="0"/>
        <v>38</v>
      </c>
      <c r="F41" s="2" t="str">
        <f>VLOOKUP(Tableau1[[#This Row],[N° de départements]],Tableau4[[N°]:[Sous traitant]],5,FALSE)</f>
        <v>TU</v>
      </c>
      <c r="G41" s="1">
        <v>38670</v>
      </c>
      <c r="H41" t="s">
        <v>45</v>
      </c>
      <c r="I41" t="s">
        <v>432</v>
      </c>
    </row>
    <row r="42" spans="1:9" x14ac:dyDescent="0.3">
      <c r="A42" t="s">
        <v>6</v>
      </c>
      <c r="B42" s="10" t="str">
        <f>VLOOKUP(Tableau1[[#This Row],[N° de départements]],Tableau4[[N°]:[Sous traitant]],4,FALSE)</f>
        <v>Centre-Val de Loire</v>
      </c>
      <c r="C42" s="10" t="str">
        <f>VLOOKUP(Tableau1[[#This Row],[N° de départements]],Tableau4[[N°]:[Sous traitant]],3,FALSE)</f>
        <v>Châteauroux</v>
      </c>
      <c r="D42" s="10" t="str">
        <f>VLOOKUP(Tableau1[[#This Row],[N° de départements]],Tableau4[[N°]:[Sous traitant]],2,FALSE)</f>
        <v>Indre</v>
      </c>
      <c r="E42" s="2" t="str">
        <f t="shared" si="0"/>
        <v>36</v>
      </c>
      <c r="F42" s="2" t="str">
        <f>VLOOKUP(Tableau1[[#This Row],[N° de départements]],Tableau4[[N°]:[Sous traitant]],5,FALSE)</f>
        <v>T</v>
      </c>
      <c r="G42" s="1">
        <v>36240</v>
      </c>
      <c r="H42" t="s">
        <v>46</v>
      </c>
      <c r="I42" t="s">
        <v>432</v>
      </c>
    </row>
    <row r="43" spans="1:9" x14ac:dyDescent="0.3">
      <c r="A43" t="s">
        <v>6</v>
      </c>
      <c r="B43" s="10" t="str">
        <f>VLOOKUP(Tableau1[[#This Row],[N° de départements]],Tableau4[[N°]:[Sous traitant]],4,FALSE)</f>
        <v>Pays de la Loire</v>
      </c>
      <c r="C43" s="10" t="str">
        <f>VLOOKUP(Tableau1[[#This Row],[N° de départements]],Tableau4[[N°]:[Sous traitant]],3,FALSE)</f>
        <v>Angers</v>
      </c>
      <c r="D43" s="10" t="str">
        <f>VLOOKUP(Tableau1[[#This Row],[N° de départements]],Tableau4[[N°]:[Sous traitant]],2,FALSE)</f>
        <v>Maine-et-Loire</v>
      </c>
      <c r="E43" s="2" t="str">
        <f t="shared" si="0"/>
        <v>49</v>
      </c>
      <c r="F43" s="2" t="str">
        <f>VLOOKUP(Tableau1[[#This Row],[N° de départements]],Tableau4[[N°]:[Sous traitant]],5,FALSE)</f>
        <v>VW</v>
      </c>
      <c r="G43" s="1">
        <v>49321</v>
      </c>
      <c r="H43" t="s">
        <v>47</v>
      </c>
      <c r="I43" t="s">
        <v>432</v>
      </c>
    </row>
    <row r="44" spans="1:9" x14ac:dyDescent="0.3">
      <c r="A44" t="s">
        <v>6</v>
      </c>
      <c r="B44" s="10" t="str">
        <f>VLOOKUP(Tableau1[[#This Row],[N° de départements]],Tableau4[[N°]:[Sous traitant]],4,FALSE)</f>
        <v>Ile-de-France</v>
      </c>
      <c r="C44" s="10" t="str">
        <f>VLOOKUP(Tableau1[[#This Row],[N° de départements]],Tableau4[[N°]:[Sous traitant]],3,FALSE)</f>
        <v>Melun</v>
      </c>
      <c r="D44" s="10" t="str">
        <f>VLOOKUP(Tableau1[[#This Row],[N° de départements]],Tableau4[[N°]:[Sous traitant]],2,FALSE)</f>
        <v>Seine-et-Marne</v>
      </c>
      <c r="E44" s="2" t="str">
        <f t="shared" si="0"/>
        <v>77</v>
      </c>
      <c r="F44" s="2" t="str">
        <f>VLOOKUP(Tableau1[[#This Row],[N° de départements]],Tableau4[[N°]:[Sous traitant]],5,FALSE)</f>
        <v>C</v>
      </c>
      <c r="G44" s="1">
        <v>77410</v>
      </c>
      <c r="H44" t="s">
        <v>48</v>
      </c>
      <c r="I44" t="s">
        <v>432</v>
      </c>
    </row>
    <row r="45" spans="1:9" x14ac:dyDescent="0.3">
      <c r="A45" t="s">
        <v>6</v>
      </c>
      <c r="B45" s="10" t="str">
        <f>VLOOKUP(Tableau1[[#This Row],[N° de départements]],Tableau4[[N°]:[Sous traitant]],4,FALSE)</f>
        <v>Ile-de-France</v>
      </c>
      <c r="C45" s="10" t="str">
        <f>VLOOKUP(Tableau1[[#This Row],[N° de départements]],Tableau4[[N°]:[Sous traitant]],3,FALSE)</f>
        <v>Versailles</v>
      </c>
      <c r="D45" s="10" t="str">
        <f>VLOOKUP(Tableau1[[#This Row],[N° de départements]],Tableau4[[N°]:[Sous traitant]],2,FALSE)</f>
        <v>Yvelines</v>
      </c>
      <c r="E45" s="2" t="str">
        <f t="shared" si="0"/>
        <v>78</v>
      </c>
      <c r="F45" s="2" t="str">
        <f>VLOOKUP(Tableau1[[#This Row],[N° de départements]],Tableau4[[N°]:[Sous traitant]],5,FALSE)</f>
        <v>C</v>
      </c>
      <c r="G45" s="1">
        <v>78310</v>
      </c>
      <c r="H45" t="s">
        <v>49</v>
      </c>
      <c r="I45" t="s">
        <v>432</v>
      </c>
    </row>
    <row r="46" spans="1:9" x14ac:dyDescent="0.3">
      <c r="A46" t="s">
        <v>6</v>
      </c>
      <c r="B46" s="10" t="e">
        <f>VLOOKUP(Tableau1[[#This Row],[N° de départements]],Tableau4[[N°]:[Sous traitant]],4,FALSE)</f>
        <v>#N/A</v>
      </c>
      <c r="C46" s="10" t="e">
        <f>VLOOKUP(Tableau1[[#This Row],[N° de départements]],Tableau4[[N°]:[Sous traitant]],3,FALSE)</f>
        <v>#N/A</v>
      </c>
      <c r="D46" s="10" t="e">
        <f>VLOOKUP(Tableau1[[#This Row],[N° de départements]],Tableau4[[N°]:[Sous traitant]],2,FALSE)</f>
        <v>#N/A</v>
      </c>
      <c r="E46" s="2" t="str">
        <f t="shared" si="0"/>
        <v>00</v>
      </c>
      <c r="F46" s="2" t="e">
        <f>VLOOKUP(Tableau1[[#This Row],[N° de départements]],Tableau4[[N°]:[Sous traitant]],5,FALSE)</f>
        <v>#N/A</v>
      </c>
      <c r="G46" s="1"/>
      <c r="H46" t="s">
        <v>50</v>
      </c>
      <c r="I46" t="s">
        <v>432</v>
      </c>
    </row>
    <row r="47" spans="1:9" x14ac:dyDescent="0.3">
      <c r="A47" t="s">
        <v>6</v>
      </c>
      <c r="B47" s="10" t="str">
        <f>VLOOKUP(Tableau1[[#This Row],[N° de départements]],Tableau4[[N°]:[Sous traitant]],4,FALSE)</f>
        <v>Occitanie</v>
      </c>
      <c r="C47" s="10" t="str">
        <f>VLOOKUP(Tableau1[[#This Row],[N° de départements]],Tableau4[[N°]:[Sous traitant]],3,FALSE)</f>
        <v>Toulouse</v>
      </c>
      <c r="D47" s="10" t="str">
        <f>VLOOKUP(Tableau1[[#This Row],[N° de départements]],Tableau4[[N°]:[Sous traitant]],2,FALSE)</f>
        <v>Haute-Garonne</v>
      </c>
      <c r="E47" s="2" t="str">
        <f t="shared" si="0"/>
        <v>31</v>
      </c>
      <c r="F47" s="2" t="str">
        <f>VLOOKUP(Tableau1[[#This Row],[N° de départements]],Tableau4[[N°]:[Sous traitant]],5,FALSE)</f>
        <v>R</v>
      </c>
      <c r="G47" s="1">
        <v>31770</v>
      </c>
      <c r="H47" t="s">
        <v>51</v>
      </c>
      <c r="I47" t="s">
        <v>432</v>
      </c>
    </row>
    <row r="48" spans="1:9" x14ac:dyDescent="0.3">
      <c r="A48" t="s">
        <v>6</v>
      </c>
      <c r="B48" s="10" t="str">
        <f>VLOOKUP(Tableau1[[#This Row],[N° de départements]],Tableau4[[N°]:[Sous traitant]],4,FALSE)</f>
        <v>Hauts-de-France</v>
      </c>
      <c r="C48" s="10" t="str">
        <f>VLOOKUP(Tableau1[[#This Row],[N° de départements]],Tableau4[[N°]:[Sous traitant]],3,FALSE)</f>
        <v>Beauvais</v>
      </c>
      <c r="D48" s="10" t="str">
        <f>VLOOKUP(Tableau1[[#This Row],[N° de départements]],Tableau4[[N°]:[Sous traitant]],2,FALSE)</f>
        <v>Oise</v>
      </c>
      <c r="E48" s="2" t="str">
        <f t="shared" si="0"/>
        <v>60</v>
      </c>
      <c r="F48" s="2" t="str">
        <f>VLOOKUP(Tableau1[[#This Row],[N° de départements]],Tableau4[[N°]:[Sous traitant]],5,FALSE)</f>
        <v>Y</v>
      </c>
      <c r="G48" s="1">
        <v>60880</v>
      </c>
      <c r="H48" t="s">
        <v>52</v>
      </c>
      <c r="I48" t="s">
        <v>433</v>
      </c>
    </row>
    <row r="49" spans="1:9" x14ac:dyDescent="0.3">
      <c r="A49" t="s">
        <v>6</v>
      </c>
      <c r="B49" s="10" t="str">
        <f>VLOOKUP(Tableau1[[#This Row],[N° de départements]],Tableau4[[N°]:[Sous traitant]],4,FALSE)</f>
        <v>Hauts-de-France</v>
      </c>
      <c r="C49" s="10" t="str">
        <f>VLOOKUP(Tableau1[[#This Row],[N° de départements]],Tableau4[[N°]:[Sous traitant]],3,FALSE)</f>
        <v>Beauvais</v>
      </c>
      <c r="D49" s="10" t="str">
        <f>VLOOKUP(Tableau1[[#This Row],[N° de départements]],Tableau4[[N°]:[Sous traitant]],2,FALSE)</f>
        <v>Oise</v>
      </c>
      <c r="E49" s="2" t="str">
        <f t="shared" si="0"/>
        <v>60</v>
      </c>
      <c r="F49" s="2" t="str">
        <f>VLOOKUP(Tableau1[[#This Row],[N° de départements]],Tableau4[[N°]:[Sous traitant]],5,FALSE)</f>
        <v>Y</v>
      </c>
      <c r="G49" s="1">
        <v>60740</v>
      </c>
      <c r="H49" t="s">
        <v>53</v>
      </c>
      <c r="I49" t="s">
        <v>429</v>
      </c>
    </row>
    <row r="50" spans="1:9" x14ac:dyDescent="0.3">
      <c r="A50" t="s">
        <v>6</v>
      </c>
      <c r="B50" s="10" t="str">
        <f>VLOOKUP(Tableau1[[#This Row],[N° de départements]],Tableau4[[N°]:[Sous traitant]],4,FALSE)</f>
        <v>Hauts-de-France</v>
      </c>
      <c r="C50" s="10" t="str">
        <f>VLOOKUP(Tableau1[[#This Row],[N° de départements]],Tableau4[[N°]:[Sous traitant]],3,FALSE)</f>
        <v>Beauvais</v>
      </c>
      <c r="D50" s="10" t="str">
        <f>VLOOKUP(Tableau1[[#This Row],[N° de départements]],Tableau4[[N°]:[Sous traitant]],2,FALSE)</f>
        <v>Oise</v>
      </c>
      <c r="E50" s="2" t="str">
        <f t="shared" si="0"/>
        <v>60</v>
      </c>
      <c r="F50" s="2" t="str">
        <f>VLOOKUP(Tableau1[[#This Row],[N° de départements]],Tableau4[[N°]:[Sous traitant]],5,FALSE)</f>
        <v>Y</v>
      </c>
      <c r="G50" s="1">
        <v>60740</v>
      </c>
      <c r="H50" t="s">
        <v>53</v>
      </c>
      <c r="I50" t="s">
        <v>429</v>
      </c>
    </row>
    <row r="51" spans="1:9" x14ac:dyDescent="0.3">
      <c r="A51" t="s">
        <v>6</v>
      </c>
      <c r="B51" s="10" t="str">
        <f>VLOOKUP(Tableau1[[#This Row],[N° de départements]],Tableau4[[N°]:[Sous traitant]],4,FALSE)</f>
        <v>Ile-de-France</v>
      </c>
      <c r="C51" s="10" t="str">
        <f>VLOOKUP(Tableau1[[#This Row],[N° de départements]],Tableau4[[N°]:[Sous traitant]],3,FALSE)</f>
        <v>Créteil</v>
      </c>
      <c r="D51" s="10" t="str">
        <f>VLOOKUP(Tableau1[[#This Row],[N° de départements]],Tableau4[[N°]:[Sous traitant]],2,FALSE)</f>
        <v>Val-de-Marne</v>
      </c>
      <c r="E51" s="2" t="str">
        <f t="shared" si="0"/>
        <v>94</v>
      </c>
      <c r="F51" s="2" t="str">
        <f>VLOOKUP(Tableau1[[#This Row],[N° de départements]],Tableau4[[N°]:[Sous traitant]],5,FALSE)</f>
        <v>G</v>
      </c>
      <c r="G51" s="1">
        <v>94000</v>
      </c>
      <c r="H51" t="s">
        <v>54</v>
      </c>
      <c r="I51" t="s">
        <v>429</v>
      </c>
    </row>
    <row r="52" spans="1:9" ht="28.8" x14ac:dyDescent="0.3">
      <c r="A52" t="s">
        <v>6</v>
      </c>
      <c r="B52" s="10" t="str">
        <f>VLOOKUP(Tableau1[[#This Row],[N° de départements]],Tableau4[[N°]:[Sous traitant]],4,FALSE)</f>
        <v>Bourgogne-Franche-Comté</v>
      </c>
      <c r="C52" s="10" t="str">
        <f>VLOOKUP(Tableau1[[#This Row],[N° de départements]],Tableau4[[N°]:[Sous traitant]],3,FALSE)</f>
        <v>Dijon</v>
      </c>
      <c r="D52" s="10" t="str">
        <f>VLOOKUP(Tableau1[[#This Row],[N° de départements]],Tableau4[[N°]:[Sous traitant]],2,FALSE)</f>
        <v>Côte-d'Or</v>
      </c>
      <c r="E52" s="2" t="str">
        <f t="shared" si="0"/>
        <v>21</v>
      </c>
      <c r="F52" s="2" t="str">
        <f>VLOOKUP(Tableau1[[#This Row],[N° de départements]],Tableau4[[N°]:[Sous traitant]],5,FALSE)</f>
        <v>P</v>
      </c>
      <c r="G52" s="1">
        <v>21078</v>
      </c>
      <c r="H52" t="s">
        <v>55</v>
      </c>
      <c r="I52" t="s">
        <v>429</v>
      </c>
    </row>
    <row r="53" spans="1:9" x14ac:dyDescent="0.3">
      <c r="A53" t="s">
        <v>6</v>
      </c>
      <c r="B53" s="10" t="str">
        <f>VLOOKUP(Tableau1[[#This Row],[N° de départements]],Tableau4[[N°]:[Sous traitant]],4,FALSE)</f>
        <v>Hauts-de-France</v>
      </c>
      <c r="C53" s="10" t="str">
        <f>VLOOKUP(Tableau1[[#This Row],[N° de départements]],Tableau4[[N°]:[Sous traitant]],3,FALSE)</f>
        <v>Lille</v>
      </c>
      <c r="D53" s="10" t="str">
        <f>VLOOKUP(Tableau1[[#This Row],[N° de départements]],Tableau4[[N°]:[Sous traitant]],2,FALSE)</f>
        <v>Nord</v>
      </c>
      <c r="E53" s="2" t="str">
        <f t="shared" si="0"/>
        <v>59</v>
      </c>
      <c r="F53" s="2" t="str">
        <f>VLOOKUP(Tableau1[[#This Row],[N° de départements]],Tableau4[[N°]:[Sous traitant]],5,FALSE)</f>
        <v>Y</v>
      </c>
      <c r="G53" s="1">
        <v>59500</v>
      </c>
      <c r="H53" t="s">
        <v>56</v>
      </c>
      <c r="I53" t="s">
        <v>429</v>
      </c>
    </row>
    <row r="54" spans="1:9" ht="28.8" x14ac:dyDescent="0.3">
      <c r="A54" t="s">
        <v>6</v>
      </c>
      <c r="B54" s="10" t="str">
        <f>VLOOKUP(Tableau1[[#This Row],[N° de départements]],Tableau4[[N°]:[Sous traitant]],4,FALSE)</f>
        <v>Provence-Alpes-Côte d'Azur</v>
      </c>
      <c r="C54" s="10" t="str">
        <f>VLOOKUP(Tableau1[[#This Row],[N° de départements]],Tableau4[[N°]:[Sous traitant]],3,FALSE)</f>
        <v>Toulon</v>
      </c>
      <c r="D54" s="10" t="str">
        <f>VLOOKUP(Tableau1[[#This Row],[N° de départements]],Tableau4[[N°]:[Sous traitant]],2,FALSE)</f>
        <v>Var</v>
      </c>
      <c r="E54" s="2" t="str">
        <f t="shared" si="0"/>
        <v>83</v>
      </c>
      <c r="F54" s="2" t="str">
        <f>VLOOKUP(Tableau1[[#This Row],[N° de départements]],Tableau4[[N°]:[Sous traitant]],5,FALSE)</f>
        <v>D</v>
      </c>
      <c r="G54" s="1" t="s">
        <v>192</v>
      </c>
      <c r="H54" t="s">
        <v>57</v>
      </c>
      <c r="I54" t="s">
        <v>430</v>
      </c>
    </row>
    <row r="55" spans="1:9" x14ac:dyDescent="0.3">
      <c r="A55" t="s">
        <v>6</v>
      </c>
      <c r="B55" s="10" t="str">
        <f>VLOOKUP(Tableau1[[#This Row],[N° de départements]],Tableau4[[N°]:[Sous traitant]],4,FALSE)</f>
        <v>Hauts-de-France</v>
      </c>
      <c r="C55" s="10" t="str">
        <f>VLOOKUP(Tableau1[[#This Row],[N° de départements]],Tableau4[[N°]:[Sous traitant]],3,FALSE)</f>
        <v>Lille</v>
      </c>
      <c r="D55" s="10" t="str">
        <f>VLOOKUP(Tableau1[[#This Row],[N° de départements]],Tableau4[[N°]:[Sous traitant]],2,FALSE)</f>
        <v>Nord</v>
      </c>
      <c r="E55" s="2" t="str">
        <f t="shared" si="0"/>
        <v>59</v>
      </c>
      <c r="F55" s="2" t="str">
        <f>VLOOKUP(Tableau1[[#This Row],[N° de départements]],Tableau4[[N°]:[Sous traitant]],5,FALSE)</f>
        <v>Y</v>
      </c>
      <c r="G55" s="1">
        <v>59760</v>
      </c>
      <c r="H55" t="s">
        <v>58</v>
      </c>
      <c r="I55" t="s">
        <v>430</v>
      </c>
    </row>
    <row r="56" spans="1:9" ht="28.8" x14ac:dyDescent="0.3">
      <c r="A56" t="s">
        <v>6</v>
      </c>
      <c r="B56" s="10" t="str">
        <f>VLOOKUP(Tableau1[[#This Row],[N° de départements]],Tableau4[[N°]:[Sous traitant]],4,FALSE)</f>
        <v>Auvergne-Rhône-Alpes</v>
      </c>
      <c r="C56" s="10" t="str">
        <f>VLOOKUP(Tableau1[[#This Row],[N° de départements]],Tableau4[[N°]:[Sous traitant]],3,FALSE)</f>
        <v>Grenoble</v>
      </c>
      <c r="D56" s="10" t="str">
        <f>VLOOKUP(Tableau1[[#This Row],[N° de départements]],Tableau4[[N°]:[Sous traitant]],2,FALSE)</f>
        <v>Isère</v>
      </c>
      <c r="E56" s="2" t="str">
        <f t="shared" si="0"/>
        <v>38</v>
      </c>
      <c r="F56" s="2" t="str">
        <f>VLOOKUP(Tableau1[[#This Row],[N° de départements]],Tableau4[[N°]:[Sous traitant]],5,FALSE)</f>
        <v>TU</v>
      </c>
      <c r="G56" s="1">
        <v>38130</v>
      </c>
      <c r="H56" t="s">
        <v>59</v>
      </c>
      <c r="I56" t="s">
        <v>430</v>
      </c>
    </row>
    <row r="57" spans="1:9" x14ac:dyDescent="0.3">
      <c r="A57" t="s">
        <v>6</v>
      </c>
      <c r="B57" s="10" t="str">
        <f>VLOOKUP(Tableau1[[#This Row],[N° de départements]],Tableau4[[N°]:[Sous traitant]],4,FALSE)</f>
        <v>Hauts-de-France</v>
      </c>
      <c r="C57" s="10" t="str">
        <f>VLOOKUP(Tableau1[[#This Row],[N° de départements]],Tableau4[[N°]:[Sous traitant]],3,FALSE)</f>
        <v>Lille</v>
      </c>
      <c r="D57" s="10" t="str">
        <f>VLOOKUP(Tableau1[[#This Row],[N° de départements]],Tableau4[[N°]:[Sous traitant]],2,FALSE)</f>
        <v>Nord</v>
      </c>
      <c r="E57" s="2" t="str">
        <f t="shared" si="0"/>
        <v>59</v>
      </c>
      <c r="F57" s="2" t="str">
        <f>VLOOKUP(Tableau1[[#This Row],[N° de départements]],Tableau4[[N°]:[Sous traitant]],5,FALSE)</f>
        <v>Y</v>
      </c>
      <c r="G57" s="1">
        <v>59320</v>
      </c>
      <c r="H57" t="s">
        <v>60</v>
      </c>
      <c r="I57" t="s">
        <v>430</v>
      </c>
    </row>
    <row r="58" spans="1:9" x14ac:dyDescent="0.3">
      <c r="A58" t="s">
        <v>6</v>
      </c>
      <c r="B58" s="10" t="str">
        <f>VLOOKUP(Tableau1[[#This Row],[N° de départements]],Tableau4[[N°]:[Sous traitant]],4,FALSE)</f>
        <v>Ile-de-France</v>
      </c>
      <c r="C58" s="10" t="str">
        <f>VLOOKUP(Tableau1[[#This Row],[N° de départements]],Tableau4[[N°]:[Sous traitant]],3,FALSE)</f>
        <v>Pontoise</v>
      </c>
      <c r="D58" s="10" t="str">
        <f>VLOOKUP(Tableau1[[#This Row],[N° de départements]],Tableau4[[N°]:[Sous traitant]],2,FALSE)</f>
        <v>Val-D'Oise</v>
      </c>
      <c r="E58" s="2" t="str">
        <f t="shared" si="0"/>
        <v>95</v>
      </c>
      <c r="F58" s="2" t="str">
        <f>VLOOKUP(Tableau1[[#This Row],[N° de départements]],Tableau4[[N°]:[Sous traitant]],5,FALSE)</f>
        <v>G</v>
      </c>
      <c r="G58" s="1">
        <v>95610</v>
      </c>
      <c r="H58" t="s">
        <v>61</v>
      </c>
      <c r="I58" t="s">
        <v>430</v>
      </c>
    </row>
    <row r="59" spans="1:9" x14ac:dyDescent="0.3">
      <c r="A59" t="s">
        <v>6</v>
      </c>
      <c r="B59" s="10" t="str">
        <f>VLOOKUP(Tableau1[[#This Row],[N° de départements]],Tableau4[[N°]:[Sous traitant]],4,FALSE)</f>
        <v>Hauts-de-France</v>
      </c>
      <c r="C59" s="10" t="str">
        <f>VLOOKUP(Tableau1[[#This Row],[N° de départements]],Tableau4[[N°]:[Sous traitant]],3,FALSE)</f>
        <v>Lille</v>
      </c>
      <c r="D59" s="10" t="str">
        <f>VLOOKUP(Tableau1[[#This Row],[N° de départements]],Tableau4[[N°]:[Sous traitant]],2,FALSE)</f>
        <v>Nord</v>
      </c>
      <c r="E59" s="2" t="str">
        <f t="shared" si="0"/>
        <v>59</v>
      </c>
      <c r="F59" s="2" t="str">
        <f>VLOOKUP(Tableau1[[#This Row],[N° de départements]],Tableau4[[N°]:[Sous traitant]],5,FALSE)</f>
        <v>Y</v>
      </c>
      <c r="G59" s="1">
        <v>59155</v>
      </c>
      <c r="H59" t="s">
        <v>62</v>
      </c>
      <c r="I59" t="s">
        <v>429</v>
      </c>
    </row>
    <row r="60" spans="1:9" x14ac:dyDescent="0.3">
      <c r="A60" t="s">
        <v>6</v>
      </c>
      <c r="B60" s="10" t="str">
        <f>VLOOKUP(Tableau1[[#This Row],[N° de départements]],Tableau4[[N°]:[Sous traitant]],4,FALSE)</f>
        <v>Occitanie</v>
      </c>
      <c r="C60" s="10" t="str">
        <f>VLOOKUP(Tableau1[[#This Row],[N° de départements]],Tableau4[[N°]:[Sous traitant]],3,FALSE)</f>
        <v>Toulouse</v>
      </c>
      <c r="D60" s="10" t="str">
        <f>VLOOKUP(Tableau1[[#This Row],[N° de départements]],Tableau4[[N°]:[Sous traitant]],2,FALSE)</f>
        <v>Haute-Garonne</v>
      </c>
      <c r="E60" s="2" t="str">
        <f t="shared" si="0"/>
        <v>31</v>
      </c>
      <c r="F60" s="2" t="str">
        <f>VLOOKUP(Tableau1[[#This Row],[N° de départements]],Tableau4[[N°]:[Sous traitant]],5,FALSE)</f>
        <v>R</v>
      </c>
      <c r="G60" s="1">
        <v>31150</v>
      </c>
      <c r="H60" t="s">
        <v>63</v>
      </c>
      <c r="I60" t="s">
        <v>431</v>
      </c>
    </row>
    <row r="61" spans="1:9" x14ac:dyDescent="0.3">
      <c r="A61" t="s">
        <v>6</v>
      </c>
      <c r="B61" s="10" t="e">
        <f>VLOOKUP(Tableau1[[#This Row],[N° de départements]],Tableau4[[N°]:[Sous traitant]],4,FALSE)</f>
        <v>#N/A</v>
      </c>
      <c r="C61" s="10" t="e">
        <f>VLOOKUP(Tableau1[[#This Row],[N° de départements]],Tableau4[[N°]:[Sous traitant]],3,FALSE)</f>
        <v>#N/A</v>
      </c>
      <c r="D61" s="10" t="e">
        <f>VLOOKUP(Tableau1[[#This Row],[N° de départements]],Tableau4[[N°]:[Sous traitant]],2,FALSE)</f>
        <v>#N/A</v>
      </c>
      <c r="E61" s="2" t="str">
        <f t="shared" si="0"/>
        <v>00</v>
      </c>
      <c r="F61" s="2" t="e">
        <f>VLOOKUP(Tableau1[[#This Row],[N° de départements]],Tableau4[[N°]:[Sous traitant]],5,FALSE)</f>
        <v>#N/A</v>
      </c>
      <c r="G61" s="1"/>
      <c r="H61" t="s">
        <v>64</v>
      </c>
      <c r="I61" t="s">
        <v>431</v>
      </c>
    </row>
    <row r="62" spans="1:9" x14ac:dyDescent="0.3">
      <c r="A62" t="s">
        <v>6</v>
      </c>
      <c r="B62" s="10" t="e">
        <f>VLOOKUP(Tableau1[[#This Row],[N° de départements]],Tableau4[[N°]:[Sous traitant]],4,FALSE)</f>
        <v>#N/A</v>
      </c>
      <c r="C62" s="10" t="e">
        <f>VLOOKUP(Tableau1[[#This Row],[N° de départements]],Tableau4[[N°]:[Sous traitant]],3,FALSE)</f>
        <v>#N/A</v>
      </c>
      <c r="D62" s="10" t="e">
        <f>VLOOKUP(Tableau1[[#This Row],[N° de départements]],Tableau4[[N°]:[Sous traitant]],2,FALSE)</f>
        <v>#N/A</v>
      </c>
      <c r="E62" s="2" t="str">
        <f t="shared" si="0"/>
        <v>00</v>
      </c>
      <c r="F62" s="2" t="e">
        <f>VLOOKUP(Tableau1[[#This Row],[N° de départements]],Tableau4[[N°]:[Sous traitant]],5,FALSE)</f>
        <v>#N/A</v>
      </c>
      <c r="G62" s="1"/>
      <c r="H62" t="s">
        <v>65</v>
      </c>
      <c r="I62" t="s">
        <v>431</v>
      </c>
    </row>
    <row r="63" spans="1:9" x14ac:dyDescent="0.3">
      <c r="A63" t="s">
        <v>6</v>
      </c>
      <c r="B63" s="10" t="str">
        <f>VLOOKUP(Tableau1[[#This Row],[N° de départements]],Tableau4[[N°]:[Sous traitant]],4,FALSE)</f>
        <v>Ile-de-France</v>
      </c>
      <c r="C63" s="10" t="str">
        <f>VLOOKUP(Tableau1[[#This Row],[N° de départements]],Tableau4[[N°]:[Sous traitant]],3,FALSE)</f>
        <v>Bobigny</v>
      </c>
      <c r="D63" s="10" t="str">
        <f>VLOOKUP(Tableau1[[#This Row],[N° de départements]],Tableau4[[N°]:[Sous traitant]],2,FALSE)</f>
        <v>Seine-Saint-Denis</v>
      </c>
      <c r="E63" s="2" t="str">
        <f t="shared" si="0"/>
        <v>93</v>
      </c>
      <c r="F63" s="2" t="str">
        <f>VLOOKUP(Tableau1[[#This Row],[N° de départements]],Tableau4[[N°]:[Sous traitant]],5,FALSE)</f>
        <v>F</v>
      </c>
      <c r="G63" s="1">
        <v>93617</v>
      </c>
      <c r="H63" t="s">
        <v>66</v>
      </c>
      <c r="I63" t="s">
        <v>431</v>
      </c>
    </row>
    <row r="64" spans="1:9" x14ac:dyDescent="0.3">
      <c r="A64" t="s">
        <v>6</v>
      </c>
      <c r="B64" s="10" t="str">
        <f>VLOOKUP(Tableau1[[#This Row],[N° de départements]],Tableau4[[N°]:[Sous traitant]],4,FALSE)</f>
        <v>Ile-de-France</v>
      </c>
      <c r="C64" s="10" t="str">
        <f>VLOOKUP(Tableau1[[#This Row],[N° de départements]],Tableau4[[N°]:[Sous traitant]],3,FALSE)</f>
        <v>Nanterre</v>
      </c>
      <c r="D64" s="10" t="str">
        <f>VLOOKUP(Tableau1[[#This Row],[N° de départements]],Tableau4[[N°]:[Sous traitant]],2,FALSE)</f>
        <v>Hauts-de-Seine</v>
      </c>
      <c r="E64" s="2" t="str">
        <f t="shared" si="0"/>
        <v>92</v>
      </c>
      <c r="F64" s="2" t="str">
        <f>VLOOKUP(Tableau1[[#This Row],[N° de départements]],Tableau4[[N°]:[Sous traitant]],5,FALSE)</f>
        <v>F</v>
      </c>
      <c r="G64" s="1">
        <v>92230</v>
      </c>
      <c r="H64" t="s">
        <v>67</v>
      </c>
      <c r="I64" t="s">
        <v>431</v>
      </c>
    </row>
    <row r="65" spans="1:9" x14ac:dyDescent="0.3">
      <c r="A65" t="s">
        <v>6</v>
      </c>
      <c r="B65" s="10" t="e">
        <f>VLOOKUP(Tableau1[[#This Row],[N° de départements]],Tableau4[[N°]:[Sous traitant]],4,FALSE)</f>
        <v>#N/A</v>
      </c>
      <c r="C65" s="10" t="e">
        <f>VLOOKUP(Tableau1[[#This Row],[N° de départements]],Tableau4[[N°]:[Sous traitant]],3,FALSE)</f>
        <v>#N/A</v>
      </c>
      <c r="D65" s="10" t="e">
        <f>VLOOKUP(Tableau1[[#This Row],[N° de départements]],Tableau4[[N°]:[Sous traitant]],2,FALSE)</f>
        <v>#N/A</v>
      </c>
      <c r="E65" s="2" t="str">
        <f t="shared" si="0"/>
        <v>00</v>
      </c>
      <c r="F65" s="2" t="e">
        <f>VLOOKUP(Tableau1[[#This Row],[N° de départements]],Tableau4[[N°]:[Sous traitant]],5,FALSE)</f>
        <v>#N/A</v>
      </c>
      <c r="G65" s="1"/>
      <c r="H65" t="s">
        <v>68</v>
      </c>
      <c r="I65" t="s">
        <v>431</v>
      </c>
    </row>
    <row r="66" spans="1:9" x14ac:dyDescent="0.3">
      <c r="A66" t="s">
        <v>6</v>
      </c>
      <c r="B66" s="10" t="e">
        <f>VLOOKUP(Tableau1[[#This Row],[N° de départements]],Tableau4[[N°]:[Sous traitant]],4,FALSE)</f>
        <v>#N/A</v>
      </c>
      <c r="C66" s="10" t="e">
        <f>VLOOKUP(Tableau1[[#This Row],[N° de départements]],Tableau4[[N°]:[Sous traitant]],3,FALSE)</f>
        <v>#N/A</v>
      </c>
      <c r="D66" s="10" t="e">
        <f>VLOOKUP(Tableau1[[#This Row],[N° de départements]],Tableau4[[N°]:[Sous traitant]],2,FALSE)</f>
        <v>#N/A</v>
      </c>
      <c r="E66" s="2" t="str">
        <f t="shared" si="0"/>
        <v>00</v>
      </c>
      <c r="F66" s="2" t="e">
        <f>VLOOKUP(Tableau1[[#This Row],[N° de départements]],Tableau4[[N°]:[Sous traitant]],5,FALSE)</f>
        <v>#N/A</v>
      </c>
      <c r="G66" s="1"/>
      <c r="H66" t="s">
        <v>69</v>
      </c>
      <c r="I66" t="s">
        <v>431</v>
      </c>
    </row>
    <row r="67" spans="1:9" x14ac:dyDescent="0.3">
      <c r="A67" t="s">
        <v>6</v>
      </c>
      <c r="B67" s="10" t="e">
        <f>VLOOKUP(Tableau1[[#This Row],[N° de départements]],Tableau4[[N°]:[Sous traitant]],4,FALSE)</f>
        <v>#N/A</v>
      </c>
      <c r="C67" s="10" t="e">
        <f>VLOOKUP(Tableau1[[#This Row],[N° de départements]],Tableau4[[N°]:[Sous traitant]],3,FALSE)</f>
        <v>#N/A</v>
      </c>
      <c r="D67" s="10" t="e">
        <f>VLOOKUP(Tableau1[[#This Row],[N° de départements]],Tableau4[[N°]:[Sous traitant]],2,FALSE)</f>
        <v>#N/A</v>
      </c>
      <c r="E67" s="2" t="str">
        <f t="shared" si="0"/>
        <v>00</v>
      </c>
      <c r="F67" s="2" t="e">
        <f>VLOOKUP(Tableau1[[#This Row],[N° de départements]],Tableau4[[N°]:[Sous traitant]],5,FALSE)</f>
        <v>#N/A</v>
      </c>
      <c r="G67" s="1"/>
      <c r="H67" t="s">
        <v>70</v>
      </c>
      <c r="I67" t="s">
        <v>431</v>
      </c>
    </row>
    <row r="68" spans="1:9" ht="28.8" x14ac:dyDescent="0.3">
      <c r="A68" t="s">
        <v>6</v>
      </c>
      <c r="B68" s="10" t="str">
        <f>VLOOKUP(Tableau1[[#This Row],[N° de départements]],Tableau4[[N°]:[Sous traitant]],4,FALSE)</f>
        <v>Provence-Alpes-Côte d'Azur</v>
      </c>
      <c r="C68" s="10" t="str">
        <f>VLOOKUP(Tableau1[[#This Row],[N° de départements]],Tableau4[[N°]:[Sous traitant]],3,FALSE)</f>
        <v>Toulon</v>
      </c>
      <c r="D68" s="10" t="str">
        <f>VLOOKUP(Tableau1[[#This Row],[N° de départements]],Tableau4[[N°]:[Sous traitant]],2,FALSE)</f>
        <v>Var</v>
      </c>
      <c r="E68" s="2" t="str">
        <f t="shared" ref="E68:E131" si="1">LEFT(TEXT(G68,"00000"),2)</f>
        <v>83</v>
      </c>
      <c r="F68" s="2" t="str">
        <f>VLOOKUP(Tableau1[[#This Row],[N° de départements]],Tableau4[[N°]:[Sous traitant]],5,FALSE)</f>
        <v>D</v>
      </c>
      <c r="G68" s="1">
        <v>83400</v>
      </c>
      <c r="H68" t="s">
        <v>71</v>
      </c>
      <c r="I68" t="s">
        <v>431</v>
      </c>
    </row>
    <row r="69" spans="1:9" x14ac:dyDescent="0.3">
      <c r="A69" t="s">
        <v>6</v>
      </c>
      <c r="B69" s="10" t="str">
        <f>VLOOKUP(Tableau1[[#This Row],[N° de départements]],Tableau4[[N°]:[Sous traitant]],4,FALSE)</f>
        <v>Ile-de-France</v>
      </c>
      <c r="C69" s="10" t="str">
        <f>VLOOKUP(Tableau1[[#This Row],[N° de départements]],Tableau4[[N°]:[Sous traitant]],3,FALSE)</f>
        <v>Nanterre</v>
      </c>
      <c r="D69" s="10" t="str">
        <f>VLOOKUP(Tableau1[[#This Row],[N° de départements]],Tableau4[[N°]:[Sous traitant]],2,FALSE)</f>
        <v>Hauts-de-Seine</v>
      </c>
      <c r="E69" s="2" t="str">
        <f t="shared" si="1"/>
        <v>92</v>
      </c>
      <c r="F69" s="2" t="str">
        <f>VLOOKUP(Tableau1[[#This Row],[N° de départements]],Tableau4[[N°]:[Sous traitant]],5,FALSE)</f>
        <v>F</v>
      </c>
      <c r="G69" s="1">
        <v>92130</v>
      </c>
      <c r="H69" t="s">
        <v>72</v>
      </c>
      <c r="I69" t="s">
        <v>431</v>
      </c>
    </row>
    <row r="70" spans="1:9" x14ac:dyDescent="0.3">
      <c r="A70" t="s">
        <v>6</v>
      </c>
      <c r="B70" s="10" t="str">
        <f>VLOOKUP(Tableau1[[#This Row],[N° de départements]],Tableau4[[N°]:[Sous traitant]],4,FALSE)</f>
        <v>Ile-de-France</v>
      </c>
      <c r="C70" s="10" t="str">
        <f>VLOOKUP(Tableau1[[#This Row],[N° de départements]],Tableau4[[N°]:[Sous traitant]],3,FALSE)</f>
        <v>Créteil</v>
      </c>
      <c r="D70" s="10" t="str">
        <f>VLOOKUP(Tableau1[[#This Row],[N° de départements]],Tableau4[[N°]:[Sous traitant]],2,FALSE)</f>
        <v>Val-de-Marne</v>
      </c>
      <c r="E70" s="2" t="str">
        <f t="shared" si="1"/>
        <v>94</v>
      </c>
      <c r="F70" s="2" t="str">
        <f>VLOOKUP(Tableau1[[#This Row],[N° de départements]],Tableau4[[N°]:[Sous traitant]],5,FALSE)</f>
        <v>G</v>
      </c>
      <c r="G70" s="1">
        <v>94200</v>
      </c>
      <c r="H70" t="s">
        <v>73</v>
      </c>
      <c r="I70" t="s">
        <v>431</v>
      </c>
    </row>
    <row r="71" spans="1:9" x14ac:dyDescent="0.3">
      <c r="A71" t="s">
        <v>6</v>
      </c>
      <c r="B71" s="10" t="str">
        <f>VLOOKUP(Tableau1[[#This Row],[N° de départements]],Tableau4[[N°]:[Sous traitant]],4,FALSE)</f>
        <v>Pays de la Loire</v>
      </c>
      <c r="C71" s="10" t="str">
        <f>VLOOKUP(Tableau1[[#This Row],[N° de départements]],Tableau4[[N°]:[Sous traitant]],3,FALSE)</f>
        <v>La Roche-sur-Yon</v>
      </c>
      <c r="D71" s="10" t="str">
        <f>VLOOKUP(Tableau1[[#This Row],[N° de départements]],Tableau4[[N°]:[Sous traitant]],2,FALSE)</f>
        <v>Vendée</v>
      </c>
      <c r="E71" s="2" t="str">
        <f t="shared" si="1"/>
        <v>85</v>
      </c>
      <c r="F71" s="2" t="str">
        <f>VLOOKUP(Tableau1[[#This Row],[N° de départements]],Tableau4[[N°]:[Sous traitant]],5,FALSE)</f>
        <v>E</v>
      </c>
      <c r="G71" s="1">
        <v>85000</v>
      </c>
      <c r="H71" t="s">
        <v>74</v>
      </c>
      <c r="I71" t="s">
        <v>431</v>
      </c>
    </row>
    <row r="72" spans="1:9" x14ac:dyDescent="0.3">
      <c r="A72" t="s">
        <v>6</v>
      </c>
      <c r="B72" s="10" t="str">
        <f>VLOOKUP(Tableau1[[#This Row],[N° de départements]],Tableau4[[N°]:[Sous traitant]],4,FALSE)</f>
        <v>Occitanie</v>
      </c>
      <c r="C72" s="10" t="str">
        <f>VLOOKUP(Tableau1[[#This Row],[N° de départements]],Tableau4[[N°]:[Sous traitant]],3,FALSE)</f>
        <v>Montpellier</v>
      </c>
      <c r="D72" s="10" t="str">
        <f>VLOOKUP(Tableau1[[#This Row],[N° de départements]],Tableau4[[N°]:[Sous traitant]],2,FALSE)</f>
        <v>Hérault</v>
      </c>
      <c r="E72" s="2" t="str">
        <f t="shared" si="1"/>
        <v>34</v>
      </c>
      <c r="F72" s="2" t="str">
        <f>VLOOKUP(Tableau1[[#This Row],[N° de départements]],Tableau4[[N°]:[Sous traitant]],5,FALSE)</f>
        <v>S</v>
      </c>
      <c r="G72" s="1">
        <v>34970</v>
      </c>
      <c r="H72" t="s">
        <v>75</v>
      </c>
      <c r="I72" t="s">
        <v>431</v>
      </c>
    </row>
    <row r="73" spans="1:9" x14ac:dyDescent="0.3">
      <c r="A73" t="s">
        <v>6</v>
      </c>
      <c r="B73" s="10" t="str">
        <f>VLOOKUP(Tableau1[[#This Row],[N° de départements]],Tableau4[[N°]:[Sous traitant]],4,FALSE)</f>
        <v>Pays de la Loire</v>
      </c>
      <c r="C73" s="10" t="str">
        <f>VLOOKUP(Tableau1[[#This Row],[N° de départements]],Tableau4[[N°]:[Sous traitant]],3,FALSE)</f>
        <v>Le Mans</v>
      </c>
      <c r="D73" s="10" t="str">
        <f>VLOOKUP(Tableau1[[#This Row],[N° de départements]],Tableau4[[N°]:[Sous traitant]],2,FALSE)</f>
        <v>Sarthe</v>
      </c>
      <c r="E73" s="2" t="str">
        <f t="shared" si="1"/>
        <v>72</v>
      </c>
      <c r="F73" s="2" t="str">
        <f>VLOOKUP(Tableau1[[#This Row],[N° de départements]],Tableau4[[N°]:[Sous traitant]],5,FALSE)</f>
        <v>B</v>
      </c>
      <c r="G73" s="1">
        <v>72650</v>
      </c>
      <c r="H73" t="s">
        <v>76</v>
      </c>
      <c r="I73" t="s">
        <v>433</v>
      </c>
    </row>
    <row r="74" spans="1:9" x14ac:dyDescent="0.3">
      <c r="A74" t="s">
        <v>6</v>
      </c>
      <c r="B74" s="10" t="str">
        <f>VLOOKUP(Tableau1[[#This Row],[N° de départements]],Tableau4[[N°]:[Sous traitant]],4,FALSE)</f>
        <v>Hauts-de-France</v>
      </c>
      <c r="C74" s="10" t="str">
        <f>VLOOKUP(Tableau1[[#This Row],[N° de départements]],Tableau4[[N°]:[Sous traitant]],3,FALSE)</f>
        <v>Lille</v>
      </c>
      <c r="D74" s="10" t="str">
        <f>VLOOKUP(Tableau1[[#This Row],[N° de départements]],Tableau4[[N°]:[Sous traitant]],2,FALSE)</f>
        <v>Nord</v>
      </c>
      <c r="E74" s="2" t="str">
        <f t="shared" si="1"/>
        <v>59</v>
      </c>
      <c r="F74" s="2" t="str">
        <f>VLOOKUP(Tableau1[[#This Row],[N° de départements]],Tableau4[[N°]:[Sous traitant]],5,FALSE)</f>
        <v>Y</v>
      </c>
      <c r="G74" s="1">
        <v>59115</v>
      </c>
      <c r="H74" t="s">
        <v>77</v>
      </c>
      <c r="I74" t="s">
        <v>429</v>
      </c>
    </row>
    <row r="75" spans="1:9" x14ac:dyDescent="0.3">
      <c r="A75" t="s">
        <v>6</v>
      </c>
      <c r="B75" s="10" t="str">
        <f>VLOOKUP(Tableau1[[#This Row],[N° de départements]],Tableau4[[N°]:[Sous traitant]],4,FALSE)</f>
        <v>Hauts-de-France</v>
      </c>
      <c r="C75" s="10" t="str">
        <f>VLOOKUP(Tableau1[[#This Row],[N° de départements]],Tableau4[[N°]:[Sous traitant]],3,FALSE)</f>
        <v>Arras</v>
      </c>
      <c r="D75" s="10" t="str">
        <f>VLOOKUP(Tableau1[[#This Row],[N° de départements]],Tableau4[[N°]:[Sous traitant]],2,FALSE)</f>
        <v>Pas-de-Calais</v>
      </c>
      <c r="E75" s="2" t="str">
        <f t="shared" si="1"/>
        <v>62</v>
      </c>
      <c r="F75" s="2" t="str">
        <f>VLOOKUP(Tableau1[[#This Row],[N° de départements]],Tableau4[[N°]:[Sous traitant]],5,FALSE)</f>
        <v>VJP ELEC</v>
      </c>
      <c r="G75" s="1">
        <v>62880</v>
      </c>
      <c r="H75" t="s">
        <v>78</v>
      </c>
      <c r="I75" t="s">
        <v>429</v>
      </c>
    </row>
    <row r="76" spans="1:9" x14ac:dyDescent="0.3">
      <c r="A76" t="s">
        <v>6</v>
      </c>
      <c r="B76" s="10" t="str">
        <f>VLOOKUP(Tableau1[[#This Row],[N° de départements]],Tableau4[[N°]:[Sous traitant]],4,FALSE)</f>
        <v>Hauts-de-France</v>
      </c>
      <c r="C76" s="10" t="str">
        <f>VLOOKUP(Tableau1[[#This Row],[N° de départements]],Tableau4[[N°]:[Sous traitant]],3,FALSE)</f>
        <v>Lille</v>
      </c>
      <c r="D76" s="10" t="str">
        <f>VLOOKUP(Tableau1[[#This Row],[N° de départements]],Tableau4[[N°]:[Sous traitant]],2,FALSE)</f>
        <v>Nord</v>
      </c>
      <c r="E76" s="2" t="str">
        <f t="shared" si="1"/>
        <v>59</v>
      </c>
      <c r="F76" s="2" t="str">
        <f>VLOOKUP(Tableau1[[#This Row],[N° de départements]],Tableau4[[N°]:[Sous traitant]],5,FALSE)</f>
        <v>Y</v>
      </c>
      <c r="G76" s="1">
        <v>59810</v>
      </c>
      <c r="H76" t="s">
        <v>79</v>
      </c>
      <c r="I76" t="s">
        <v>429</v>
      </c>
    </row>
    <row r="77" spans="1:9" x14ac:dyDescent="0.3">
      <c r="A77" t="s">
        <v>6</v>
      </c>
      <c r="B77" s="10" t="e">
        <f>VLOOKUP(Tableau1[[#This Row],[N° de départements]],Tableau4[[N°]:[Sous traitant]],4,FALSE)</f>
        <v>#N/A</v>
      </c>
      <c r="C77" s="10" t="e">
        <f>VLOOKUP(Tableau1[[#This Row],[N° de départements]],Tableau4[[N°]:[Sous traitant]],3,FALSE)</f>
        <v>#N/A</v>
      </c>
      <c r="D77" s="10" t="e">
        <f>VLOOKUP(Tableau1[[#This Row],[N° de départements]],Tableau4[[N°]:[Sous traitant]],2,FALSE)</f>
        <v>#N/A</v>
      </c>
      <c r="E77" s="2" t="str">
        <f t="shared" si="1"/>
        <v>00</v>
      </c>
      <c r="F77" s="2" t="e">
        <f>VLOOKUP(Tableau1[[#This Row],[N° de départements]],Tableau4[[N°]:[Sous traitant]],5,FALSE)</f>
        <v>#N/A</v>
      </c>
      <c r="G77" s="1"/>
      <c r="H77" t="s">
        <v>80</v>
      </c>
      <c r="I77" t="s">
        <v>433</v>
      </c>
    </row>
    <row r="78" spans="1:9" x14ac:dyDescent="0.3">
      <c r="A78" t="s">
        <v>6</v>
      </c>
      <c r="B78" s="10" t="str">
        <f>VLOOKUP(Tableau1[[#This Row],[N° de départements]],Tableau4[[N°]:[Sous traitant]],4,FALSE)</f>
        <v>Nouvelle-Aquitaine</v>
      </c>
      <c r="C78" s="10" t="str">
        <f>VLOOKUP(Tableau1[[#This Row],[N° de départements]],Tableau4[[N°]:[Sous traitant]],3,FALSE)</f>
        <v>Bordeaux</v>
      </c>
      <c r="D78" s="10" t="str">
        <f>VLOOKUP(Tableau1[[#This Row],[N° de départements]],Tableau4[[N°]:[Sous traitant]],2,FALSE)</f>
        <v>Gironde</v>
      </c>
      <c r="E78" s="2" t="str">
        <f t="shared" si="1"/>
        <v>33</v>
      </c>
      <c r="F78" s="2" t="str">
        <f>VLOOKUP(Tableau1[[#This Row],[N° de départements]],Tableau4[[N°]:[Sous traitant]],5,FALSE)</f>
        <v>S</v>
      </c>
      <c r="G78" s="1">
        <v>33500</v>
      </c>
      <c r="H78" t="s">
        <v>81</v>
      </c>
      <c r="I78" t="s">
        <v>433</v>
      </c>
    </row>
    <row r="79" spans="1:9" x14ac:dyDescent="0.3">
      <c r="A79" t="s">
        <v>6</v>
      </c>
      <c r="B79" s="10" t="str">
        <f>VLOOKUP(Tableau1[[#This Row],[N° de départements]],Tableau4[[N°]:[Sous traitant]],4,FALSE)</f>
        <v>Hauts-de-France</v>
      </c>
      <c r="C79" s="10" t="str">
        <f>VLOOKUP(Tableau1[[#This Row],[N° de départements]],Tableau4[[N°]:[Sous traitant]],3,FALSE)</f>
        <v>Lille</v>
      </c>
      <c r="D79" s="10" t="str">
        <f>VLOOKUP(Tableau1[[#This Row],[N° de départements]],Tableau4[[N°]:[Sous traitant]],2,FALSE)</f>
        <v>Nord</v>
      </c>
      <c r="E79" s="2" t="str">
        <f t="shared" si="1"/>
        <v>59</v>
      </c>
      <c r="F79" s="2" t="str">
        <f>VLOOKUP(Tableau1[[#This Row],[N° de départements]],Tableau4[[N°]:[Sous traitant]],5,FALSE)</f>
        <v>Y</v>
      </c>
      <c r="G79" s="1">
        <v>59800</v>
      </c>
      <c r="H79" t="s">
        <v>82</v>
      </c>
      <c r="I79" t="s">
        <v>429</v>
      </c>
    </row>
    <row r="80" spans="1:9" x14ac:dyDescent="0.3">
      <c r="A80" t="s">
        <v>6</v>
      </c>
      <c r="B80" s="10" t="str">
        <f>VLOOKUP(Tableau1[[#This Row],[N° de départements]],Tableau4[[N°]:[Sous traitant]],4,FALSE)</f>
        <v>Nouvelle-Aquitaine</v>
      </c>
      <c r="C80" s="10" t="str">
        <f>VLOOKUP(Tableau1[[#This Row],[N° de départements]],Tableau4[[N°]:[Sous traitant]],3,FALSE)</f>
        <v>Limoges</v>
      </c>
      <c r="D80" s="10" t="str">
        <f>VLOOKUP(Tableau1[[#This Row],[N° de départements]],Tableau4[[N°]:[Sous traitant]],2,FALSE)</f>
        <v>Haute-Vienne</v>
      </c>
      <c r="E80" s="2" t="str">
        <f t="shared" si="1"/>
        <v>87</v>
      </c>
      <c r="F80" s="2" t="str">
        <f>VLOOKUP(Tableau1[[#This Row],[N° de départements]],Tableau4[[N°]:[Sous traitant]],5,FALSE)</f>
        <v>E</v>
      </c>
      <c r="G80" s="1">
        <v>87000</v>
      </c>
      <c r="H80" t="s">
        <v>83</v>
      </c>
      <c r="I80" t="s">
        <v>429</v>
      </c>
    </row>
    <row r="81" spans="1:9" ht="28.8" x14ac:dyDescent="0.3">
      <c r="A81" t="s">
        <v>6</v>
      </c>
      <c r="B81" s="10" t="str">
        <f>VLOOKUP(Tableau1[[#This Row],[N° de départements]],Tableau4[[N°]:[Sous traitant]],4,FALSE)</f>
        <v>Auvergne-Rhône-Alpes</v>
      </c>
      <c r="C81" s="10" t="str">
        <f>VLOOKUP(Tableau1[[#This Row],[N° de départements]],Tableau4[[N°]:[Sous traitant]],3,FALSE)</f>
        <v>Lyon</v>
      </c>
      <c r="D81" s="10" t="str">
        <f>VLOOKUP(Tableau1[[#This Row],[N° de départements]],Tableau4[[N°]:[Sous traitant]],2,FALSE)</f>
        <v>Rhône</v>
      </c>
      <c r="E81" s="2" t="str">
        <f t="shared" si="1"/>
        <v>69</v>
      </c>
      <c r="F81" s="2" t="str">
        <f>VLOOKUP(Tableau1[[#This Row],[N° de départements]],Tableau4[[N°]:[Sous traitant]],5,FALSE)</f>
        <v>B</v>
      </c>
      <c r="G81" s="1">
        <v>69760</v>
      </c>
      <c r="H81" t="s">
        <v>84</v>
      </c>
      <c r="I81" t="s">
        <v>429</v>
      </c>
    </row>
    <row r="82" spans="1:9" ht="28.8" x14ac:dyDescent="0.3">
      <c r="A82" t="s">
        <v>6</v>
      </c>
      <c r="B82" s="10" t="str">
        <f>VLOOKUP(Tableau1[[#This Row],[N° de départements]],Tableau4[[N°]:[Sous traitant]],4,FALSE)</f>
        <v>Auvergne-Rhône-Alpes</v>
      </c>
      <c r="C82" s="10" t="str">
        <f>VLOOKUP(Tableau1[[#This Row],[N° de départements]],Tableau4[[N°]:[Sous traitant]],3,FALSE)</f>
        <v>Grenoble</v>
      </c>
      <c r="D82" s="10" t="str">
        <f>VLOOKUP(Tableau1[[#This Row],[N° de départements]],Tableau4[[N°]:[Sous traitant]],2,FALSE)</f>
        <v>Isère</v>
      </c>
      <c r="E82" s="2" t="str">
        <f t="shared" si="1"/>
        <v>38</v>
      </c>
      <c r="F82" s="2" t="str">
        <f>VLOOKUP(Tableau1[[#This Row],[N° de départements]],Tableau4[[N°]:[Sous traitant]],5,FALSE)</f>
        <v>TU</v>
      </c>
      <c r="G82" s="1">
        <v>38080</v>
      </c>
      <c r="H82" t="s">
        <v>85</v>
      </c>
      <c r="I82" t="s">
        <v>429</v>
      </c>
    </row>
    <row r="83" spans="1:9" x14ac:dyDescent="0.3">
      <c r="A83" t="s">
        <v>6</v>
      </c>
      <c r="B83" s="10" t="str">
        <f>VLOOKUP(Tableau1[[#This Row],[N° de départements]],Tableau4[[N°]:[Sous traitant]],4,FALSE)</f>
        <v>Ile-de-France</v>
      </c>
      <c r="C83" s="10" t="str">
        <f>VLOOKUP(Tableau1[[#This Row],[N° de départements]],Tableau4[[N°]:[Sous traitant]],3,FALSE)</f>
        <v>Melun</v>
      </c>
      <c r="D83" s="10" t="str">
        <f>VLOOKUP(Tableau1[[#This Row],[N° de départements]],Tableau4[[N°]:[Sous traitant]],2,FALSE)</f>
        <v>Seine-et-Marne</v>
      </c>
      <c r="E83" s="2" t="str">
        <f t="shared" si="1"/>
        <v>77</v>
      </c>
      <c r="F83" s="2" t="str">
        <f>VLOOKUP(Tableau1[[#This Row],[N° de départements]],Tableau4[[N°]:[Sous traitant]],5,FALSE)</f>
        <v>C</v>
      </c>
      <c r="G83" s="1">
        <v>77185</v>
      </c>
      <c r="H83" t="s">
        <v>86</v>
      </c>
      <c r="I83" t="s">
        <v>429</v>
      </c>
    </row>
    <row r="84" spans="1:9" x14ac:dyDescent="0.3">
      <c r="A84" t="s">
        <v>6</v>
      </c>
      <c r="B84" s="10" t="e">
        <f>VLOOKUP(Tableau1[[#This Row],[N° de départements]],Tableau4[[N°]:[Sous traitant]],4,FALSE)</f>
        <v>#N/A</v>
      </c>
      <c r="C84" s="10" t="e">
        <f>VLOOKUP(Tableau1[[#This Row],[N° de départements]],Tableau4[[N°]:[Sous traitant]],3,FALSE)</f>
        <v>#N/A</v>
      </c>
      <c r="D84" s="10" t="e">
        <f>VLOOKUP(Tableau1[[#This Row],[N° de départements]],Tableau4[[N°]:[Sous traitant]],2,FALSE)</f>
        <v>#N/A</v>
      </c>
      <c r="E84" s="2" t="str">
        <f t="shared" si="1"/>
        <v>00</v>
      </c>
      <c r="F84" s="2" t="e">
        <f>VLOOKUP(Tableau1[[#This Row],[N° de départements]],Tableau4[[N°]:[Sous traitant]],5,FALSE)</f>
        <v>#N/A</v>
      </c>
      <c r="G84" s="1"/>
      <c r="H84" t="s">
        <v>87</v>
      </c>
      <c r="I84" t="s">
        <v>429</v>
      </c>
    </row>
    <row r="85" spans="1:9" x14ac:dyDescent="0.3">
      <c r="A85" t="s">
        <v>6</v>
      </c>
      <c r="B85" s="10" t="str">
        <f>VLOOKUP(Tableau1[[#This Row],[N° de départements]],Tableau4[[N°]:[Sous traitant]],4,FALSE)</f>
        <v>Bretagne</v>
      </c>
      <c r="C85" s="10" t="str">
        <f>VLOOKUP(Tableau1[[#This Row],[N° de départements]],Tableau4[[N°]:[Sous traitant]],3,FALSE)</f>
        <v>Vannes</v>
      </c>
      <c r="D85" s="10" t="str">
        <f>VLOOKUP(Tableau1[[#This Row],[N° de départements]],Tableau4[[N°]:[Sous traitant]],2,FALSE)</f>
        <v>Morbihan</v>
      </c>
      <c r="E85" s="2" t="str">
        <f t="shared" si="1"/>
        <v>56</v>
      </c>
      <c r="F85" s="2" t="str">
        <f>VLOOKUP(Tableau1[[#This Row],[N° de départements]],Tableau4[[N°]:[Sous traitant]],5,FALSE)</f>
        <v>X</v>
      </c>
      <c r="G85" s="1">
        <v>56100</v>
      </c>
      <c r="H85" t="s">
        <v>88</v>
      </c>
      <c r="I85" t="s">
        <v>429</v>
      </c>
    </row>
    <row r="86" spans="1:9" ht="28.8" x14ac:dyDescent="0.3">
      <c r="A86" t="s">
        <v>6</v>
      </c>
      <c r="B86" s="10" t="str">
        <f>VLOOKUP(Tableau1[[#This Row],[N° de départements]],Tableau4[[N°]:[Sous traitant]],4,FALSE)</f>
        <v>Auvergne-Rhône-Alpes</v>
      </c>
      <c r="C86" s="10" t="str">
        <f>VLOOKUP(Tableau1[[#This Row],[N° de départements]],Tableau4[[N°]:[Sous traitant]],3,FALSE)</f>
        <v>Lyon</v>
      </c>
      <c r="D86" s="10" t="str">
        <f>VLOOKUP(Tableau1[[#This Row],[N° de départements]],Tableau4[[N°]:[Sous traitant]],2,FALSE)</f>
        <v>Rhône</v>
      </c>
      <c r="E86" s="2" t="str">
        <f t="shared" si="1"/>
        <v>69</v>
      </c>
      <c r="F86" s="2" t="str">
        <f>VLOOKUP(Tableau1[[#This Row],[N° de départements]],Tableau4[[N°]:[Sous traitant]],5,FALSE)</f>
        <v>B</v>
      </c>
      <c r="G86" s="1">
        <v>69002</v>
      </c>
      <c r="H86" t="s">
        <v>89</v>
      </c>
      <c r="I86" t="s">
        <v>429</v>
      </c>
    </row>
    <row r="87" spans="1:9" ht="28.8" x14ac:dyDescent="0.3">
      <c r="A87" t="s">
        <v>6</v>
      </c>
      <c r="B87" s="10" t="str">
        <f>VLOOKUP(Tableau1[[#This Row],[N° de départements]],Tableau4[[N°]:[Sous traitant]],4,FALSE)</f>
        <v>Auvergne-Rhône-Alpes</v>
      </c>
      <c r="C87" s="10" t="str">
        <f>VLOOKUP(Tableau1[[#This Row],[N° de départements]],Tableau4[[N°]:[Sous traitant]],3,FALSE)</f>
        <v>Lyon</v>
      </c>
      <c r="D87" s="10" t="str">
        <f>VLOOKUP(Tableau1[[#This Row],[N° de départements]],Tableau4[[N°]:[Sous traitant]],2,FALSE)</f>
        <v>Rhône</v>
      </c>
      <c r="E87" s="2" t="str">
        <f t="shared" si="1"/>
        <v>69</v>
      </c>
      <c r="F87" s="2" t="str">
        <f>VLOOKUP(Tableau1[[#This Row],[N° de départements]],Tableau4[[N°]:[Sous traitant]],5,FALSE)</f>
        <v>B</v>
      </c>
      <c r="G87" s="1">
        <v>69800</v>
      </c>
      <c r="H87" t="s">
        <v>90</v>
      </c>
      <c r="I87" t="s">
        <v>429</v>
      </c>
    </row>
    <row r="88" spans="1:9" ht="28.8" x14ac:dyDescent="0.3">
      <c r="A88" t="s">
        <v>6</v>
      </c>
      <c r="B88" s="10" t="str">
        <f>VLOOKUP(Tableau1[[#This Row],[N° de départements]],Tableau4[[N°]:[Sous traitant]],4,FALSE)</f>
        <v>Bourgogne-Franche-Comté</v>
      </c>
      <c r="C88" s="10" t="str">
        <f>VLOOKUP(Tableau1[[#This Row],[N° de départements]],Tableau4[[N°]:[Sous traitant]],3,FALSE)</f>
        <v>Mâcon</v>
      </c>
      <c r="D88" s="10" t="str">
        <f>VLOOKUP(Tableau1[[#This Row],[N° de départements]],Tableau4[[N°]:[Sous traitant]],2,FALSE)</f>
        <v>Saône-et-Loire</v>
      </c>
      <c r="E88" s="2" t="str">
        <f t="shared" si="1"/>
        <v>71</v>
      </c>
      <c r="F88" s="2" t="str">
        <f>VLOOKUP(Tableau1[[#This Row],[N° de départements]],Tableau4[[N°]:[Sous traitant]],5,FALSE)</f>
        <v>B</v>
      </c>
      <c r="G88" s="1">
        <v>71000</v>
      </c>
      <c r="H88" t="s">
        <v>91</v>
      </c>
      <c r="I88" t="s">
        <v>430</v>
      </c>
    </row>
    <row r="89" spans="1:9" ht="28.8" x14ac:dyDescent="0.3">
      <c r="A89" t="s">
        <v>6</v>
      </c>
      <c r="B89" s="10" t="str">
        <f>VLOOKUP(Tableau1[[#This Row],[N° de départements]],Tableau4[[N°]:[Sous traitant]],4,FALSE)</f>
        <v>Provence-Alpes-Côte d'Azur</v>
      </c>
      <c r="C89" s="10" t="str">
        <f>VLOOKUP(Tableau1[[#This Row],[N° de départements]],Tableau4[[N°]:[Sous traitant]],3,FALSE)</f>
        <v>Nice</v>
      </c>
      <c r="D89" s="10" t="str">
        <f>VLOOKUP(Tableau1[[#This Row],[N° de départements]],Tableau4[[N°]:[Sous traitant]],2,FALSE)</f>
        <v>Alpes-Maritimes</v>
      </c>
      <c r="E89" s="2" t="str">
        <f t="shared" si="1"/>
        <v>06</v>
      </c>
      <c r="F89" s="2" t="str">
        <f>VLOOKUP(Tableau1[[#This Row],[N° de départements]],Tableau4[[N°]:[Sous traitant]],5,FALSE)</f>
        <v>F</v>
      </c>
      <c r="G89" s="1">
        <v>6210</v>
      </c>
      <c r="H89" t="s">
        <v>92</v>
      </c>
      <c r="I89" t="s">
        <v>430</v>
      </c>
    </row>
    <row r="90" spans="1:9" x14ac:dyDescent="0.3">
      <c r="A90" t="s">
        <v>6</v>
      </c>
      <c r="B90" s="10" t="str">
        <f>VLOOKUP(Tableau1[[#This Row],[N° de départements]],Tableau4[[N°]:[Sous traitant]],4,FALSE)</f>
        <v>Ile-de-France</v>
      </c>
      <c r="C90" s="10" t="str">
        <f>VLOOKUP(Tableau1[[#This Row],[N° de départements]],Tableau4[[N°]:[Sous traitant]],3,FALSE)</f>
        <v>Versailles</v>
      </c>
      <c r="D90" s="10" t="str">
        <f>VLOOKUP(Tableau1[[#This Row],[N° de départements]],Tableau4[[N°]:[Sous traitant]],2,FALSE)</f>
        <v>Yvelines</v>
      </c>
      <c r="E90" s="2" t="str">
        <f t="shared" si="1"/>
        <v>78</v>
      </c>
      <c r="F90" s="2" t="str">
        <f>VLOOKUP(Tableau1[[#This Row],[N° de départements]],Tableau4[[N°]:[Sous traitant]],5,FALSE)</f>
        <v>C</v>
      </c>
      <c r="G90" s="1">
        <v>78200</v>
      </c>
      <c r="H90" t="s">
        <v>93</v>
      </c>
      <c r="I90" t="s">
        <v>430</v>
      </c>
    </row>
    <row r="91" spans="1:9" ht="28.8" x14ac:dyDescent="0.3">
      <c r="A91" t="s">
        <v>6</v>
      </c>
      <c r="B91" s="10" t="str">
        <f>VLOOKUP(Tableau1[[#This Row],[N° de départements]],Tableau4[[N°]:[Sous traitant]],4,FALSE)</f>
        <v>Provence-Alpes-Côte d'Azur</v>
      </c>
      <c r="C91" s="10" t="str">
        <f>VLOOKUP(Tableau1[[#This Row],[N° de départements]],Tableau4[[N°]:[Sous traitant]],3,FALSE)</f>
        <v>Marseille</v>
      </c>
      <c r="D91" s="10" t="str">
        <f>VLOOKUP(Tableau1[[#This Row],[N° de départements]],Tableau4[[N°]:[Sous traitant]],2,FALSE)</f>
        <v>Bouches-du-Rhône</v>
      </c>
      <c r="E91" s="2" t="str">
        <f t="shared" si="1"/>
        <v>13</v>
      </c>
      <c r="F91" s="2" t="str">
        <f>VLOOKUP(Tableau1[[#This Row],[N° de départements]],Tableau4[[N°]:[Sous traitant]],5,FALSE)</f>
        <v>M</v>
      </c>
      <c r="G91" s="1">
        <v>13011</v>
      </c>
      <c r="H91" t="s">
        <v>94</v>
      </c>
      <c r="I91" t="s">
        <v>430</v>
      </c>
    </row>
    <row r="92" spans="1:9" x14ac:dyDescent="0.3">
      <c r="A92" t="s">
        <v>6</v>
      </c>
      <c r="B92" s="10" t="str">
        <f>VLOOKUP(Tableau1[[#This Row],[N° de départements]],Tableau4[[N°]:[Sous traitant]],4,FALSE)</f>
        <v>Ile-de-France</v>
      </c>
      <c r="C92" s="10" t="str">
        <f>VLOOKUP(Tableau1[[#This Row],[N° de départements]],Tableau4[[N°]:[Sous traitant]],3,FALSE)</f>
        <v>Évry</v>
      </c>
      <c r="D92" s="10" t="str">
        <f>VLOOKUP(Tableau1[[#This Row],[N° de départements]],Tableau4[[N°]:[Sous traitant]],2,FALSE)</f>
        <v>Essonne</v>
      </c>
      <c r="E92" s="2" t="str">
        <f t="shared" si="1"/>
        <v>91</v>
      </c>
      <c r="F92" s="2" t="str">
        <f>VLOOKUP(Tableau1[[#This Row],[N° de départements]],Tableau4[[N°]:[Sous traitant]],5,FALSE)</f>
        <v>F</v>
      </c>
      <c r="G92" s="1">
        <v>91300</v>
      </c>
      <c r="H92" t="s">
        <v>95</v>
      </c>
      <c r="I92" t="s">
        <v>430</v>
      </c>
    </row>
    <row r="93" spans="1:9" x14ac:dyDescent="0.3">
      <c r="A93" t="s">
        <v>6</v>
      </c>
      <c r="B93" s="10" t="str">
        <f>VLOOKUP(Tableau1[[#This Row],[N° de départements]],Tableau4[[N°]:[Sous traitant]],4,FALSE)</f>
        <v>Ile-de-France</v>
      </c>
      <c r="C93" s="10" t="str">
        <f>VLOOKUP(Tableau1[[#This Row],[N° de départements]],Tableau4[[N°]:[Sous traitant]],3,FALSE)</f>
        <v>Melun</v>
      </c>
      <c r="D93" s="10" t="str">
        <f>VLOOKUP(Tableau1[[#This Row],[N° de départements]],Tableau4[[N°]:[Sous traitant]],2,FALSE)</f>
        <v>Seine-et-Marne</v>
      </c>
      <c r="E93" s="2" t="str">
        <f t="shared" si="1"/>
        <v>77</v>
      </c>
      <c r="F93" s="2" t="str">
        <f>VLOOKUP(Tableau1[[#This Row],[N° de départements]],Tableau4[[N°]:[Sous traitant]],5,FALSE)</f>
        <v>C</v>
      </c>
      <c r="G93" s="1">
        <v>77240</v>
      </c>
      <c r="H93" t="s">
        <v>96</v>
      </c>
      <c r="I93" t="s">
        <v>430</v>
      </c>
    </row>
    <row r="94" spans="1:9" x14ac:dyDescent="0.3">
      <c r="A94" t="s">
        <v>6</v>
      </c>
      <c r="B94" s="10" t="str">
        <f>VLOOKUP(Tableau1[[#This Row],[N° de départements]],Tableau4[[N°]:[Sous traitant]],4,FALSE)</f>
        <v>Ile-de-France</v>
      </c>
      <c r="C94" s="10" t="str">
        <f>VLOOKUP(Tableau1[[#This Row],[N° de départements]],Tableau4[[N°]:[Sous traitant]],3,FALSE)</f>
        <v>Melun</v>
      </c>
      <c r="D94" s="10" t="str">
        <f>VLOOKUP(Tableau1[[#This Row],[N° de départements]],Tableau4[[N°]:[Sous traitant]],2,FALSE)</f>
        <v>Seine-et-Marne</v>
      </c>
      <c r="E94" s="2" t="str">
        <f t="shared" si="1"/>
        <v>77</v>
      </c>
      <c r="F94" s="2" t="str">
        <f>VLOOKUP(Tableau1[[#This Row],[N° de départements]],Tableau4[[N°]:[Sous traitant]],5,FALSE)</f>
        <v>C</v>
      </c>
      <c r="G94" s="1" t="s">
        <v>193</v>
      </c>
      <c r="H94" t="s">
        <v>97</v>
      </c>
      <c r="I94" t="s">
        <v>430</v>
      </c>
    </row>
    <row r="95" spans="1:9" x14ac:dyDescent="0.3">
      <c r="A95" t="s">
        <v>6</v>
      </c>
      <c r="B95" s="10" t="str">
        <f>VLOOKUP(Tableau1[[#This Row],[N° de départements]],Tableau4[[N°]:[Sous traitant]],4,FALSE)</f>
        <v>Nouvelle-Aquitaine</v>
      </c>
      <c r="C95" s="10" t="str">
        <f>VLOOKUP(Tableau1[[#This Row],[N° de départements]],Tableau4[[N°]:[Sous traitant]],3,FALSE)</f>
        <v>Bordeaux</v>
      </c>
      <c r="D95" s="10" t="str">
        <f>VLOOKUP(Tableau1[[#This Row],[N° de départements]],Tableau4[[N°]:[Sous traitant]],2,FALSE)</f>
        <v>Gironde</v>
      </c>
      <c r="E95" s="2" t="str">
        <f t="shared" si="1"/>
        <v>33</v>
      </c>
      <c r="F95" s="2" t="str">
        <f>VLOOKUP(Tableau1[[#This Row],[N° de départements]],Tableau4[[N°]:[Sous traitant]],5,FALSE)</f>
        <v>S</v>
      </c>
      <c r="G95" s="1">
        <v>33700</v>
      </c>
      <c r="H95" t="s">
        <v>98</v>
      </c>
      <c r="I95" t="s">
        <v>430</v>
      </c>
    </row>
    <row r="96" spans="1:9" x14ac:dyDescent="0.3">
      <c r="A96" t="s">
        <v>6</v>
      </c>
      <c r="B96" s="10" t="str">
        <f>VLOOKUP(Tableau1[[#This Row],[N° de départements]],Tableau4[[N°]:[Sous traitant]],4,FALSE)</f>
        <v>Hauts-de-France</v>
      </c>
      <c r="C96" s="10" t="str">
        <f>VLOOKUP(Tableau1[[#This Row],[N° de départements]],Tableau4[[N°]:[Sous traitant]],3,FALSE)</f>
        <v>Arras</v>
      </c>
      <c r="D96" s="10" t="str">
        <f>VLOOKUP(Tableau1[[#This Row],[N° de départements]],Tableau4[[N°]:[Sous traitant]],2,FALSE)</f>
        <v>Pas-de-Calais</v>
      </c>
      <c r="E96" s="2" t="str">
        <f t="shared" si="1"/>
        <v>62</v>
      </c>
      <c r="F96" s="2" t="str">
        <f>VLOOKUP(Tableau1[[#This Row],[N° de départements]],Tableau4[[N°]:[Sous traitant]],5,FALSE)</f>
        <v>VJP ELEC</v>
      </c>
      <c r="G96" s="1">
        <v>62155</v>
      </c>
      <c r="H96" t="s">
        <v>99</v>
      </c>
      <c r="I96" t="s">
        <v>429</v>
      </c>
    </row>
    <row r="97" spans="1:9" x14ac:dyDescent="0.3">
      <c r="A97" t="s">
        <v>6</v>
      </c>
      <c r="B97" s="10" t="str">
        <f>VLOOKUP(Tableau1[[#This Row],[N° de départements]],Tableau4[[N°]:[Sous traitant]],4,FALSE)</f>
        <v>Grand Est</v>
      </c>
      <c r="C97" s="10" t="str">
        <f>VLOOKUP(Tableau1[[#This Row],[N° de départements]],Tableau4[[N°]:[Sous traitant]],3,FALSE)</f>
        <v>Metz</v>
      </c>
      <c r="D97" s="10" t="str">
        <f>VLOOKUP(Tableau1[[#This Row],[N° de départements]],Tableau4[[N°]:[Sous traitant]],2,FALSE)</f>
        <v>Moselle</v>
      </c>
      <c r="E97" s="2" t="str">
        <f t="shared" si="1"/>
        <v>57</v>
      </c>
      <c r="F97" s="2" t="str">
        <f>VLOOKUP(Tableau1[[#This Row],[N° de départements]],Tableau4[[N°]:[Sous traitant]],5,FALSE)</f>
        <v>X</v>
      </c>
      <c r="G97" s="1">
        <v>57000</v>
      </c>
      <c r="H97" t="s">
        <v>100</v>
      </c>
      <c r="I97" t="s">
        <v>429</v>
      </c>
    </row>
    <row r="98" spans="1:9" x14ac:dyDescent="0.3">
      <c r="A98" t="s">
        <v>6</v>
      </c>
      <c r="B98" s="10" t="str">
        <f>VLOOKUP(Tableau1[[#This Row],[N° de départements]],Tableau4[[N°]:[Sous traitant]],4,FALSE)</f>
        <v>Grand Est</v>
      </c>
      <c r="C98" s="10" t="str">
        <f>VLOOKUP(Tableau1[[#This Row],[N° de départements]],Tableau4[[N°]:[Sous traitant]],3,FALSE)</f>
        <v>Metz</v>
      </c>
      <c r="D98" s="10" t="str">
        <f>VLOOKUP(Tableau1[[#This Row],[N° de départements]],Tableau4[[N°]:[Sous traitant]],2,FALSE)</f>
        <v>Moselle</v>
      </c>
      <c r="E98" s="2" t="str">
        <f t="shared" si="1"/>
        <v>57</v>
      </c>
      <c r="F98" s="2" t="str">
        <f>VLOOKUP(Tableau1[[#This Row],[N° de départements]],Tableau4[[N°]:[Sous traitant]],5,FALSE)</f>
        <v>X</v>
      </c>
      <c r="G98" s="1">
        <v>57685</v>
      </c>
      <c r="H98" t="s">
        <v>101</v>
      </c>
      <c r="I98" t="s">
        <v>429</v>
      </c>
    </row>
    <row r="99" spans="1:9" x14ac:dyDescent="0.3">
      <c r="A99" t="s">
        <v>6</v>
      </c>
      <c r="B99" s="10" t="str">
        <f>VLOOKUP(Tableau1[[#This Row],[N° de départements]],Tableau4[[N°]:[Sous traitant]],4,FALSE)</f>
        <v>Grand Est</v>
      </c>
      <c r="C99" s="10" t="str">
        <f>VLOOKUP(Tableau1[[#This Row],[N° de départements]],Tableau4[[N°]:[Sous traitant]],3,FALSE)</f>
        <v>Metz</v>
      </c>
      <c r="D99" s="10" t="str">
        <f>VLOOKUP(Tableau1[[#This Row],[N° de départements]],Tableau4[[N°]:[Sous traitant]],2,FALSE)</f>
        <v>Moselle</v>
      </c>
      <c r="E99" s="2" t="str">
        <f t="shared" si="1"/>
        <v>57</v>
      </c>
      <c r="F99" s="2" t="str">
        <f>VLOOKUP(Tableau1[[#This Row],[N° de départements]],Tableau4[[N°]:[Sous traitant]],5,FALSE)</f>
        <v>X</v>
      </c>
      <c r="G99" s="1">
        <v>57070</v>
      </c>
      <c r="H99" t="s">
        <v>102</v>
      </c>
      <c r="I99" t="s">
        <v>429</v>
      </c>
    </row>
    <row r="100" spans="1:9" x14ac:dyDescent="0.3">
      <c r="A100" t="s">
        <v>6</v>
      </c>
      <c r="B100" s="10" t="str">
        <f>VLOOKUP(Tableau1[[#This Row],[N° de départements]],Tableau4[[N°]:[Sous traitant]],4,FALSE)</f>
        <v>Occitanie</v>
      </c>
      <c r="C100" s="10" t="str">
        <f>VLOOKUP(Tableau1[[#This Row],[N° de départements]],Tableau4[[N°]:[Sous traitant]],3,FALSE)</f>
        <v>Montauban</v>
      </c>
      <c r="D100" s="10" t="str">
        <f>VLOOKUP(Tableau1[[#This Row],[N° de départements]],Tableau4[[N°]:[Sous traitant]],2,FALSE)</f>
        <v>Tarn-et-Garonne</v>
      </c>
      <c r="E100" s="2" t="str">
        <f t="shared" si="1"/>
        <v>82</v>
      </c>
      <c r="F100" s="2" t="str">
        <f>VLOOKUP(Tableau1[[#This Row],[N° de départements]],Tableau4[[N°]:[Sous traitant]],5,FALSE)</f>
        <v>D</v>
      </c>
      <c r="G100" s="1">
        <v>82000</v>
      </c>
      <c r="H100" t="s">
        <v>103</v>
      </c>
      <c r="I100" t="s">
        <v>429</v>
      </c>
    </row>
    <row r="101" spans="1:9" x14ac:dyDescent="0.3">
      <c r="A101" t="s">
        <v>6</v>
      </c>
      <c r="B101" s="10" t="str">
        <f>VLOOKUP(Tableau1[[#This Row],[N° de départements]],Tableau4[[N°]:[Sous traitant]],4,FALSE)</f>
        <v>Ile-de-France</v>
      </c>
      <c r="C101" s="10" t="str">
        <f>VLOOKUP(Tableau1[[#This Row],[N° de départements]],Tableau4[[N°]:[Sous traitant]],3,FALSE)</f>
        <v>Melun</v>
      </c>
      <c r="D101" s="10" t="str">
        <f>VLOOKUP(Tableau1[[#This Row],[N° de départements]],Tableau4[[N°]:[Sous traitant]],2,FALSE)</f>
        <v>Seine-et-Marne</v>
      </c>
      <c r="E101" s="2" t="str">
        <f t="shared" si="1"/>
        <v>77</v>
      </c>
      <c r="F101" s="2" t="str">
        <f>VLOOKUP(Tableau1[[#This Row],[N° de départements]],Tableau4[[N°]:[Sous traitant]],5,FALSE)</f>
        <v>C</v>
      </c>
      <c r="G101" s="1">
        <v>77144</v>
      </c>
      <c r="H101" t="s">
        <v>104</v>
      </c>
      <c r="I101" t="s">
        <v>429</v>
      </c>
    </row>
    <row r="102" spans="1:9" x14ac:dyDescent="0.3">
      <c r="A102" t="s">
        <v>6</v>
      </c>
      <c r="B102" s="10" t="str">
        <f>VLOOKUP(Tableau1[[#This Row],[N° de départements]],Tableau4[[N°]:[Sous traitant]],4,FALSE)</f>
        <v>Ile-de-France</v>
      </c>
      <c r="C102" s="10" t="str">
        <f>VLOOKUP(Tableau1[[#This Row],[N° de départements]],Tableau4[[N°]:[Sous traitant]],3,FALSE)</f>
        <v>Pontoise</v>
      </c>
      <c r="D102" s="10" t="str">
        <f>VLOOKUP(Tableau1[[#This Row],[N° de départements]],Tableau4[[N°]:[Sous traitant]],2,FALSE)</f>
        <v>Val-D'Oise</v>
      </c>
      <c r="E102" s="2" t="str">
        <f t="shared" si="1"/>
        <v>95</v>
      </c>
      <c r="F102" s="2" t="str">
        <f>VLOOKUP(Tableau1[[#This Row],[N° de départements]],Tableau4[[N°]:[Sous traitant]],5,FALSE)</f>
        <v>G</v>
      </c>
      <c r="G102" s="1">
        <v>95370</v>
      </c>
      <c r="H102" t="s">
        <v>105</v>
      </c>
      <c r="I102" t="s">
        <v>429</v>
      </c>
    </row>
    <row r="103" spans="1:9" x14ac:dyDescent="0.3">
      <c r="A103" t="s">
        <v>6</v>
      </c>
      <c r="B103" s="10" t="str">
        <f>VLOOKUP(Tableau1[[#This Row],[N° de départements]],Tableau4[[N°]:[Sous traitant]],4,FALSE)</f>
        <v>Normandie</v>
      </c>
      <c r="C103" s="10" t="str">
        <f>VLOOKUP(Tableau1[[#This Row],[N° de départements]],Tableau4[[N°]:[Sous traitant]],3,FALSE)</f>
        <v>Rouen</v>
      </c>
      <c r="D103" s="10" t="str">
        <f>VLOOKUP(Tableau1[[#This Row],[N° de départements]],Tableau4[[N°]:[Sous traitant]],2,FALSE)</f>
        <v>Seine-Maritime</v>
      </c>
      <c r="E103" s="2" t="str">
        <f t="shared" si="1"/>
        <v>76</v>
      </c>
      <c r="F103" s="2" t="str">
        <f>VLOOKUP(Tableau1[[#This Row],[N° de départements]],Tableau4[[N°]:[Sous traitant]],5,FALSE)</f>
        <v>C</v>
      </c>
      <c r="G103" s="1">
        <v>76290</v>
      </c>
      <c r="H103" t="s">
        <v>106</v>
      </c>
      <c r="I103" t="s">
        <v>429</v>
      </c>
    </row>
    <row r="104" spans="1:9" x14ac:dyDescent="0.3">
      <c r="A104" t="s">
        <v>6</v>
      </c>
      <c r="B104" s="10" t="str">
        <f>VLOOKUP(Tableau1[[#This Row],[N° de départements]],Tableau4[[N°]:[Sous traitant]],4,FALSE)</f>
        <v>Grand Est</v>
      </c>
      <c r="C104" s="10" t="str">
        <f>VLOOKUP(Tableau1[[#This Row],[N° de départements]],Tableau4[[N°]:[Sous traitant]],3,FALSE)</f>
        <v>Colmar</v>
      </c>
      <c r="D104" s="10" t="str">
        <f>VLOOKUP(Tableau1[[#This Row],[N° de départements]],Tableau4[[N°]:[Sous traitant]],2,FALSE)</f>
        <v>Haut-Rhin</v>
      </c>
      <c r="E104" s="2" t="str">
        <f t="shared" si="1"/>
        <v>68</v>
      </c>
      <c r="F104" s="2" t="str">
        <f>VLOOKUP(Tableau1[[#This Row],[N° de départements]],Tableau4[[N°]:[Sous traitant]],5,FALSE)</f>
        <v>Z</v>
      </c>
      <c r="G104" s="1">
        <v>68270</v>
      </c>
      <c r="H104" t="s">
        <v>107</v>
      </c>
      <c r="I104" t="s">
        <v>429</v>
      </c>
    </row>
    <row r="105" spans="1:9" x14ac:dyDescent="0.3">
      <c r="A105" t="s">
        <v>6</v>
      </c>
      <c r="B105" s="10" t="str">
        <f>VLOOKUP(Tableau1[[#This Row],[N° de départements]],Tableau4[[N°]:[Sous traitant]],4,FALSE)</f>
        <v>Grand Est</v>
      </c>
      <c r="C105" s="10" t="str">
        <f>VLOOKUP(Tableau1[[#This Row],[N° de départements]],Tableau4[[N°]:[Sous traitant]],3,FALSE)</f>
        <v>Nancy</v>
      </c>
      <c r="D105" s="10" t="str">
        <f>VLOOKUP(Tableau1[[#This Row],[N° de départements]],Tableau4[[N°]:[Sous traitant]],2,FALSE)</f>
        <v>Meurthe-et-Moselle</v>
      </c>
      <c r="E105" s="2" t="str">
        <f t="shared" si="1"/>
        <v>54</v>
      </c>
      <c r="F105" s="2" t="str">
        <f>VLOOKUP(Tableau1[[#This Row],[N° de départements]],Tableau4[[N°]:[Sous traitant]],5,FALSE)</f>
        <v>W</v>
      </c>
      <c r="G105" s="1">
        <v>54390</v>
      </c>
      <c r="H105" t="s">
        <v>108</v>
      </c>
      <c r="I105" t="s">
        <v>429</v>
      </c>
    </row>
    <row r="106" spans="1:9" x14ac:dyDescent="0.3">
      <c r="A106" t="s">
        <v>6</v>
      </c>
      <c r="B106" s="10" t="str">
        <f>VLOOKUP(Tableau1[[#This Row],[N° de départements]],Tableau4[[N°]:[Sous traitant]],4,FALSE)</f>
        <v>Grand Est</v>
      </c>
      <c r="C106" s="10" t="str">
        <f>VLOOKUP(Tableau1[[#This Row],[N° de départements]],Tableau4[[N°]:[Sous traitant]],3,FALSE)</f>
        <v>Nancy</v>
      </c>
      <c r="D106" s="10" t="str">
        <f>VLOOKUP(Tableau1[[#This Row],[N° de départements]],Tableau4[[N°]:[Sous traitant]],2,FALSE)</f>
        <v>Meurthe-et-Moselle</v>
      </c>
      <c r="E106" s="2" t="str">
        <f t="shared" si="1"/>
        <v>54</v>
      </c>
      <c r="F106" s="2" t="str">
        <f>VLOOKUP(Tableau1[[#This Row],[N° de départements]],Tableau4[[N°]:[Sous traitant]],5,FALSE)</f>
        <v>W</v>
      </c>
      <c r="G106" s="1">
        <v>54512</v>
      </c>
      <c r="H106" t="s">
        <v>109</v>
      </c>
      <c r="I106" t="s">
        <v>429</v>
      </c>
    </row>
    <row r="107" spans="1:9" x14ac:dyDescent="0.3">
      <c r="A107" t="s">
        <v>6</v>
      </c>
      <c r="B107" s="10" t="str">
        <f>VLOOKUP(Tableau1[[#This Row],[N° de départements]],Tableau4[[N°]:[Sous traitant]],4,FALSE)</f>
        <v>Pays de la Loire</v>
      </c>
      <c r="C107" s="10" t="str">
        <f>VLOOKUP(Tableau1[[#This Row],[N° de départements]],Tableau4[[N°]:[Sous traitant]],3,FALSE)</f>
        <v>Nantes</v>
      </c>
      <c r="D107" s="10" t="str">
        <f>VLOOKUP(Tableau1[[#This Row],[N° de départements]],Tableau4[[N°]:[Sous traitant]],2,FALSE)</f>
        <v>Loire-Atlantique</v>
      </c>
      <c r="E107" s="2" t="str">
        <f t="shared" si="1"/>
        <v>44</v>
      </c>
      <c r="F107" s="2" t="str">
        <f>VLOOKUP(Tableau1[[#This Row],[N° de départements]],Tableau4[[N°]:[Sous traitant]],5,FALSE)</f>
        <v>V</v>
      </c>
      <c r="G107" s="1">
        <v>44300</v>
      </c>
      <c r="H107" t="s">
        <v>110</v>
      </c>
      <c r="I107" t="s">
        <v>429</v>
      </c>
    </row>
    <row r="108" spans="1:9" x14ac:dyDescent="0.3">
      <c r="A108" t="s">
        <v>6</v>
      </c>
      <c r="B108" s="10" t="str">
        <f>VLOOKUP(Tableau1[[#This Row],[N° de départements]],Tableau4[[N°]:[Sous traitant]],4,FALSE)</f>
        <v>Pays de la Loire</v>
      </c>
      <c r="C108" s="10" t="str">
        <f>VLOOKUP(Tableau1[[#This Row],[N° de départements]],Tableau4[[N°]:[Sous traitant]],3,FALSE)</f>
        <v>Nantes</v>
      </c>
      <c r="D108" s="10" t="str">
        <f>VLOOKUP(Tableau1[[#This Row],[N° de départements]],Tableau4[[N°]:[Sous traitant]],2,FALSE)</f>
        <v>Loire-Atlantique</v>
      </c>
      <c r="E108" s="2" t="str">
        <f t="shared" si="1"/>
        <v>44</v>
      </c>
      <c r="F108" s="2" t="str">
        <f>VLOOKUP(Tableau1[[#This Row],[N° de départements]],Tableau4[[N°]:[Sous traitant]],5,FALSE)</f>
        <v>V</v>
      </c>
      <c r="G108" s="1">
        <v>44406</v>
      </c>
      <c r="H108" t="s">
        <v>111</v>
      </c>
      <c r="I108" t="s">
        <v>431</v>
      </c>
    </row>
    <row r="109" spans="1:9" x14ac:dyDescent="0.3">
      <c r="A109" t="s">
        <v>6</v>
      </c>
      <c r="B109" s="10" t="e">
        <f>VLOOKUP(Tableau1[[#This Row],[N° de départements]],Tableau4[[N°]:[Sous traitant]],4,FALSE)</f>
        <v>#N/A</v>
      </c>
      <c r="C109" s="10" t="e">
        <f>VLOOKUP(Tableau1[[#This Row],[N° de départements]],Tableau4[[N°]:[Sous traitant]],3,FALSE)</f>
        <v>#N/A</v>
      </c>
      <c r="D109" s="10" t="e">
        <f>VLOOKUP(Tableau1[[#This Row],[N° de départements]],Tableau4[[N°]:[Sous traitant]],2,FALSE)</f>
        <v>#N/A</v>
      </c>
      <c r="E109" s="2" t="str">
        <f t="shared" si="1"/>
        <v>00</v>
      </c>
      <c r="F109" s="2" t="e">
        <f>VLOOKUP(Tableau1[[#This Row],[N° de départements]],Tableau4[[N°]:[Sous traitant]],5,FALSE)</f>
        <v>#N/A</v>
      </c>
      <c r="G109" s="1"/>
      <c r="H109" t="s">
        <v>112</v>
      </c>
      <c r="I109" t="s">
        <v>431</v>
      </c>
    </row>
    <row r="110" spans="1:9" ht="28.8" x14ac:dyDescent="0.3">
      <c r="A110" t="s">
        <v>6</v>
      </c>
      <c r="B110" s="10" t="str">
        <f>VLOOKUP(Tableau1[[#This Row],[N° de départements]],Tableau4[[N°]:[Sous traitant]],4,FALSE)</f>
        <v>Provence-Alpes-Côte d'Azur</v>
      </c>
      <c r="C110" s="10" t="str">
        <f>VLOOKUP(Tableau1[[#This Row],[N° de départements]],Tableau4[[N°]:[Sous traitant]],3,FALSE)</f>
        <v>Nice</v>
      </c>
      <c r="D110" s="10" t="str">
        <f>VLOOKUP(Tableau1[[#This Row],[N° de départements]],Tableau4[[N°]:[Sous traitant]],2,FALSE)</f>
        <v>Alpes-Maritimes</v>
      </c>
      <c r="E110" s="2" t="str">
        <f t="shared" si="1"/>
        <v>06</v>
      </c>
      <c r="F110" s="2" t="str">
        <f>VLOOKUP(Tableau1[[#This Row],[N° de départements]],Tableau4[[N°]:[Sous traitant]],5,FALSE)</f>
        <v>F</v>
      </c>
      <c r="G110" s="1" t="s">
        <v>194</v>
      </c>
      <c r="H110" t="s">
        <v>113</v>
      </c>
      <c r="I110" t="s">
        <v>431</v>
      </c>
    </row>
    <row r="111" spans="1:9" ht="28.8" x14ac:dyDescent="0.3">
      <c r="A111" t="s">
        <v>6</v>
      </c>
      <c r="B111" s="10" t="str">
        <f>VLOOKUP(Tableau1[[#This Row],[N° de départements]],Tableau4[[N°]:[Sous traitant]],4,FALSE)</f>
        <v>Provence-Alpes-Côte d'Azur</v>
      </c>
      <c r="C111" s="10" t="str">
        <f>VLOOKUP(Tableau1[[#This Row],[N° de départements]],Tableau4[[N°]:[Sous traitant]],3,FALSE)</f>
        <v>Nice</v>
      </c>
      <c r="D111" s="10" t="str">
        <f>VLOOKUP(Tableau1[[#This Row],[N° de départements]],Tableau4[[N°]:[Sous traitant]],2,FALSE)</f>
        <v>Alpes-Maritimes</v>
      </c>
      <c r="E111" s="2" t="str">
        <f t="shared" si="1"/>
        <v>06</v>
      </c>
      <c r="F111" s="2" t="str">
        <f>VLOOKUP(Tableau1[[#This Row],[N° de départements]],Tableau4[[N°]:[Sous traitant]],5,FALSE)</f>
        <v>F</v>
      </c>
      <c r="G111" s="1" t="s">
        <v>194</v>
      </c>
      <c r="H111" t="s">
        <v>114</v>
      </c>
      <c r="I111" t="s">
        <v>431</v>
      </c>
    </row>
    <row r="112" spans="1:9" x14ac:dyDescent="0.3">
      <c r="A112" t="s">
        <v>6</v>
      </c>
      <c r="B112" s="10" t="str">
        <f>VLOOKUP(Tableau1[[#This Row],[N° de départements]],Tableau4[[N°]:[Sous traitant]],4,FALSE)</f>
        <v>Occitanie</v>
      </c>
      <c r="C112" s="10" t="str">
        <f>VLOOKUP(Tableau1[[#This Row],[N° de départements]],Tableau4[[N°]:[Sous traitant]],3,FALSE)</f>
        <v>Nîmes</v>
      </c>
      <c r="D112" s="10" t="str">
        <f>VLOOKUP(Tableau1[[#This Row],[N° de départements]],Tableau4[[N°]:[Sous traitant]],2,FALSE)</f>
        <v>Gard</v>
      </c>
      <c r="E112" s="2" t="str">
        <f t="shared" si="1"/>
        <v>30</v>
      </c>
      <c r="F112" s="2" t="str">
        <f>VLOOKUP(Tableau1[[#This Row],[N° de départements]],Tableau4[[N°]:[Sous traitant]],5,FALSE)</f>
        <v>R</v>
      </c>
      <c r="G112" s="1">
        <v>30900</v>
      </c>
      <c r="H112" t="s">
        <v>115</v>
      </c>
      <c r="I112" t="s">
        <v>431</v>
      </c>
    </row>
    <row r="113" spans="1:9" x14ac:dyDescent="0.3">
      <c r="A113" t="s">
        <v>6</v>
      </c>
      <c r="B113" s="10" t="str">
        <f>VLOOKUP(Tableau1[[#This Row],[N° de départements]],Tableau4[[N°]:[Sous traitant]],4,FALSE)</f>
        <v>Nouvelle-Aquitaine</v>
      </c>
      <c r="C113" s="10" t="str">
        <f>VLOOKUP(Tableau1[[#This Row],[N° de départements]],Tableau4[[N°]:[Sous traitant]],3,FALSE)</f>
        <v>Niort</v>
      </c>
      <c r="D113" s="10" t="str">
        <f>VLOOKUP(Tableau1[[#This Row],[N° de départements]],Tableau4[[N°]:[Sous traitant]],2,FALSE)</f>
        <v>Deux-Sèvres</v>
      </c>
      <c r="E113" s="2" t="str">
        <f t="shared" si="1"/>
        <v>79</v>
      </c>
      <c r="F113" s="2" t="str">
        <f>VLOOKUP(Tableau1[[#This Row],[N° de départements]],Tableau4[[N°]:[Sous traitant]],5,FALSE)</f>
        <v>D</v>
      </c>
      <c r="G113" s="1">
        <v>79000</v>
      </c>
      <c r="H113" t="s">
        <v>116</v>
      </c>
      <c r="I113" t="s">
        <v>431</v>
      </c>
    </row>
    <row r="114" spans="1:9" x14ac:dyDescent="0.3">
      <c r="A114" t="s">
        <v>6</v>
      </c>
      <c r="B114" s="10" t="str">
        <f>VLOOKUP(Tableau1[[#This Row],[N° de départements]],Tableau4[[N°]:[Sous traitant]],4,FALSE)</f>
        <v>Hauts-de-France</v>
      </c>
      <c r="C114" s="10" t="str">
        <f>VLOOKUP(Tableau1[[#This Row],[N° de départements]],Tableau4[[N°]:[Sous traitant]],3,FALSE)</f>
        <v>Arras</v>
      </c>
      <c r="D114" s="10" t="str">
        <f>VLOOKUP(Tableau1[[#This Row],[N° de départements]],Tableau4[[N°]:[Sous traitant]],2,FALSE)</f>
        <v>Pas-de-Calais</v>
      </c>
      <c r="E114" s="2" t="str">
        <f t="shared" si="1"/>
        <v>62</v>
      </c>
      <c r="F114" s="2" t="str">
        <f>VLOOKUP(Tableau1[[#This Row],[N° de départements]],Tableau4[[N°]:[Sous traitant]],5,FALSE)</f>
        <v>VJP ELEC</v>
      </c>
      <c r="G114" s="1">
        <v>62950</v>
      </c>
      <c r="H114" t="s">
        <v>117</v>
      </c>
      <c r="I114" t="s">
        <v>430</v>
      </c>
    </row>
    <row r="115" spans="1:9" ht="28.8" x14ac:dyDescent="0.3">
      <c r="A115" t="s">
        <v>6</v>
      </c>
      <c r="B115" s="10" t="str">
        <f>VLOOKUP(Tableau1[[#This Row],[N° de départements]],Tableau4[[N°]:[Sous traitant]],4,FALSE)</f>
        <v>Provence-Alpes-Côte d'Azur</v>
      </c>
      <c r="C115" s="10" t="str">
        <f>VLOOKUP(Tableau1[[#This Row],[N° de départements]],Tableau4[[N°]:[Sous traitant]],3,FALSE)</f>
        <v>Toulon</v>
      </c>
      <c r="D115" s="10" t="str">
        <f>VLOOKUP(Tableau1[[#This Row],[N° de départements]],Tableau4[[N°]:[Sous traitant]],2,FALSE)</f>
        <v>Var</v>
      </c>
      <c r="E115" s="2" t="str">
        <f t="shared" si="1"/>
        <v>83</v>
      </c>
      <c r="F115" s="2" t="str">
        <f>VLOOKUP(Tableau1[[#This Row],[N° de départements]],Tableau4[[N°]:[Sous traitant]],5,FALSE)</f>
        <v>D</v>
      </c>
      <c r="G115" s="1" t="s">
        <v>195</v>
      </c>
      <c r="H115" t="s">
        <v>118</v>
      </c>
      <c r="I115" t="s">
        <v>430</v>
      </c>
    </row>
    <row r="116" spans="1:9" x14ac:dyDescent="0.3">
      <c r="A116" t="s">
        <v>6</v>
      </c>
      <c r="B116" s="10" t="str">
        <f>VLOOKUP(Tableau1[[#This Row],[N° de départements]],Tableau4[[N°]:[Sous traitant]],4,FALSE)</f>
        <v>Ile-de-France</v>
      </c>
      <c r="C116" s="10" t="str">
        <f>VLOOKUP(Tableau1[[#This Row],[N° de départements]],Tableau4[[N°]:[Sous traitant]],3,FALSE)</f>
        <v>Versailles</v>
      </c>
      <c r="D116" s="10" t="str">
        <f>VLOOKUP(Tableau1[[#This Row],[N° de départements]],Tableau4[[N°]:[Sous traitant]],2,FALSE)</f>
        <v>Yvelines</v>
      </c>
      <c r="E116" s="2" t="str">
        <f t="shared" si="1"/>
        <v>78</v>
      </c>
      <c r="F116" s="2" t="str">
        <f>VLOOKUP(Tableau1[[#This Row],[N° de départements]],Tableau4[[N°]:[Sous traitant]],5,FALSE)</f>
        <v>C</v>
      </c>
      <c r="G116" s="1">
        <v>78630</v>
      </c>
      <c r="H116" t="s">
        <v>119</v>
      </c>
      <c r="I116" t="s">
        <v>430</v>
      </c>
    </row>
    <row r="117" spans="1:9" x14ac:dyDescent="0.3">
      <c r="A117" t="s">
        <v>6</v>
      </c>
      <c r="B117" s="10" t="str">
        <f>VLOOKUP(Tableau1[[#This Row],[N° de départements]],Tableau4[[N°]:[Sous traitant]],4,FALSE)</f>
        <v>Centre-Val de Loire</v>
      </c>
      <c r="C117" s="10" t="str">
        <f>VLOOKUP(Tableau1[[#This Row],[N° de départements]],Tableau4[[N°]:[Sous traitant]],3,FALSE)</f>
        <v>Orléans</v>
      </c>
      <c r="D117" s="10" t="str">
        <f>VLOOKUP(Tableau1[[#This Row],[N° de départements]],Tableau4[[N°]:[Sous traitant]],2,FALSE)</f>
        <v>Loiret</v>
      </c>
      <c r="E117" s="2" t="str">
        <f t="shared" si="1"/>
        <v>45</v>
      </c>
      <c r="F117" s="2" t="str">
        <f>VLOOKUP(Tableau1[[#This Row],[N° de départements]],Tableau4[[N°]:[Sous traitant]],5,FALSE)</f>
        <v>V</v>
      </c>
      <c r="G117" s="1">
        <v>45770</v>
      </c>
      <c r="H117" t="s">
        <v>120</v>
      </c>
      <c r="I117" t="s">
        <v>430</v>
      </c>
    </row>
    <row r="118" spans="1:9" x14ac:dyDescent="0.3">
      <c r="A118" t="s">
        <v>6</v>
      </c>
      <c r="B118" s="10" t="str">
        <f>VLOOKUP(Tableau1[[#This Row],[N° de départements]],Tableau4[[N°]:[Sous traitant]],4,FALSE)</f>
        <v>Ile-de-France</v>
      </c>
      <c r="C118" s="10" t="str">
        <f>VLOOKUP(Tableau1[[#This Row],[N° de départements]],Tableau4[[N°]:[Sous traitant]],3,FALSE)</f>
        <v>Pontoise</v>
      </c>
      <c r="D118" s="10" t="str">
        <f>VLOOKUP(Tableau1[[#This Row],[N° de départements]],Tableau4[[N°]:[Sous traitant]],2,FALSE)</f>
        <v>Val-D'Oise</v>
      </c>
      <c r="E118" s="2" t="str">
        <f t="shared" si="1"/>
        <v>95</v>
      </c>
      <c r="F118" s="2" t="str">
        <f>VLOOKUP(Tableau1[[#This Row],[N° de départements]],Tableau4[[N°]:[Sous traitant]],5,FALSE)</f>
        <v>G</v>
      </c>
      <c r="G118" s="1">
        <v>95520</v>
      </c>
      <c r="H118" t="s">
        <v>121</v>
      </c>
      <c r="I118" t="s">
        <v>430</v>
      </c>
    </row>
    <row r="119" spans="1:9" x14ac:dyDescent="0.3">
      <c r="A119" t="s">
        <v>6</v>
      </c>
      <c r="B119" s="10" t="str">
        <f>VLOOKUP(Tableau1[[#This Row],[N° de départements]],Tableau4[[N°]:[Sous traitant]],4,FALSE)</f>
        <v>Ile-de-France</v>
      </c>
      <c r="C119" s="10" t="str">
        <f>VLOOKUP(Tableau1[[#This Row],[N° de départements]],Tableau4[[N°]:[Sous traitant]],3,FALSE)</f>
        <v>Paris</v>
      </c>
      <c r="D119" s="10" t="str">
        <f>VLOOKUP(Tableau1[[#This Row],[N° de départements]],Tableau4[[N°]:[Sous traitant]],2,FALSE)</f>
        <v>Paris</v>
      </c>
      <c r="E119" s="2" t="str">
        <f t="shared" si="1"/>
        <v>75</v>
      </c>
      <c r="F119" s="2" t="str">
        <f>VLOOKUP(Tableau1[[#This Row],[N° de départements]],Tableau4[[N°]:[Sous traitant]],5,FALSE)</f>
        <v>C</v>
      </c>
      <c r="G119" s="1">
        <v>75013</v>
      </c>
      <c r="H119" t="s">
        <v>122</v>
      </c>
      <c r="I119" t="s">
        <v>430</v>
      </c>
    </row>
    <row r="120" spans="1:9" x14ac:dyDescent="0.3">
      <c r="A120" t="s">
        <v>6</v>
      </c>
      <c r="B120" s="10" t="e">
        <f>VLOOKUP(Tableau1[[#This Row],[N° de départements]],Tableau4[[N°]:[Sous traitant]],4,FALSE)</f>
        <v>#N/A</v>
      </c>
      <c r="C120" s="10" t="e">
        <f>VLOOKUP(Tableau1[[#This Row],[N° de départements]],Tableau4[[N°]:[Sous traitant]],3,FALSE)</f>
        <v>#N/A</v>
      </c>
      <c r="D120" s="10" t="e">
        <f>VLOOKUP(Tableau1[[#This Row],[N° de départements]],Tableau4[[N°]:[Sous traitant]],2,FALSE)</f>
        <v>#N/A</v>
      </c>
      <c r="E120" s="2" t="str">
        <f t="shared" si="1"/>
        <v>00</v>
      </c>
      <c r="F120" s="2" t="e">
        <f>VLOOKUP(Tableau1[[#This Row],[N° de départements]],Tableau4[[N°]:[Sous traitant]],5,FALSE)</f>
        <v>#N/A</v>
      </c>
      <c r="G120" s="1"/>
      <c r="H120" t="s">
        <v>123</v>
      </c>
      <c r="I120" t="s">
        <v>430</v>
      </c>
    </row>
    <row r="121" spans="1:9" x14ac:dyDescent="0.3">
      <c r="A121" t="s">
        <v>6</v>
      </c>
      <c r="B121" s="10" t="str">
        <f>VLOOKUP(Tableau1[[#This Row],[N° de départements]],Tableau4[[N°]:[Sous traitant]],4,FALSE)</f>
        <v>Ile-de-France</v>
      </c>
      <c r="C121" s="10" t="str">
        <f>VLOOKUP(Tableau1[[#This Row],[N° de départements]],Tableau4[[N°]:[Sous traitant]],3,FALSE)</f>
        <v>Paris</v>
      </c>
      <c r="D121" s="10" t="str">
        <f>VLOOKUP(Tableau1[[#This Row],[N° de départements]],Tableau4[[N°]:[Sous traitant]],2,FALSE)</f>
        <v>Paris</v>
      </c>
      <c r="E121" s="2" t="str">
        <f t="shared" si="1"/>
        <v>75</v>
      </c>
      <c r="F121" s="2" t="str">
        <f>VLOOKUP(Tableau1[[#This Row],[N° de départements]],Tableau4[[N°]:[Sous traitant]],5,FALSE)</f>
        <v>C</v>
      </c>
      <c r="G121" s="1">
        <v>75009</v>
      </c>
      <c r="H121" t="s">
        <v>124</v>
      </c>
      <c r="I121" t="s">
        <v>430</v>
      </c>
    </row>
    <row r="122" spans="1:9" x14ac:dyDescent="0.3">
      <c r="A122" t="s">
        <v>6</v>
      </c>
      <c r="B122" s="10" t="str">
        <f>VLOOKUP(Tableau1[[#This Row],[N° de départements]],Tableau4[[N°]:[Sous traitant]],4,FALSE)</f>
        <v>Ile-de-France</v>
      </c>
      <c r="C122" s="10" t="str">
        <f>VLOOKUP(Tableau1[[#This Row],[N° de départements]],Tableau4[[N°]:[Sous traitant]],3,FALSE)</f>
        <v>Paris</v>
      </c>
      <c r="D122" s="10" t="str">
        <f>VLOOKUP(Tableau1[[#This Row],[N° de départements]],Tableau4[[N°]:[Sous traitant]],2,FALSE)</f>
        <v>Paris</v>
      </c>
      <c r="E122" s="2" t="str">
        <f t="shared" si="1"/>
        <v>75</v>
      </c>
      <c r="F122" s="2" t="str">
        <f>VLOOKUP(Tableau1[[#This Row],[N° de départements]],Tableau4[[N°]:[Sous traitant]],5,FALSE)</f>
        <v>C</v>
      </c>
      <c r="G122" s="1">
        <v>75009</v>
      </c>
      <c r="H122" t="s">
        <v>125</v>
      </c>
      <c r="I122" t="s">
        <v>430</v>
      </c>
    </row>
    <row r="123" spans="1:9" x14ac:dyDescent="0.3">
      <c r="A123" t="s">
        <v>6</v>
      </c>
      <c r="B123" s="10" t="e">
        <f>VLOOKUP(Tableau1[[#This Row],[N° de départements]],Tableau4[[N°]:[Sous traitant]],4,FALSE)</f>
        <v>#N/A</v>
      </c>
      <c r="C123" s="10" t="e">
        <f>VLOOKUP(Tableau1[[#This Row],[N° de départements]],Tableau4[[N°]:[Sous traitant]],3,FALSE)</f>
        <v>#N/A</v>
      </c>
      <c r="D123" s="10" t="e">
        <f>VLOOKUP(Tableau1[[#This Row],[N° de départements]],Tableau4[[N°]:[Sous traitant]],2,FALSE)</f>
        <v>#N/A</v>
      </c>
      <c r="E123" s="2" t="str">
        <f t="shared" si="1"/>
        <v>00</v>
      </c>
      <c r="F123" s="2" t="e">
        <f>VLOOKUP(Tableau1[[#This Row],[N° de départements]],Tableau4[[N°]:[Sous traitant]],5,FALSE)</f>
        <v>#N/A</v>
      </c>
      <c r="G123" s="1"/>
      <c r="H123" t="s">
        <v>126</v>
      </c>
      <c r="I123" t="s">
        <v>433</v>
      </c>
    </row>
    <row r="124" spans="1:9" x14ac:dyDescent="0.3">
      <c r="A124" t="s">
        <v>6</v>
      </c>
      <c r="B124" s="10" t="str">
        <f>VLOOKUP(Tableau1[[#This Row],[N° de départements]],Tableau4[[N°]:[Sous traitant]],4,FALSE)</f>
        <v>Ile-de-France</v>
      </c>
      <c r="C124" s="10" t="str">
        <f>VLOOKUP(Tableau1[[#This Row],[N° de départements]],Tableau4[[N°]:[Sous traitant]],3,FALSE)</f>
        <v>Paris</v>
      </c>
      <c r="D124" s="10" t="str">
        <f>VLOOKUP(Tableau1[[#This Row],[N° de départements]],Tableau4[[N°]:[Sous traitant]],2,FALSE)</f>
        <v>Paris</v>
      </c>
      <c r="E124" s="2" t="str">
        <f t="shared" si="1"/>
        <v>75</v>
      </c>
      <c r="F124" s="2" t="str">
        <f>VLOOKUP(Tableau1[[#This Row],[N° de départements]],Tableau4[[N°]:[Sous traitant]],5,FALSE)</f>
        <v>C</v>
      </c>
      <c r="G124" s="1">
        <v>75019</v>
      </c>
      <c r="H124" t="s">
        <v>127</v>
      </c>
      <c r="I124" t="s">
        <v>433</v>
      </c>
    </row>
    <row r="125" spans="1:9" x14ac:dyDescent="0.3">
      <c r="A125" t="s">
        <v>6</v>
      </c>
      <c r="B125" s="10" t="e">
        <f>VLOOKUP(Tableau1[[#This Row],[N° de départements]],Tableau4[[N°]:[Sous traitant]],4,FALSE)</f>
        <v>#N/A</v>
      </c>
      <c r="C125" s="10" t="e">
        <f>VLOOKUP(Tableau1[[#This Row],[N° de départements]],Tableau4[[N°]:[Sous traitant]],3,FALSE)</f>
        <v>#N/A</v>
      </c>
      <c r="D125" s="10" t="e">
        <f>VLOOKUP(Tableau1[[#This Row],[N° de départements]],Tableau4[[N°]:[Sous traitant]],2,FALSE)</f>
        <v>#N/A</v>
      </c>
      <c r="E125" s="2" t="str">
        <f t="shared" si="1"/>
        <v>00</v>
      </c>
      <c r="F125" s="2" t="e">
        <f>VLOOKUP(Tableau1[[#This Row],[N° de départements]],Tableau4[[N°]:[Sous traitant]],5,FALSE)</f>
        <v>#N/A</v>
      </c>
      <c r="G125" s="1"/>
      <c r="H125" t="s">
        <v>128</v>
      </c>
      <c r="I125" t="s">
        <v>433</v>
      </c>
    </row>
    <row r="126" spans="1:9" x14ac:dyDescent="0.3">
      <c r="A126" t="s">
        <v>6</v>
      </c>
      <c r="B126" s="10" t="str">
        <f>VLOOKUP(Tableau1[[#This Row],[N° de départements]],Tableau4[[N°]:[Sous traitant]],4,FALSE)</f>
        <v>Nouvelle-Aquitaine</v>
      </c>
      <c r="C126" s="10" t="str">
        <f>VLOOKUP(Tableau1[[#This Row],[N° de départements]],Tableau4[[N°]:[Sous traitant]],3,FALSE)</f>
        <v>Pau</v>
      </c>
      <c r="D126" s="10" t="str">
        <f>VLOOKUP(Tableau1[[#This Row],[N° de départements]],Tableau4[[N°]:[Sous traitant]],2,FALSE)</f>
        <v>Pyrénées-Atlantiques</v>
      </c>
      <c r="E126" s="2" t="str">
        <f t="shared" si="1"/>
        <v>64</v>
      </c>
      <c r="F126" s="2" t="str">
        <f>VLOOKUP(Tableau1[[#This Row],[N° de départements]],Tableau4[[N°]:[Sous traitant]],5,FALSE)</f>
        <v>Z</v>
      </c>
      <c r="G126" s="1">
        <v>64230</v>
      </c>
      <c r="H126" t="s">
        <v>129</v>
      </c>
      <c r="I126" t="s">
        <v>433</v>
      </c>
    </row>
    <row r="127" spans="1:9" x14ac:dyDescent="0.3">
      <c r="A127" t="s">
        <v>6</v>
      </c>
      <c r="B127" s="10" t="str">
        <f>VLOOKUP(Tableau1[[#This Row],[N° de départements]],Tableau4[[N°]:[Sous traitant]],4,FALSE)</f>
        <v>Nouvelle-Aquitaine</v>
      </c>
      <c r="C127" s="10" t="str">
        <f>VLOOKUP(Tableau1[[#This Row],[N° de départements]],Tableau4[[N°]:[Sous traitant]],3,FALSE)</f>
        <v>Périgueux</v>
      </c>
      <c r="D127" s="10" t="str">
        <f>VLOOKUP(Tableau1[[#This Row],[N° de départements]],Tableau4[[N°]:[Sous traitant]],2,FALSE)</f>
        <v>Dordogne</v>
      </c>
      <c r="E127" s="2" t="str">
        <f t="shared" si="1"/>
        <v>24</v>
      </c>
      <c r="F127" s="2" t="str">
        <f>VLOOKUP(Tableau1[[#This Row],[N° de départements]],Tableau4[[N°]:[Sous traitant]],5,FALSE)</f>
        <v>Q</v>
      </c>
      <c r="G127" s="1">
        <v>24750</v>
      </c>
      <c r="H127" t="s">
        <v>130</v>
      </c>
      <c r="I127" t="s">
        <v>433</v>
      </c>
    </row>
    <row r="128" spans="1:9" x14ac:dyDescent="0.3">
      <c r="A128" t="s">
        <v>6</v>
      </c>
      <c r="B128" s="10" t="str">
        <f>VLOOKUP(Tableau1[[#This Row],[N° de départements]],Tableau4[[N°]:[Sous traitant]],4,FALSE)</f>
        <v>Occitanie</v>
      </c>
      <c r="C128" s="10" t="str">
        <f>VLOOKUP(Tableau1[[#This Row],[N° de départements]],Tableau4[[N°]:[Sous traitant]],3,FALSE)</f>
        <v>Perpignan</v>
      </c>
      <c r="D128" s="10" t="str">
        <f>VLOOKUP(Tableau1[[#This Row],[N° de départements]],Tableau4[[N°]:[Sous traitant]],2,FALSE)</f>
        <v>Pyrénées-Orientales</v>
      </c>
      <c r="E128" s="2" t="str">
        <f t="shared" si="1"/>
        <v>66</v>
      </c>
      <c r="F128" s="2" t="str">
        <f>VLOOKUP(Tableau1[[#This Row],[N° de départements]],Tableau4[[N°]:[Sous traitant]],5,FALSE)</f>
        <v>Z</v>
      </c>
      <c r="G128" s="1">
        <v>66000</v>
      </c>
      <c r="H128" t="s">
        <v>131</v>
      </c>
      <c r="I128" t="s">
        <v>433</v>
      </c>
    </row>
    <row r="129" spans="1:9" x14ac:dyDescent="0.3">
      <c r="A129" t="s">
        <v>6</v>
      </c>
      <c r="B129" s="10" t="str">
        <f>VLOOKUP(Tableau1[[#This Row],[N° de départements]],Tableau4[[N°]:[Sous traitant]],4,FALSE)</f>
        <v>Ile-de-France</v>
      </c>
      <c r="C129" s="10" t="str">
        <f>VLOOKUP(Tableau1[[#This Row],[N° de départements]],Tableau4[[N°]:[Sous traitant]],3,FALSE)</f>
        <v>Pontoise</v>
      </c>
      <c r="D129" s="10" t="str">
        <f>VLOOKUP(Tableau1[[#This Row],[N° de départements]],Tableau4[[N°]:[Sous traitant]],2,FALSE)</f>
        <v>Val-D'Oise</v>
      </c>
      <c r="E129" s="2" t="str">
        <f t="shared" si="1"/>
        <v>95</v>
      </c>
      <c r="F129" s="2" t="str">
        <f>VLOOKUP(Tableau1[[#This Row],[N° de départements]],Tableau4[[N°]:[Sous traitant]],5,FALSE)</f>
        <v>G</v>
      </c>
      <c r="G129" s="1" t="s">
        <v>196</v>
      </c>
      <c r="H129" t="s">
        <v>132</v>
      </c>
      <c r="I129" t="s">
        <v>433</v>
      </c>
    </row>
    <row r="130" spans="1:9" x14ac:dyDescent="0.3">
      <c r="A130" t="s">
        <v>6</v>
      </c>
      <c r="B130" s="10" t="str">
        <f>VLOOKUP(Tableau1[[#This Row],[N° de départements]],Tableau4[[N°]:[Sous traitant]],4,FALSE)</f>
        <v>Ile-de-France</v>
      </c>
      <c r="C130" s="10" t="str">
        <f>VLOOKUP(Tableau1[[#This Row],[N° de départements]],Tableau4[[N°]:[Sous traitant]],3,FALSE)</f>
        <v>Versailles</v>
      </c>
      <c r="D130" s="10" t="str">
        <f>VLOOKUP(Tableau1[[#This Row],[N° de départements]],Tableau4[[N°]:[Sous traitant]],2,FALSE)</f>
        <v>Yvelines</v>
      </c>
      <c r="E130" s="2" t="str">
        <f t="shared" si="1"/>
        <v>78</v>
      </c>
      <c r="F130" s="2" t="str">
        <f>VLOOKUP(Tableau1[[#This Row],[N° de départements]],Tableau4[[N°]:[Sous traitant]],5,FALSE)</f>
        <v>C</v>
      </c>
      <c r="G130" s="1">
        <v>78340</v>
      </c>
      <c r="H130" t="s">
        <v>133</v>
      </c>
      <c r="I130" t="s">
        <v>433</v>
      </c>
    </row>
    <row r="131" spans="1:9" ht="28.8" x14ac:dyDescent="0.3">
      <c r="A131" t="s">
        <v>6</v>
      </c>
      <c r="B131" s="10" t="str">
        <f>VLOOKUP(Tableau1[[#This Row],[N° de départements]],Tableau4[[N°]:[Sous traitant]],4,FALSE)</f>
        <v>Provence-Alpes-Côte d'Azur</v>
      </c>
      <c r="C131" s="10" t="str">
        <f>VLOOKUP(Tableau1[[#This Row],[N° de départements]],Tableau4[[N°]:[Sous traitant]],3,FALSE)</f>
        <v>Marseille</v>
      </c>
      <c r="D131" s="10" t="str">
        <f>VLOOKUP(Tableau1[[#This Row],[N° de départements]],Tableau4[[N°]:[Sous traitant]],2,FALSE)</f>
        <v>Bouches-du-Rhône</v>
      </c>
      <c r="E131" s="2" t="str">
        <f t="shared" si="1"/>
        <v>13</v>
      </c>
      <c r="F131" s="2" t="str">
        <f>VLOOKUP(Tableau1[[#This Row],[N° de départements]],Tableau4[[N°]:[Sous traitant]],5,FALSE)</f>
        <v>M</v>
      </c>
      <c r="G131" s="1">
        <v>13480</v>
      </c>
      <c r="H131" t="s">
        <v>134</v>
      </c>
      <c r="I131" t="s">
        <v>433</v>
      </c>
    </row>
    <row r="132" spans="1:9" x14ac:dyDescent="0.3">
      <c r="A132" t="s">
        <v>6</v>
      </c>
      <c r="B132" s="10" t="str">
        <f>VLOOKUP(Tableau1[[#This Row],[N° de départements]],Tableau4[[N°]:[Sous traitant]],4,FALSE)</f>
        <v>Nouvelle-Aquitaine</v>
      </c>
      <c r="C132" s="10" t="str">
        <f>VLOOKUP(Tableau1[[#This Row],[N° de départements]],Tableau4[[N°]:[Sous traitant]],3,FALSE)</f>
        <v>Poitiers</v>
      </c>
      <c r="D132" s="10" t="str">
        <f>VLOOKUP(Tableau1[[#This Row],[N° de départements]],Tableau4[[N°]:[Sous traitant]],2,FALSE)</f>
        <v>Vienne</v>
      </c>
      <c r="E132" s="2" t="str">
        <f t="shared" ref="E132:E188" si="2">LEFT(TEXT(G132,"00000"),2)</f>
        <v>86</v>
      </c>
      <c r="F132" s="2" t="str">
        <f>VLOOKUP(Tableau1[[#This Row],[N° de départements]],Tableau4[[N°]:[Sous traitant]],5,FALSE)</f>
        <v>E</v>
      </c>
      <c r="G132" s="1">
        <v>86000</v>
      </c>
      <c r="H132" t="s">
        <v>135</v>
      </c>
      <c r="I132" t="s">
        <v>433</v>
      </c>
    </row>
    <row r="133" spans="1:9" x14ac:dyDescent="0.3">
      <c r="A133" t="s">
        <v>6</v>
      </c>
      <c r="B133" s="10" t="str">
        <f>VLOOKUP(Tableau1[[#This Row],[N° de départements]],Tableau4[[N°]:[Sous traitant]],4,FALSE)</f>
        <v>Nouvelle-Aquitaine</v>
      </c>
      <c r="C133" s="10" t="str">
        <f>VLOOKUP(Tableau1[[#This Row],[N° de départements]],Tableau4[[N°]:[Sous traitant]],3,FALSE)</f>
        <v>Poitiers</v>
      </c>
      <c r="D133" s="10" t="str">
        <f>VLOOKUP(Tableau1[[#This Row],[N° de départements]],Tableau4[[N°]:[Sous traitant]],2,FALSE)</f>
        <v>Vienne</v>
      </c>
      <c r="E133" s="2" t="str">
        <f t="shared" si="2"/>
        <v>86</v>
      </c>
      <c r="F133" s="2" t="str">
        <f>VLOOKUP(Tableau1[[#This Row],[N° de départements]],Tableau4[[N°]:[Sous traitant]],5,FALSE)</f>
        <v>E</v>
      </c>
      <c r="G133" s="1">
        <v>86360</v>
      </c>
      <c r="H133" t="s">
        <v>136</v>
      </c>
      <c r="I133" t="s">
        <v>433</v>
      </c>
    </row>
    <row r="134" spans="1:9" x14ac:dyDescent="0.3">
      <c r="A134" t="s">
        <v>6</v>
      </c>
      <c r="B134" s="10" t="e">
        <f>VLOOKUP(Tableau1[[#This Row],[N° de départements]],Tableau4[[N°]:[Sous traitant]],4,FALSE)</f>
        <v>#N/A</v>
      </c>
      <c r="C134" s="10" t="e">
        <f>VLOOKUP(Tableau1[[#This Row],[N° de départements]],Tableau4[[N°]:[Sous traitant]],3,FALSE)</f>
        <v>#N/A</v>
      </c>
      <c r="D134" s="10" t="e">
        <f>VLOOKUP(Tableau1[[#This Row],[N° de départements]],Tableau4[[N°]:[Sous traitant]],2,FALSE)</f>
        <v>#N/A</v>
      </c>
      <c r="E134" s="2" t="str">
        <f t="shared" si="2"/>
        <v>00</v>
      </c>
      <c r="F134" s="2" t="e">
        <f>VLOOKUP(Tableau1[[#This Row],[N° de départements]],Tableau4[[N°]:[Sous traitant]],5,FALSE)</f>
        <v>#N/A</v>
      </c>
      <c r="G134" s="1"/>
      <c r="H134" t="s">
        <v>137</v>
      </c>
      <c r="I134" t="s">
        <v>433</v>
      </c>
    </row>
    <row r="135" spans="1:9" x14ac:dyDescent="0.3">
      <c r="A135" t="s">
        <v>6</v>
      </c>
      <c r="B135" s="10" t="str">
        <f>VLOOKUP(Tableau1[[#This Row],[N° de départements]],Tableau4[[N°]:[Sous traitant]],4,FALSE)</f>
        <v>Ile-de-France</v>
      </c>
      <c r="C135" s="10" t="str">
        <f>VLOOKUP(Tableau1[[#This Row],[N° de départements]],Tableau4[[N°]:[Sous traitant]],3,FALSE)</f>
        <v>Melun</v>
      </c>
      <c r="D135" s="10" t="str">
        <f>VLOOKUP(Tableau1[[#This Row],[N° de départements]],Tableau4[[N°]:[Sous traitant]],2,FALSE)</f>
        <v>Seine-et-Marne</v>
      </c>
      <c r="E135" s="2" t="str">
        <f t="shared" si="2"/>
        <v>77</v>
      </c>
      <c r="F135" s="2" t="str">
        <f>VLOOKUP(Tableau1[[#This Row],[N° de départements]],Tableau4[[N°]:[Sous traitant]],5,FALSE)</f>
        <v>C</v>
      </c>
      <c r="G135" s="1">
        <v>77340</v>
      </c>
      <c r="H135" t="s">
        <v>138</v>
      </c>
      <c r="I135" t="s">
        <v>433</v>
      </c>
    </row>
    <row r="136" spans="1:9" ht="28.8" x14ac:dyDescent="0.3">
      <c r="A136" t="s">
        <v>6</v>
      </c>
      <c r="B136" s="10" t="str">
        <f>VLOOKUP(Tableau1[[#This Row],[N° de départements]],Tableau4[[N°]:[Sous traitant]],4,FALSE)</f>
        <v>Provence-Alpes-Côte d'Azur</v>
      </c>
      <c r="C136" s="10" t="str">
        <f>VLOOKUP(Tableau1[[#This Row],[N° de départements]],Tableau4[[N°]:[Sous traitant]],3,FALSE)</f>
        <v>Toulon</v>
      </c>
      <c r="D136" s="10" t="str">
        <f>VLOOKUP(Tableau1[[#This Row],[N° de départements]],Tableau4[[N°]:[Sous traitant]],2,FALSE)</f>
        <v>Var</v>
      </c>
      <c r="E136" s="2" t="str">
        <f t="shared" si="2"/>
        <v>83</v>
      </c>
      <c r="F136" s="2" t="str">
        <f>VLOOKUP(Tableau1[[#This Row],[N° de départements]],Tableau4[[N°]:[Sous traitant]],5,FALSE)</f>
        <v>D</v>
      </c>
      <c r="G136" s="1">
        <v>83480</v>
      </c>
      <c r="H136" t="s">
        <v>139</v>
      </c>
      <c r="I136" t="s">
        <v>433</v>
      </c>
    </row>
    <row r="137" spans="1:9" ht="28.8" x14ac:dyDescent="0.3">
      <c r="A137" t="s">
        <v>6</v>
      </c>
      <c r="B137" s="10" t="str">
        <f>VLOOKUP(Tableau1[[#This Row],[N° de départements]],Tableau4[[N°]:[Sous traitant]],4,FALSE)</f>
        <v>Bourgogne-Franche-Comté</v>
      </c>
      <c r="C137" s="10" t="str">
        <f>VLOOKUP(Tableau1[[#This Row],[N° de départements]],Tableau4[[N°]:[Sous traitant]],3,FALSE)</f>
        <v>Dijon</v>
      </c>
      <c r="D137" s="10" t="str">
        <f>VLOOKUP(Tableau1[[#This Row],[N° de départements]],Tableau4[[N°]:[Sous traitant]],2,FALSE)</f>
        <v>Côte-d'Or</v>
      </c>
      <c r="E137" s="2" t="str">
        <f t="shared" si="2"/>
        <v>21</v>
      </c>
      <c r="F137" s="2" t="str">
        <f>VLOOKUP(Tableau1[[#This Row],[N° de départements]],Tableau4[[N°]:[Sous traitant]],5,FALSE)</f>
        <v>P</v>
      </c>
      <c r="G137" s="1">
        <v>21800</v>
      </c>
      <c r="H137" t="s">
        <v>140</v>
      </c>
      <c r="I137" t="s">
        <v>433</v>
      </c>
    </row>
    <row r="138" spans="1:9" ht="28.8" x14ac:dyDescent="0.3">
      <c r="A138" t="s">
        <v>6</v>
      </c>
      <c r="B138" s="10" t="str">
        <f>VLOOKUP(Tableau1[[#This Row],[N° de départements]],Tableau4[[N°]:[Sous traitant]],4,FALSE)</f>
        <v>Grand Est</v>
      </c>
      <c r="C138" s="10" t="str">
        <f>VLOOKUP(Tableau1[[#This Row],[N° de départements]],Tableau4[[N°]:[Sous traitant]],3,FALSE)</f>
        <v>Châlons-en-Champagne</v>
      </c>
      <c r="D138" s="10" t="str">
        <f>VLOOKUP(Tableau1[[#This Row],[N° de départements]],Tableau4[[N°]:[Sous traitant]],2,FALSE)</f>
        <v>Marne</v>
      </c>
      <c r="E138" s="2" t="str">
        <f t="shared" si="2"/>
        <v>51</v>
      </c>
      <c r="F138" s="2" t="str">
        <f>VLOOKUP(Tableau1[[#This Row],[N° de départements]],Tableau4[[N°]:[Sous traitant]],5,FALSE)</f>
        <v>W</v>
      </c>
      <c r="G138" s="1">
        <v>51350</v>
      </c>
      <c r="H138" t="s">
        <v>141</v>
      </c>
      <c r="I138" t="s">
        <v>433</v>
      </c>
    </row>
    <row r="139" spans="1:9" ht="28.8" x14ac:dyDescent="0.3">
      <c r="A139" t="s">
        <v>6</v>
      </c>
      <c r="B139" s="10" t="str">
        <f>VLOOKUP(Tableau1[[#This Row],[N° de départements]],Tableau4[[N°]:[Sous traitant]],4,FALSE)</f>
        <v>Grand Est</v>
      </c>
      <c r="C139" s="10" t="str">
        <f>VLOOKUP(Tableau1[[#This Row],[N° de départements]],Tableau4[[N°]:[Sous traitant]],3,FALSE)</f>
        <v>Châlons-en-Champagne</v>
      </c>
      <c r="D139" s="10" t="str">
        <f>VLOOKUP(Tableau1[[#This Row],[N° de départements]],Tableau4[[N°]:[Sous traitant]],2,FALSE)</f>
        <v>Marne</v>
      </c>
      <c r="E139" s="2" t="str">
        <f t="shared" si="2"/>
        <v>51</v>
      </c>
      <c r="F139" s="2" t="str">
        <f>VLOOKUP(Tableau1[[#This Row],[N° de départements]],Tableau4[[N°]:[Sous traitant]],5,FALSE)</f>
        <v>W</v>
      </c>
      <c r="G139" s="1">
        <v>51350</v>
      </c>
      <c r="H139" t="s">
        <v>142</v>
      </c>
      <c r="I139" t="s">
        <v>430</v>
      </c>
    </row>
    <row r="140" spans="1:9" x14ac:dyDescent="0.3">
      <c r="A140" t="s">
        <v>6</v>
      </c>
      <c r="B140" s="10" t="str">
        <f>VLOOKUP(Tableau1[[#This Row],[N° de départements]],Tableau4[[N°]:[Sous traitant]],4,FALSE)</f>
        <v>Bretagne</v>
      </c>
      <c r="C140" s="10" t="str">
        <f>VLOOKUP(Tableau1[[#This Row],[N° de départements]],Tableau4[[N°]:[Sous traitant]],3,FALSE)</f>
        <v>Rennes</v>
      </c>
      <c r="D140" s="10" t="str">
        <f>VLOOKUP(Tableau1[[#This Row],[N° de départements]],Tableau4[[N°]:[Sous traitant]],2,FALSE)</f>
        <v>Ille-et-Vilaine</v>
      </c>
      <c r="E140" s="2" t="str">
        <f t="shared" si="2"/>
        <v>35</v>
      </c>
      <c r="F140" s="2" t="str">
        <f>VLOOKUP(Tableau1[[#This Row],[N° de départements]],Tableau4[[N°]:[Sous traitant]],5,FALSE)</f>
        <v>S</v>
      </c>
      <c r="G140" s="1">
        <v>35135</v>
      </c>
      <c r="H140" t="s">
        <v>143</v>
      </c>
      <c r="I140" t="s">
        <v>430</v>
      </c>
    </row>
    <row r="141" spans="1:9" x14ac:dyDescent="0.3">
      <c r="A141" t="s">
        <v>6</v>
      </c>
      <c r="B141" s="10" t="str">
        <f>VLOOKUP(Tableau1[[#This Row],[N° de départements]],Tableau4[[N°]:[Sous traitant]],4,FALSE)</f>
        <v>Bretagne</v>
      </c>
      <c r="C141" s="10" t="str">
        <f>VLOOKUP(Tableau1[[#This Row],[N° de départements]],Tableau4[[N°]:[Sous traitant]],3,FALSE)</f>
        <v>Rennes</v>
      </c>
      <c r="D141" s="10" t="str">
        <f>VLOOKUP(Tableau1[[#This Row],[N° de départements]],Tableau4[[N°]:[Sous traitant]],2,FALSE)</f>
        <v>Ille-et-Vilaine</v>
      </c>
      <c r="E141" s="2" t="str">
        <f t="shared" si="2"/>
        <v>35</v>
      </c>
      <c r="F141" s="2" t="str">
        <f>VLOOKUP(Tableau1[[#This Row],[N° de départements]],Tableau4[[N°]:[Sous traitant]],5,FALSE)</f>
        <v>S</v>
      </c>
      <c r="G141" s="1">
        <v>35000</v>
      </c>
      <c r="H141" t="s">
        <v>144</v>
      </c>
      <c r="I141" t="s">
        <v>430</v>
      </c>
    </row>
    <row r="142" spans="1:9" x14ac:dyDescent="0.3">
      <c r="A142" t="s">
        <v>6</v>
      </c>
      <c r="B142" s="10" t="e">
        <f>VLOOKUP(Tableau1[[#This Row],[N° de départements]],Tableau4[[N°]:[Sous traitant]],4,FALSE)</f>
        <v>#N/A</v>
      </c>
      <c r="C142" s="10" t="e">
        <f>VLOOKUP(Tableau1[[#This Row],[N° de départements]],Tableau4[[N°]:[Sous traitant]],3,FALSE)</f>
        <v>#N/A</v>
      </c>
      <c r="D142" s="10" t="e">
        <f>VLOOKUP(Tableau1[[#This Row],[N° de départements]],Tableau4[[N°]:[Sous traitant]],2,FALSE)</f>
        <v>#N/A</v>
      </c>
      <c r="E142" s="2" t="str">
        <f t="shared" si="2"/>
        <v>00</v>
      </c>
      <c r="F142" s="2" t="e">
        <f>VLOOKUP(Tableau1[[#This Row],[N° de départements]],Tableau4[[N°]:[Sous traitant]],5,FALSE)</f>
        <v>#N/A</v>
      </c>
      <c r="G142" s="1"/>
      <c r="H142" t="s">
        <v>145</v>
      </c>
      <c r="I142" t="s">
        <v>430</v>
      </c>
    </row>
    <row r="143" spans="1:9" x14ac:dyDescent="0.3">
      <c r="A143" t="s">
        <v>6</v>
      </c>
      <c r="B143" s="10" t="str">
        <f>VLOOKUP(Tableau1[[#This Row],[N° de départements]],Tableau4[[N°]:[Sous traitant]],4,FALSE)</f>
        <v>Occitanie</v>
      </c>
      <c r="C143" s="10" t="str">
        <f>VLOOKUP(Tableau1[[#This Row],[N° de départements]],Tableau4[[N°]:[Sous traitant]],3,FALSE)</f>
        <v>Perpignan</v>
      </c>
      <c r="D143" s="10" t="str">
        <f>VLOOKUP(Tableau1[[#This Row],[N° de départements]],Tableau4[[N°]:[Sous traitant]],2,FALSE)</f>
        <v>Pyrénées-Orientales</v>
      </c>
      <c r="E143" s="2" t="str">
        <f t="shared" si="2"/>
        <v>66</v>
      </c>
      <c r="F143" s="2" t="str">
        <f>VLOOKUP(Tableau1[[#This Row],[N° de départements]],Tableau4[[N°]:[Sous traitant]],5,FALSE)</f>
        <v>Z</v>
      </c>
      <c r="G143" s="1">
        <v>66600</v>
      </c>
      <c r="H143" t="s">
        <v>146</v>
      </c>
      <c r="I143" t="s">
        <v>430</v>
      </c>
    </row>
    <row r="144" spans="1:9" ht="28.8" x14ac:dyDescent="0.3">
      <c r="A144" t="s">
        <v>6</v>
      </c>
      <c r="B144" s="10" t="str">
        <f>VLOOKUP(Tableau1[[#This Row],[N° de départements]],Tableau4[[N°]:[Sous traitant]],4,FALSE)</f>
        <v>Auvergne-Rhône-Alpes</v>
      </c>
      <c r="C144" s="10" t="str">
        <f>VLOOKUP(Tableau1[[#This Row],[N° de départements]],Tableau4[[N°]:[Sous traitant]],3,FALSE)</f>
        <v>Saint-Étienne</v>
      </c>
      <c r="D144" s="10" t="str">
        <f>VLOOKUP(Tableau1[[#This Row],[N° de départements]],Tableau4[[N°]:[Sous traitant]],2,FALSE)</f>
        <v>Loire</v>
      </c>
      <c r="E144" s="2" t="str">
        <f t="shared" si="2"/>
        <v>42</v>
      </c>
      <c r="F144" s="2" t="str">
        <f>VLOOKUP(Tableau1[[#This Row],[N° de départements]],Tableau4[[N°]:[Sous traitant]],5,FALSE)</f>
        <v>U</v>
      </c>
      <c r="G144" s="1">
        <v>42300</v>
      </c>
      <c r="H144" t="s">
        <v>147</v>
      </c>
      <c r="I144" t="s">
        <v>430</v>
      </c>
    </row>
    <row r="145" spans="1:9" x14ac:dyDescent="0.3">
      <c r="A145" t="s">
        <v>6</v>
      </c>
      <c r="B145" s="10" t="str">
        <f>VLOOKUP(Tableau1[[#This Row],[N° de départements]],Tableau4[[N°]:[Sous traitant]],4,FALSE)</f>
        <v>Hauts-de-France</v>
      </c>
      <c r="C145" s="10" t="str">
        <f>VLOOKUP(Tableau1[[#This Row],[N° de départements]],Tableau4[[N°]:[Sous traitant]],3,FALSE)</f>
        <v>Lille</v>
      </c>
      <c r="D145" s="10" t="str">
        <f>VLOOKUP(Tableau1[[#This Row],[N° de départements]],Tableau4[[N°]:[Sous traitant]],2,FALSE)</f>
        <v>Nord</v>
      </c>
      <c r="E145" s="2" t="str">
        <f t="shared" si="2"/>
        <v>59</v>
      </c>
      <c r="F145" s="2" t="str">
        <f>VLOOKUP(Tableau1[[#This Row],[N° de départements]],Tableau4[[N°]:[Sous traitant]],5,FALSE)</f>
        <v>Y</v>
      </c>
      <c r="G145" s="1">
        <v>59200</v>
      </c>
      <c r="H145" t="s">
        <v>148</v>
      </c>
      <c r="I145" t="s">
        <v>430</v>
      </c>
    </row>
    <row r="146" spans="1:9" x14ac:dyDescent="0.3">
      <c r="A146" t="s">
        <v>6</v>
      </c>
      <c r="B146" s="10" t="e">
        <f>VLOOKUP(Tableau1[[#This Row],[N° de départements]],Tableau4[[N°]:[Sous traitant]],4,FALSE)</f>
        <v>#N/A</v>
      </c>
      <c r="C146" s="10" t="e">
        <f>VLOOKUP(Tableau1[[#This Row],[N° de départements]],Tableau4[[N°]:[Sous traitant]],3,FALSE)</f>
        <v>#N/A</v>
      </c>
      <c r="D146" s="10" t="e">
        <f>VLOOKUP(Tableau1[[#This Row],[N° de départements]],Tableau4[[N°]:[Sous traitant]],2,FALSE)</f>
        <v>#N/A</v>
      </c>
      <c r="E146" s="2" t="str">
        <f t="shared" si="2"/>
        <v>00</v>
      </c>
      <c r="F146" s="2" t="e">
        <f>VLOOKUP(Tableau1[[#This Row],[N° de départements]],Tableau4[[N°]:[Sous traitant]],5,FALSE)</f>
        <v>#N/A</v>
      </c>
      <c r="G146" s="1"/>
      <c r="H146" t="s">
        <v>149</v>
      </c>
      <c r="I146" t="s">
        <v>430</v>
      </c>
    </row>
    <row r="147" spans="1:9" x14ac:dyDescent="0.3">
      <c r="A147" t="s">
        <v>6</v>
      </c>
      <c r="B147" s="10" t="str">
        <f>VLOOKUP(Tableau1[[#This Row],[N° de départements]],Tableau4[[N°]:[Sous traitant]],4,FALSE)</f>
        <v>Ile-de-France</v>
      </c>
      <c r="C147" s="10" t="str">
        <f>VLOOKUP(Tableau1[[#This Row],[N° de départements]],Tableau4[[N°]:[Sous traitant]],3,FALSE)</f>
        <v>Bobigny</v>
      </c>
      <c r="D147" s="10" t="str">
        <f>VLOOKUP(Tableau1[[#This Row],[N° de départements]],Tableau4[[N°]:[Sous traitant]],2,FALSE)</f>
        <v>Seine-Saint-Denis</v>
      </c>
      <c r="E147" s="2" t="str">
        <f t="shared" si="2"/>
        <v>93</v>
      </c>
      <c r="F147" s="2" t="str">
        <f>VLOOKUP(Tableau1[[#This Row],[N° de départements]],Tableau4[[N°]:[Sous traitant]],5,FALSE)</f>
        <v>F</v>
      </c>
      <c r="G147" s="1">
        <v>93110</v>
      </c>
      <c r="H147" t="s">
        <v>150</v>
      </c>
      <c r="I147" t="s">
        <v>430</v>
      </c>
    </row>
    <row r="148" spans="1:9" x14ac:dyDescent="0.3">
      <c r="A148" t="s">
        <v>6</v>
      </c>
      <c r="B148" s="10" t="str">
        <f>VLOOKUP(Tableau1[[#This Row],[N° de départements]],Tableau4[[N°]:[Sous traitant]],4,FALSE)</f>
        <v>Normandie</v>
      </c>
      <c r="C148" s="10" t="str">
        <f>VLOOKUP(Tableau1[[#This Row],[N° de départements]],Tableau4[[N°]:[Sous traitant]],3,FALSE)</f>
        <v>Rouen</v>
      </c>
      <c r="D148" s="10" t="str">
        <f>VLOOKUP(Tableau1[[#This Row],[N° de départements]],Tableau4[[N°]:[Sous traitant]],2,FALSE)</f>
        <v>Seine-Maritime</v>
      </c>
      <c r="E148" s="2" t="str">
        <f t="shared" si="2"/>
        <v>76</v>
      </c>
      <c r="F148" s="2" t="str">
        <f>VLOOKUP(Tableau1[[#This Row],[N° de départements]],Tableau4[[N°]:[Sous traitant]],5,FALSE)</f>
        <v>C</v>
      </c>
      <c r="G148" s="1">
        <v>76000</v>
      </c>
      <c r="H148" t="s">
        <v>151</v>
      </c>
      <c r="I148" t="s">
        <v>430</v>
      </c>
    </row>
    <row r="149" spans="1:9" x14ac:dyDescent="0.3">
      <c r="A149" t="s">
        <v>6</v>
      </c>
      <c r="B149" s="10" t="str">
        <f>VLOOKUP(Tableau1[[#This Row],[N° de départements]],Tableau4[[N°]:[Sous traitant]],4,FALSE)</f>
        <v>Ile-de-France</v>
      </c>
      <c r="C149" s="10" t="str">
        <f>VLOOKUP(Tableau1[[#This Row],[N° de départements]],Tableau4[[N°]:[Sous traitant]],3,FALSE)</f>
        <v>Pontoise</v>
      </c>
      <c r="D149" s="10" t="str">
        <f>VLOOKUP(Tableau1[[#This Row],[N° de départements]],Tableau4[[N°]:[Sous traitant]],2,FALSE)</f>
        <v>Val-D'Oise</v>
      </c>
      <c r="E149" s="2" t="str">
        <f t="shared" si="2"/>
        <v>95</v>
      </c>
      <c r="F149" s="2" t="str">
        <f>VLOOKUP(Tableau1[[#This Row],[N° de départements]],Tableau4[[N°]:[Sous traitant]],5,FALSE)</f>
        <v>G</v>
      </c>
      <c r="G149" s="1">
        <v>95200</v>
      </c>
      <c r="H149" t="s">
        <v>152</v>
      </c>
      <c r="I149" t="s">
        <v>430</v>
      </c>
    </row>
    <row r="150" spans="1:9" x14ac:dyDescent="0.3">
      <c r="A150" t="s">
        <v>6</v>
      </c>
      <c r="B150" s="10" t="str">
        <f>VLOOKUP(Tableau1[[#This Row],[N° de départements]],Tableau4[[N°]:[Sous traitant]],4,FALSE)</f>
        <v>Bretagne</v>
      </c>
      <c r="C150" s="10" t="str">
        <f>VLOOKUP(Tableau1[[#This Row],[N° de départements]],Tableau4[[N°]:[Sous traitant]],3,FALSE)</f>
        <v>Saint-Brieuc</v>
      </c>
      <c r="D150" s="10" t="str">
        <f>VLOOKUP(Tableau1[[#This Row],[N° de départements]],Tableau4[[N°]:[Sous traitant]],2,FALSE)</f>
        <v>Côtes d'Armor</v>
      </c>
      <c r="E150" s="2" t="str">
        <f t="shared" si="2"/>
        <v>22</v>
      </c>
      <c r="F150" s="2" t="str">
        <f>VLOOKUP(Tableau1[[#This Row],[N° de départements]],Tableau4[[N°]:[Sous traitant]],5,FALSE)</f>
        <v>Q</v>
      </c>
      <c r="G150" s="1">
        <v>22360</v>
      </c>
      <c r="H150" t="s">
        <v>153</v>
      </c>
      <c r="I150" t="s">
        <v>430</v>
      </c>
    </row>
    <row r="151" spans="1:9" x14ac:dyDescent="0.3">
      <c r="A151" t="s">
        <v>6</v>
      </c>
      <c r="B151" s="10" t="str">
        <f>VLOOKUP(Tableau1[[#This Row],[N° de départements]],Tableau4[[N°]:[Sous traitant]],4,FALSE)</f>
        <v>Centre-Val de Loire</v>
      </c>
      <c r="C151" s="10" t="str">
        <f>VLOOKUP(Tableau1[[#This Row],[N° de départements]],Tableau4[[N°]:[Sous traitant]],3,FALSE)</f>
        <v>Bourges</v>
      </c>
      <c r="D151" s="10" t="str">
        <f>VLOOKUP(Tableau1[[#This Row],[N° de départements]],Tableau4[[N°]:[Sous traitant]],2,FALSE)</f>
        <v>Cher</v>
      </c>
      <c r="E151" s="2" t="str">
        <f t="shared" si="2"/>
        <v>18</v>
      </c>
      <c r="F151" s="2" t="str">
        <f>VLOOKUP(Tableau1[[#This Row],[N° de départements]],Tableau4[[N°]:[Sous traitant]],5,FALSE)</f>
        <v>P</v>
      </c>
      <c r="G151" s="1">
        <v>18230</v>
      </c>
      <c r="H151" t="s">
        <v>154</v>
      </c>
      <c r="I151" t="s">
        <v>430</v>
      </c>
    </row>
    <row r="152" spans="1:9" ht="28.8" x14ac:dyDescent="0.3">
      <c r="A152" t="s">
        <v>6</v>
      </c>
      <c r="B152" s="10" t="str">
        <f>VLOOKUP(Tableau1[[#This Row],[N° de départements]],Tableau4[[N°]:[Sous traitant]],4,FALSE)</f>
        <v>Auvergne-Rhône-Alpes</v>
      </c>
      <c r="C152" s="10" t="str">
        <f>VLOOKUP(Tableau1[[#This Row],[N° de départements]],Tableau4[[N°]:[Sous traitant]],3,FALSE)</f>
        <v>Grenoble</v>
      </c>
      <c r="D152" s="10" t="str">
        <f>VLOOKUP(Tableau1[[#This Row],[N° de départements]],Tableau4[[N°]:[Sous traitant]],2,FALSE)</f>
        <v>Isère</v>
      </c>
      <c r="E152" s="2" t="str">
        <f t="shared" si="2"/>
        <v>38</v>
      </c>
      <c r="F152" s="2" t="str">
        <f>VLOOKUP(Tableau1[[#This Row],[N° de départements]],Tableau4[[N°]:[Sous traitant]],5,FALSE)</f>
        <v>TU</v>
      </c>
      <c r="G152" s="1">
        <v>38120</v>
      </c>
      <c r="H152" t="s">
        <v>155</v>
      </c>
      <c r="I152" t="s">
        <v>430</v>
      </c>
    </row>
    <row r="153" spans="1:9" x14ac:dyDescent="0.3">
      <c r="A153" t="s">
        <v>6</v>
      </c>
      <c r="B153" s="10" t="e">
        <f>VLOOKUP(Tableau1[[#This Row],[N° de départements]],Tableau4[[N°]:[Sous traitant]],4,FALSE)</f>
        <v>#N/A</v>
      </c>
      <c r="C153" s="10" t="e">
        <f>VLOOKUP(Tableau1[[#This Row],[N° de départements]],Tableau4[[N°]:[Sous traitant]],3,FALSE)</f>
        <v>#N/A</v>
      </c>
      <c r="D153" s="10" t="e">
        <f>VLOOKUP(Tableau1[[#This Row],[N° de départements]],Tableau4[[N°]:[Sous traitant]],2,FALSE)</f>
        <v>#N/A</v>
      </c>
      <c r="E153" s="2" t="str">
        <f t="shared" si="2"/>
        <v>00</v>
      </c>
      <c r="F153" s="2" t="e">
        <f>VLOOKUP(Tableau1[[#This Row],[N° de départements]],Tableau4[[N°]:[Sous traitant]],5,FALSE)</f>
        <v>#N/A</v>
      </c>
      <c r="G153" s="1"/>
      <c r="H153" t="s">
        <v>156</v>
      </c>
      <c r="I153" t="s">
        <v>430</v>
      </c>
    </row>
    <row r="154" spans="1:9" x14ac:dyDescent="0.3">
      <c r="A154" t="s">
        <v>6</v>
      </c>
      <c r="B154" s="10" t="str">
        <f>VLOOKUP(Tableau1[[#This Row],[N° de départements]],Tableau4[[N°]:[Sous traitant]],4,FALSE)</f>
        <v>Hauts-de-France</v>
      </c>
      <c r="C154" s="10" t="str">
        <f>VLOOKUP(Tableau1[[#This Row],[N° de départements]],Tableau4[[N°]:[Sous traitant]],3,FALSE)</f>
        <v>Arras</v>
      </c>
      <c r="D154" s="10" t="str">
        <f>VLOOKUP(Tableau1[[#This Row],[N° de départements]],Tableau4[[N°]:[Sous traitant]],2,FALSE)</f>
        <v>Pas-de-Calais</v>
      </c>
      <c r="E154" s="2" t="str">
        <f t="shared" si="2"/>
        <v>62</v>
      </c>
      <c r="F154" s="2" t="str">
        <f>VLOOKUP(Tableau1[[#This Row],[N° de départements]],Tableau4[[N°]:[Sous traitant]],5,FALSE)</f>
        <v>VJP ELEC</v>
      </c>
      <c r="G154" s="1">
        <v>62280</v>
      </c>
      <c r="H154" t="s">
        <v>157</v>
      </c>
      <c r="I154" t="s">
        <v>430</v>
      </c>
    </row>
    <row r="155" spans="1:9" x14ac:dyDescent="0.3">
      <c r="A155" t="s">
        <v>6</v>
      </c>
      <c r="B155" s="10" t="str">
        <f>VLOOKUP(Tableau1[[#This Row],[N° de départements]],Tableau4[[N°]:[Sous traitant]],4,FALSE)</f>
        <v>Hauts-de-France</v>
      </c>
      <c r="C155" s="10" t="str">
        <f>VLOOKUP(Tableau1[[#This Row],[N° de départements]],Tableau4[[N°]:[Sous traitant]],3,FALSE)</f>
        <v>Arras</v>
      </c>
      <c r="D155" s="10" t="str">
        <f>VLOOKUP(Tableau1[[#This Row],[N° de départements]],Tableau4[[N°]:[Sous traitant]],2,FALSE)</f>
        <v>Pas-de-Calais</v>
      </c>
      <c r="E155" s="2" t="str">
        <f t="shared" si="2"/>
        <v>62</v>
      </c>
      <c r="F155" s="2" t="str">
        <f>VLOOKUP(Tableau1[[#This Row],[N° de départements]],Tableau4[[N°]:[Sous traitant]],5,FALSE)</f>
        <v>VJP ELEC</v>
      </c>
      <c r="G155" s="1">
        <v>62507</v>
      </c>
      <c r="H155" t="s">
        <v>158</v>
      </c>
      <c r="I155" t="s">
        <v>430</v>
      </c>
    </row>
    <row r="156" spans="1:9" x14ac:dyDescent="0.3">
      <c r="A156" t="s">
        <v>6</v>
      </c>
      <c r="B156" s="10" t="str">
        <f>VLOOKUP(Tableau1[[#This Row],[N° de départements]],Tableau4[[N°]:[Sous traitant]],4,FALSE)</f>
        <v>Centre-Val de Loire</v>
      </c>
      <c r="C156" s="10" t="str">
        <f>VLOOKUP(Tableau1[[#This Row],[N° de départements]],Tableau4[[N°]:[Sous traitant]],3,FALSE)</f>
        <v>Tours</v>
      </c>
      <c r="D156" s="10" t="str">
        <f>VLOOKUP(Tableau1[[#This Row],[N° de départements]],Tableau4[[N°]:[Sous traitant]],2,FALSE)</f>
        <v>Indre-et-Loire</v>
      </c>
      <c r="E156" s="2" t="str">
        <f t="shared" si="2"/>
        <v>37</v>
      </c>
      <c r="F156" s="2" t="str">
        <f>VLOOKUP(Tableau1[[#This Row],[N° de départements]],Tableau4[[N°]:[Sous traitant]],5,FALSE)</f>
        <v>T</v>
      </c>
      <c r="G156" s="1">
        <v>37700</v>
      </c>
      <c r="H156" t="s">
        <v>159</v>
      </c>
      <c r="I156" t="s">
        <v>430</v>
      </c>
    </row>
    <row r="157" spans="1:9" x14ac:dyDescent="0.3">
      <c r="A157" t="s">
        <v>6</v>
      </c>
      <c r="B157" s="10" t="str">
        <f>VLOOKUP(Tableau1[[#This Row],[N° de départements]],Tableau4[[N°]:[Sous traitant]],4,FALSE)</f>
        <v>Hauts-de-France</v>
      </c>
      <c r="C157" s="10" t="str">
        <f>VLOOKUP(Tableau1[[#This Row],[N° de départements]],Tableau4[[N°]:[Sous traitant]],3,FALSE)</f>
        <v>Laon</v>
      </c>
      <c r="D157" s="10" t="str">
        <f>VLOOKUP(Tableau1[[#This Row],[N° de départements]],Tableau4[[N°]:[Sous traitant]],2,FALSE)</f>
        <v>Aisne</v>
      </c>
      <c r="E157" s="2" t="str">
        <f t="shared" si="2"/>
        <v>02</v>
      </c>
      <c r="F157" s="2" t="str">
        <f>VLOOKUP(Tableau1[[#This Row],[N° de départements]],Tableau4[[N°]:[Sous traitant]],5,FALSE)</f>
        <v>B</v>
      </c>
      <c r="G157" s="1">
        <v>2100</v>
      </c>
      <c r="H157" t="s">
        <v>160</v>
      </c>
      <c r="I157" t="s">
        <v>430</v>
      </c>
    </row>
    <row r="158" spans="1:9" x14ac:dyDescent="0.3">
      <c r="A158" t="s">
        <v>6</v>
      </c>
      <c r="B158" s="10" t="str">
        <f>VLOOKUP(Tableau1[[#This Row],[N° de départements]],Tableau4[[N°]:[Sous traitant]],4,FALSE)</f>
        <v>Ile-de-France</v>
      </c>
      <c r="C158" s="10" t="str">
        <f>VLOOKUP(Tableau1[[#This Row],[N° de départements]],Tableau4[[N°]:[Sous traitant]],3,FALSE)</f>
        <v>Évry</v>
      </c>
      <c r="D158" s="10" t="str">
        <f>VLOOKUP(Tableau1[[#This Row],[N° de départements]],Tableau4[[N°]:[Sous traitant]],2,FALSE)</f>
        <v>Essonne</v>
      </c>
      <c r="E158" s="2" t="str">
        <f t="shared" si="2"/>
        <v>91</v>
      </c>
      <c r="F158" s="2" t="str">
        <f>VLOOKUP(Tableau1[[#This Row],[N° de départements]],Tableau4[[N°]:[Sous traitant]],5,FALSE)</f>
        <v>F</v>
      </c>
      <c r="G158" s="1">
        <v>91700</v>
      </c>
      <c r="H158" t="s">
        <v>161</v>
      </c>
      <c r="I158" t="s">
        <v>430</v>
      </c>
    </row>
    <row r="159" spans="1:9" x14ac:dyDescent="0.3">
      <c r="A159" t="s">
        <v>6</v>
      </c>
      <c r="B159" s="10" t="str">
        <f>VLOOKUP(Tableau1[[#This Row],[N° de départements]],Tableau4[[N°]:[Sous traitant]],4,FALSE)</f>
        <v>Pays de la Loire</v>
      </c>
      <c r="C159" s="10" t="str">
        <f>VLOOKUP(Tableau1[[#This Row],[N° de départements]],Tableau4[[N°]:[Sous traitant]],3,FALSE)</f>
        <v>Nantes</v>
      </c>
      <c r="D159" s="10" t="str">
        <f>VLOOKUP(Tableau1[[#This Row],[N° de départements]],Tableau4[[N°]:[Sous traitant]],2,FALSE)</f>
        <v>Loire-Atlantique</v>
      </c>
      <c r="E159" s="2" t="str">
        <f t="shared" si="2"/>
        <v>44</v>
      </c>
      <c r="F159" s="2" t="str">
        <f>VLOOKUP(Tableau1[[#This Row],[N° de départements]],Tableau4[[N°]:[Sous traitant]],5,FALSE)</f>
        <v>V</v>
      </c>
      <c r="G159" s="1">
        <v>44812</v>
      </c>
      <c r="H159" t="s">
        <v>162</v>
      </c>
      <c r="I159" t="s">
        <v>430</v>
      </c>
    </row>
    <row r="160" spans="1:9" x14ac:dyDescent="0.3">
      <c r="A160" t="s">
        <v>6</v>
      </c>
      <c r="B160" s="10" t="str">
        <f>VLOOKUP(Tableau1[[#This Row],[N° de départements]],Tableau4[[N°]:[Sous traitant]],4,FALSE)</f>
        <v>Occitanie</v>
      </c>
      <c r="C160" s="10" t="str">
        <f>VLOOKUP(Tableau1[[#This Row],[N° de départements]],Tableau4[[N°]:[Sous traitant]],3,FALSE)</f>
        <v>Toulouse</v>
      </c>
      <c r="D160" s="10" t="str">
        <f>VLOOKUP(Tableau1[[#This Row],[N° de départements]],Tableau4[[N°]:[Sous traitant]],2,FALSE)</f>
        <v>Haute-Garonne</v>
      </c>
      <c r="E160" s="2" t="str">
        <f t="shared" si="2"/>
        <v>31</v>
      </c>
      <c r="F160" s="2" t="str">
        <f>VLOOKUP(Tableau1[[#This Row],[N° de départements]],Tableau4[[N°]:[Sous traitant]],5,FALSE)</f>
        <v>R</v>
      </c>
      <c r="G160" s="1">
        <v>31650</v>
      </c>
      <c r="H160" t="s">
        <v>163</v>
      </c>
      <c r="I160" t="s">
        <v>430</v>
      </c>
    </row>
    <row r="161" spans="1:9" x14ac:dyDescent="0.3">
      <c r="A161" t="s">
        <v>6</v>
      </c>
      <c r="B161" s="10" t="str">
        <f>VLOOKUP(Tableau1[[#This Row],[N° de départements]],Tableau4[[N°]:[Sous traitant]],4,FALSE)</f>
        <v>Grand Est</v>
      </c>
      <c r="C161" s="10" t="str">
        <f>VLOOKUP(Tableau1[[#This Row],[N° de départements]],Tableau4[[N°]:[Sous traitant]],3,FALSE)</f>
        <v>Strasbourg</v>
      </c>
      <c r="D161" s="10" t="str">
        <f>VLOOKUP(Tableau1[[#This Row],[N° de départements]],Tableau4[[N°]:[Sous traitant]],2,FALSE)</f>
        <v>Bas-Rhin</v>
      </c>
      <c r="E161" s="2" t="str">
        <f t="shared" si="2"/>
        <v>67</v>
      </c>
      <c r="F161" s="2" t="str">
        <f>VLOOKUP(Tableau1[[#This Row],[N° de départements]],Tableau4[[N°]:[Sous traitant]],5,FALSE)</f>
        <v>Z</v>
      </c>
      <c r="G161" s="1">
        <v>67000</v>
      </c>
      <c r="H161" t="s">
        <v>164</v>
      </c>
      <c r="I161" t="s">
        <v>430</v>
      </c>
    </row>
    <row r="162" spans="1:9" x14ac:dyDescent="0.3">
      <c r="A162" t="s">
        <v>6</v>
      </c>
      <c r="B162" s="10" t="str">
        <f>VLOOKUP(Tableau1[[#This Row],[N° de départements]],Tableau4[[N°]:[Sous traitant]],4,FALSE)</f>
        <v>Grand Est</v>
      </c>
      <c r="C162" s="10" t="str">
        <f>VLOOKUP(Tableau1[[#This Row],[N° de départements]],Tableau4[[N°]:[Sous traitant]],3,FALSE)</f>
        <v>Strasbourg</v>
      </c>
      <c r="D162" s="10" t="str">
        <f>VLOOKUP(Tableau1[[#This Row],[N° de départements]],Tableau4[[N°]:[Sous traitant]],2,FALSE)</f>
        <v>Bas-Rhin</v>
      </c>
      <c r="E162" s="2" t="str">
        <f t="shared" si="2"/>
        <v>67</v>
      </c>
      <c r="F162" s="2" t="str">
        <f>VLOOKUP(Tableau1[[#This Row],[N° de départements]],Tableau4[[N°]:[Sous traitant]],5,FALSE)</f>
        <v>Z</v>
      </c>
      <c r="G162" s="1">
        <v>67550</v>
      </c>
      <c r="H162" t="s">
        <v>165</v>
      </c>
      <c r="I162" t="s">
        <v>430</v>
      </c>
    </row>
    <row r="163" spans="1:9" x14ac:dyDescent="0.3">
      <c r="A163" t="s">
        <v>6</v>
      </c>
      <c r="B163" s="10" t="str">
        <f>VLOOKUP(Tableau1[[#This Row],[N° de départements]],Tableau4[[N°]:[Sous traitant]],4,FALSE)</f>
        <v>Grand Est</v>
      </c>
      <c r="C163" s="10" t="str">
        <f>VLOOKUP(Tableau1[[#This Row],[N° de départements]],Tableau4[[N°]:[Sous traitant]],3,FALSE)</f>
        <v>Strasbourg</v>
      </c>
      <c r="D163" s="10" t="str">
        <f>VLOOKUP(Tableau1[[#This Row],[N° de départements]],Tableau4[[N°]:[Sous traitant]],2,FALSE)</f>
        <v>Bas-Rhin</v>
      </c>
      <c r="E163" s="2" t="str">
        <f t="shared" si="2"/>
        <v>67</v>
      </c>
      <c r="F163" s="2" t="str">
        <f>VLOOKUP(Tableau1[[#This Row],[N° de départements]],Tableau4[[N°]:[Sous traitant]],5,FALSE)</f>
        <v>Z</v>
      </c>
      <c r="G163" s="1">
        <v>67118</v>
      </c>
      <c r="H163" t="s">
        <v>166</v>
      </c>
      <c r="I163" t="s">
        <v>430</v>
      </c>
    </row>
    <row r="164" spans="1:9" x14ac:dyDescent="0.3">
      <c r="A164" t="s">
        <v>6</v>
      </c>
      <c r="B164" s="10" t="str">
        <f>VLOOKUP(Tableau1[[#This Row],[N° de départements]],Tableau4[[N°]:[Sous traitant]],4,FALSE)</f>
        <v>Grand Est</v>
      </c>
      <c r="C164" s="10" t="str">
        <f>VLOOKUP(Tableau1[[#This Row],[N° de départements]],Tableau4[[N°]:[Sous traitant]],3,FALSE)</f>
        <v>Strasbourg</v>
      </c>
      <c r="D164" s="10" t="str">
        <f>VLOOKUP(Tableau1[[#This Row],[N° de départements]],Tableau4[[N°]:[Sous traitant]],2,FALSE)</f>
        <v>Bas-Rhin</v>
      </c>
      <c r="E164" s="2" t="str">
        <f t="shared" si="2"/>
        <v>67</v>
      </c>
      <c r="F164" s="2" t="str">
        <f>VLOOKUP(Tableau1[[#This Row],[N° de départements]],Tableau4[[N°]:[Sous traitant]],5,FALSE)</f>
        <v>Z</v>
      </c>
      <c r="G164" s="1">
        <v>67118</v>
      </c>
      <c r="H164" t="s">
        <v>166</v>
      </c>
      <c r="I164" t="s">
        <v>430</v>
      </c>
    </row>
    <row r="165" spans="1:9" x14ac:dyDescent="0.3">
      <c r="A165" t="s">
        <v>6</v>
      </c>
      <c r="B165" s="10" t="e">
        <f>VLOOKUP(Tableau1[[#This Row],[N° de départements]],Tableau4[[N°]:[Sous traitant]],4,FALSE)</f>
        <v>#N/A</v>
      </c>
      <c r="C165" s="10" t="e">
        <f>VLOOKUP(Tableau1[[#This Row],[N° de départements]],Tableau4[[N°]:[Sous traitant]],3,FALSE)</f>
        <v>#N/A</v>
      </c>
      <c r="D165" s="10" t="e">
        <f>VLOOKUP(Tableau1[[#This Row],[N° de départements]],Tableau4[[N°]:[Sous traitant]],2,FALSE)</f>
        <v>#N/A</v>
      </c>
      <c r="E165" s="2" t="str">
        <f t="shared" si="2"/>
        <v>00</v>
      </c>
      <c r="F165" s="2" t="e">
        <f>VLOOKUP(Tableau1[[#This Row],[N° de départements]],Tableau4[[N°]:[Sous traitant]],5,FALSE)</f>
        <v>#N/A</v>
      </c>
      <c r="G165" s="1"/>
      <c r="H165" t="s">
        <v>167</v>
      </c>
      <c r="I165" t="s">
        <v>430</v>
      </c>
    </row>
    <row r="166" spans="1:9" x14ac:dyDescent="0.3">
      <c r="A166" t="s">
        <v>6</v>
      </c>
      <c r="B166" s="10" t="str">
        <f>VLOOKUP(Tableau1[[#This Row],[N° de départements]],Tableau4[[N°]:[Sous traitant]],4,FALSE)</f>
        <v>Grand Est</v>
      </c>
      <c r="C166" s="10" t="str">
        <f>VLOOKUP(Tableau1[[#This Row],[N° de départements]],Tableau4[[N°]:[Sous traitant]],3,FALSE)</f>
        <v>Metz</v>
      </c>
      <c r="D166" s="10" t="str">
        <f>VLOOKUP(Tableau1[[#This Row],[N° de départements]],Tableau4[[N°]:[Sous traitant]],2,FALSE)</f>
        <v>Moselle</v>
      </c>
      <c r="E166" s="2" t="str">
        <f t="shared" si="2"/>
        <v>57</v>
      </c>
      <c r="F166" s="2" t="str">
        <f>VLOOKUP(Tableau1[[#This Row],[N° de départements]],Tableau4[[N°]:[Sous traitant]],5,FALSE)</f>
        <v>X</v>
      </c>
      <c r="G166" s="1">
        <v>57180</v>
      </c>
      <c r="H166" t="s">
        <v>168</v>
      </c>
      <c r="I166" t="s">
        <v>430</v>
      </c>
    </row>
    <row r="167" spans="1:9" x14ac:dyDescent="0.3">
      <c r="A167" t="s">
        <v>6</v>
      </c>
      <c r="B167" s="10" t="str">
        <f>VLOOKUP(Tableau1[[#This Row],[N° de départements]],Tableau4[[N°]:[Sous traitant]],4,FALSE)</f>
        <v>Ile-de-France</v>
      </c>
      <c r="C167" s="10" t="str">
        <f>VLOOKUP(Tableau1[[#This Row],[N° de départements]],Tableau4[[N°]:[Sous traitant]],3,FALSE)</f>
        <v>Créteil</v>
      </c>
      <c r="D167" s="10" t="str">
        <f>VLOOKUP(Tableau1[[#This Row],[N° de départements]],Tableau4[[N°]:[Sous traitant]],2,FALSE)</f>
        <v>Val-de-Marne</v>
      </c>
      <c r="E167" s="2" t="str">
        <f t="shared" si="2"/>
        <v>94</v>
      </c>
      <c r="F167" s="2" t="str">
        <f>VLOOKUP(Tableau1[[#This Row],[N° de départements]],Tableau4[[N°]:[Sous traitant]],5,FALSE)</f>
        <v>G</v>
      </c>
      <c r="G167" s="1">
        <v>94320</v>
      </c>
      <c r="H167" t="s">
        <v>169</v>
      </c>
      <c r="I167" t="s">
        <v>430</v>
      </c>
    </row>
    <row r="168" spans="1:9" ht="28.8" x14ac:dyDescent="0.3">
      <c r="A168" t="s">
        <v>6</v>
      </c>
      <c r="B168" s="10" t="str">
        <f>VLOOKUP(Tableau1[[#This Row],[N° de départements]],Tableau4[[N°]:[Sous traitant]],4,FALSE)</f>
        <v>Auvergne-Rhône-Alpes</v>
      </c>
      <c r="C168" s="10" t="str">
        <f>VLOOKUP(Tableau1[[#This Row],[N° de départements]],Tableau4[[N°]:[Sous traitant]],3,FALSE)</f>
        <v>Annecy</v>
      </c>
      <c r="D168" s="10" t="str">
        <f>VLOOKUP(Tableau1[[#This Row],[N° de départements]],Tableau4[[N°]:[Sous traitant]],2,FALSE)</f>
        <v>Haute-Savoie</v>
      </c>
      <c r="E168" s="2" t="str">
        <f t="shared" si="2"/>
        <v>74</v>
      </c>
      <c r="F168" s="2" t="str">
        <f>VLOOKUP(Tableau1[[#This Row],[N° de départements]],Tableau4[[N°]:[Sous traitant]],5,FALSE)</f>
        <v>B</v>
      </c>
      <c r="G168" s="1">
        <v>74500</v>
      </c>
      <c r="H168" t="s">
        <v>170</v>
      </c>
      <c r="I168" t="s">
        <v>430</v>
      </c>
    </row>
    <row r="169" spans="1:9" ht="28.8" x14ac:dyDescent="0.3">
      <c r="A169" t="s">
        <v>6</v>
      </c>
      <c r="B169" s="10" t="str">
        <f>VLOOKUP(Tableau1[[#This Row],[N° de départements]],Tableau4[[N°]:[Sous traitant]],4,FALSE)</f>
        <v>Provence-Alpes-Côte d'Azur</v>
      </c>
      <c r="C169" s="10" t="str">
        <f>VLOOKUP(Tableau1[[#This Row],[N° de départements]],Tableau4[[N°]:[Sous traitant]],3,FALSE)</f>
        <v>Toulon</v>
      </c>
      <c r="D169" s="10" t="str">
        <f>VLOOKUP(Tableau1[[#This Row],[N° de départements]],Tableau4[[N°]:[Sous traitant]],2,FALSE)</f>
        <v>Var</v>
      </c>
      <c r="E169" s="2" t="str">
        <f t="shared" si="2"/>
        <v>83</v>
      </c>
      <c r="F169" s="2" t="str">
        <f>VLOOKUP(Tableau1[[#This Row],[N° de départements]],Tableau4[[N°]:[Sous traitant]],5,FALSE)</f>
        <v>D</v>
      </c>
      <c r="G169" s="1">
        <v>83130</v>
      </c>
      <c r="H169" t="s">
        <v>171</v>
      </c>
      <c r="I169" t="s">
        <v>430</v>
      </c>
    </row>
    <row r="170" spans="1:9" x14ac:dyDescent="0.3">
      <c r="A170" t="s">
        <v>6</v>
      </c>
      <c r="B170" s="10" t="str">
        <f>VLOOKUP(Tableau1[[#This Row],[N° de départements]],Tableau4[[N°]:[Sous traitant]],4,FALSE)</f>
        <v>Occitanie</v>
      </c>
      <c r="C170" s="10" t="str">
        <f>VLOOKUP(Tableau1[[#This Row],[N° de départements]],Tableau4[[N°]:[Sous traitant]],3,FALSE)</f>
        <v>Toulouse</v>
      </c>
      <c r="D170" s="10" t="str">
        <f>VLOOKUP(Tableau1[[#This Row],[N° de départements]],Tableau4[[N°]:[Sous traitant]],2,FALSE)</f>
        <v>Haute-Garonne</v>
      </c>
      <c r="E170" s="2" t="str">
        <f t="shared" si="2"/>
        <v>31</v>
      </c>
      <c r="F170" s="2" t="str">
        <f>VLOOKUP(Tableau1[[#This Row],[N° de départements]],Tableau4[[N°]:[Sous traitant]],5,FALSE)</f>
        <v>R</v>
      </c>
      <c r="G170" s="1">
        <v>31120</v>
      </c>
      <c r="H170" t="s">
        <v>172</v>
      </c>
      <c r="I170" t="s">
        <v>430</v>
      </c>
    </row>
    <row r="171" spans="1:9" ht="28.8" x14ac:dyDescent="0.3">
      <c r="A171" t="s">
        <v>6</v>
      </c>
      <c r="B171" s="10" t="str">
        <f>VLOOKUP(Tableau1[[#This Row],[N° de départements]],Tableau4[[N°]:[Sous traitant]],4,FALSE)</f>
        <v>Auvergne-Rhône-Alpes</v>
      </c>
      <c r="C171" s="10" t="str">
        <f>VLOOKUP(Tableau1[[#This Row],[N° de départements]],Tableau4[[N°]:[Sous traitant]],3,FALSE)</f>
        <v>Lyon</v>
      </c>
      <c r="D171" s="10" t="str">
        <f>VLOOKUP(Tableau1[[#This Row],[N° de départements]],Tableau4[[N°]:[Sous traitant]],2,FALSE)</f>
        <v>Rhône</v>
      </c>
      <c r="E171" s="2" t="str">
        <f t="shared" si="2"/>
        <v>69</v>
      </c>
      <c r="F171" s="2" t="str">
        <f>VLOOKUP(Tableau1[[#This Row],[N° de départements]],Tableau4[[N°]:[Sous traitant]],5,FALSE)</f>
        <v>B</v>
      </c>
      <c r="G171" s="1">
        <v>69680</v>
      </c>
      <c r="H171" t="s">
        <v>173</v>
      </c>
      <c r="I171" t="s">
        <v>430</v>
      </c>
    </row>
    <row r="172" spans="1:9" x14ac:dyDescent="0.3">
      <c r="A172" t="s">
        <v>6</v>
      </c>
      <c r="B172" s="10" t="str">
        <f>VLOOKUP(Tableau1[[#This Row],[N° de départements]],Tableau4[[N°]:[Sous traitant]],4,FALSE)</f>
        <v>Centre-Val de Loire</v>
      </c>
      <c r="C172" s="10" t="str">
        <f>VLOOKUP(Tableau1[[#This Row],[N° de départements]],Tableau4[[N°]:[Sous traitant]],3,FALSE)</f>
        <v>Tours</v>
      </c>
      <c r="D172" s="10" t="str">
        <f>VLOOKUP(Tableau1[[#This Row],[N° de départements]],Tableau4[[N°]:[Sous traitant]],2,FALSE)</f>
        <v>Indre-et-Loire</v>
      </c>
      <c r="E172" s="2" t="str">
        <f t="shared" si="2"/>
        <v>37</v>
      </c>
      <c r="F172" s="2" t="str">
        <f>VLOOKUP(Tableau1[[#This Row],[N° de départements]],Tableau4[[N°]:[Sous traitant]],5,FALSE)</f>
        <v>T</v>
      </c>
      <c r="G172" s="1">
        <v>37700</v>
      </c>
      <c r="H172" t="s">
        <v>174</v>
      </c>
      <c r="I172" t="s">
        <v>430</v>
      </c>
    </row>
    <row r="173" spans="1:9" x14ac:dyDescent="0.3">
      <c r="A173" t="s">
        <v>6</v>
      </c>
      <c r="B173" s="10" t="str">
        <f>VLOOKUP(Tableau1[[#This Row],[N° de départements]],Tableau4[[N°]:[Sous traitant]],4,FALSE)</f>
        <v>Normandie</v>
      </c>
      <c r="C173" s="10" t="str">
        <f>VLOOKUP(Tableau1[[#This Row],[N° de départements]],Tableau4[[N°]:[Sous traitant]],3,FALSE)</f>
        <v>Rouen</v>
      </c>
      <c r="D173" s="10" t="str">
        <f>VLOOKUP(Tableau1[[#This Row],[N° de départements]],Tableau4[[N°]:[Sous traitant]],2,FALSE)</f>
        <v>Seine-Maritime</v>
      </c>
      <c r="E173" s="2" t="str">
        <f t="shared" si="2"/>
        <v>76</v>
      </c>
      <c r="F173" s="2" t="str">
        <f>VLOOKUP(Tableau1[[#This Row],[N° de départements]],Tableau4[[N°]:[Sous traitant]],5,FALSE)</f>
        <v>C</v>
      </c>
      <c r="G173" s="1">
        <v>76410</v>
      </c>
      <c r="H173" t="s">
        <v>175</v>
      </c>
      <c r="I173" t="s">
        <v>430</v>
      </c>
    </row>
    <row r="174" spans="1:9" x14ac:dyDescent="0.3">
      <c r="A174" t="s">
        <v>6</v>
      </c>
      <c r="B174" s="10" t="str">
        <f>VLOOKUP(Tableau1[[#This Row],[N° de départements]],Tableau4[[N°]:[Sous traitant]],4,FALSE)</f>
        <v>Pays de la Loire</v>
      </c>
      <c r="C174" s="10" t="str">
        <f>VLOOKUP(Tableau1[[#This Row],[N° de départements]],Tableau4[[N°]:[Sous traitant]],3,FALSE)</f>
        <v>Nantes</v>
      </c>
      <c r="D174" s="10" t="str">
        <f>VLOOKUP(Tableau1[[#This Row],[N° de départements]],Tableau4[[N°]:[Sous traitant]],2,FALSE)</f>
        <v>Loire-Atlantique</v>
      </c>
      <c r="E174" s="2" t="str">
        <f t="shared" si="2"/>
        <v>44</v>
      </c>
      <c r="F174" s="2" t="str">
        <f>VLOOKUP(Tableau1[[#This Row],[N° de départements]],Tableau4[[N°]:[Sous traitant]],5,FALSE)</f>
        <v>V</v>
      </c>
      <c r="G174" s="1">
        <v>44570</v>
      </c>
      <c r="H174" t="s">
        <v>176</v>
      </c>
      <c r="I174" t="s">
        <v>430</v>
      </c>
    </row>
    <row r="175" spans="1:9" x14ac:dyDescent="0.3">
      <c r="A175" t="s">
        <v>6</v>
      </c>
      <c r="B175" s="10" t="str">
        <f>VLOOKUP(Tableau1[[#This Row],[N° de départements]],Tableau4[[N°]:[Sous traitant]],4,FALSE)</f>
        <v>Grand Est</v>
      </c>
      <c r="C175" s="10" t="str">
        <f>VLOOKUP(Tableau1[[#This Row],[N° de départements]],Tableau4[[N°]:[Sous traitant]],3,FALSE)</f>
        <v>Troyes</v>
      </c>
      <c r="D175" s="10" t="str">
        <f>VLOOKUP(Tableau1[[#This Row],[N° de départements]],Tableau4[[N°]:[Sous traitant]],2,FALSE)</f>
        <v>Aube</v>
      </c>
      <c r="E175" s="2" t="str">
        <f t="shared" si="2"/>
        <v>10</v>
      </c>
      <c r="F175" s="2" t="str">
        <f>VLOOKUP(Tableau1[[#This Row],[N° de départements]],Tableau4[[N°]:[Sous traitant]],5,FALSE)</f>
        <v>J</v>
      </c>
      <c r="G175" s="1">
        <v>10410</v>
      </c>
      <c r="H175" t="s">
        <v>177</v>
      </c>
      <c r="I175" t="s">
        <v>430</v>
      </c>
    </row>
    <row r="176" spans="1:9" ht="28.8" x14ac:dyDescent="0.3">
      <c r="A176" t="s">
        <v>6</v>
      </c>
      <c r="B176" s="10" t="str">
        <f>VLOOKUP(Tableau1[[#This Row],[N° de départements]],Tableau4[[N°]:[Sous traitant]],4,FALSE)</f>
        <v>Auvergne-Rhône-Alpes</v>
      </c>
      <c r="C176" s="10" t="str">
        <f>VLOOKUP(Tableau1[[#This Row],[N° de départements]],Tableau4[[N°]:[Sous traitant]],3,FALSE)</f>
        <v>Valence</v>
      </c>
      <c r="D176" s="10" t="str">
        <f>VLOOKUP(Tableau1[[#This Row],[N° de départements]],Tableau4[[N°]:[Sous traitant]],2,FALSE)</f>
        <v>Drôme</v>
      </c>
      <c r="E176" s="2" t="str">
        <f t="shared" si="2"/>
        <v>26</v>
      </c>
      <c r="F176" s="2" t="str">
        <f>VLOOKUP(Tableau1[[#This Row],[N° de départements]],Tableau4[[N°]:[Sous traitant]],5,FALSE)</f>
        <v>Q</v>
      </c>
      <c r="G176" s="1">
        <v>26000</v>
      </c>
      <c r="H176" t="s">
        <v>178</v>
      </c>
      <c r="I176" t="s">
        <v>430</v>
      </c>
    </row>
    <row r="177" spans="1:9" x14ac:dyDescent="0.3">
      <c r="A177" t="s">
        <v>6</v>
      </c>
      <c r="B177" s="10" t="str">
        <f>VLOOKUP(Tableau1[[#This Row],[N° de départements]],Tableau4[[N°]:[Sous traitant]],4,FALSE)</f>
        <v>Hauts-de-France</v>
      </c>
      <c r="C177" s="10" t="str">
        <f>VLOOKUP(Tableau1[[#This Row],[N° de départements]],Tableau4[[N°]:[Sous traitant]],3,FALSE)</f>
        <v>Lille</v>
      </c>
      <c r="D177" s="10" t="str">
        <f>VLOOKUP(Tableau1[[#This Row],[N° de départements]],Tableau4[[N°]:[Sous traitant]],2,FALSE)</f>
        <v>Nord</v>
      </c>
      <c r="E177" s="2" t="str">
        <f t="shared" si="2"/>
        <v>59</v>
      </c>
      <c r="F177" s="2" t="str">
        <f>VLOOKUP(Tableau1[[#This Row],[N° de départements]],Tableau4[[N°]:[Sous traitant]],5,FALSE)</f>
        <v>Y</v>
      </c>
      <c r="G177" s="1">
        <v>59410</v>
      </c>
      <c r="H177" t="s">
        <v>179</v>
      </c>
      <c r="I177" t="s">
        <v>430</v>
      </c>
    </row>
    <row r="178" spans="1:9" x14ac:dyDescent="0.3">
      <c r="A178" t="s">
        <v>6</v>
      </c>
      <c r="B178" s="10" t="str">
        <f>VLOOKUP(Tableau1[[#This Row],[N° de départements]],Tableau4[[N°]:[Sous traitant]],4,FALSE)</f>
        <v>Bretagne</v>
      </c>
      <c r="C178" s="10" t="str">
        <f>VLOOKUP(Tableau1[[#This Row],[N° de départements]],Tableau4[[N°]:[Sous traitant]],3,FALSE)</f>
        <v>Vannes</v>
      </c>
      <c r="D178" s="10" t="str">
        <f>VLOOKUP(Tableau1[[#This Row],[N° de départements]],Tableau4[[N°]:[Sous traitant]],2,FALSE)</f>
        <v>Morbihan</v>
      </c>
      <c r="E178" s="2" t="str">
        <f t="shared" si="2"/>
        <v>56</v>
      </c>
      <c r="F178" s="2" t="str">
        <f>VLOOKUP(Tableau1[[#This Row],[N° de départements]],Tableau4[[N°]:[Sous traitant]],5,FALSE)</f>
        <v>X</v>
      </c>
      <c r="G178" s="1">
        <v>56000</v>
      </c>
      <c r="H178" t="s">
        <v>180</v>
      </c>
      <c r="I178" t="s">
        <v>430</v>
      </c>
    </row>
    <row r="179" spans="1:9" x14ac:dyDescent="0.3">
      <c r="A179" t="s">
        <v>6</v>
      </c>
      <c r="B179" s="10" t="str">
        <f>VLOOKUP(Tableau1[[#This Row],[N° de départements]],Tableau4[[N°]:[Sous traitant]],4,FALSE)</f>
        <v>Ile-de-France</v>
      </c>
      <c r="C179" s="10" t="str">
        <f>VLOOKUP(Tableau1[[#This Row],[N° de départements]],Tableau4[[N°]:[Sous traitant]],3,FALSE)</f>
        <v>Versailles</v>
      </c>
      <c r="D179" s="10" t="str">
        <f>VLOOKUP(Tableau1[[#This Row],[N° de départements]],Tableau4[[N°]:[Sous traitant]],2,FALSE)</f>
        <v>Yvelines</v>
      </c>
      <c r="E179" s="2" t="str">
        <f t="shared" si="2"/>
        <v>78</v>
      </c>
      <c r="F179" s="2" t="str">
        <f>VLOOKUP(Tableau1[[#This Row],[N° de départements]],Tableau4[[N°]:[Sous traitant]],5,FALSE)</f>
        <v>C</v>
      </c>
      <c r="G179" s="1">
        <v>78140</v>
      </c>
      <c r="H179" t="s">
        <v>181</v>
      </c>
      <c r="I179" t="s">
        <v>430</v>
      </c>
    </row>
    <row r="180" spans="1:9" ht="28.8" x14ac:dyDescent="0.3">
      <c r="A180" t="s">
        <v>6</v>
      </c>
      <c r="B180" s="10" t="str">
        <f>VLOOKUP(Tableau1[[#This Row],[N° de départements]],Tableau4[[N°]:[Sous traitant]],4,FALSE)</f>
        <v>Auvergne-Rhône-Alpes</v>
      </c>
      <c r="C180" s="10" t="str">
        <f>VLOOKUP(Tableau1[[#This Row],[N° de départements]],Tableau4[[N°]:[Sous traitant]],3,FALSE)</f>
        <v>Moulins</v>
      </c>
      <c r="D180" s="10" t="str">
        <f>VLOOKUP(Tableau1[[#This Row],[N° de départements]],Tableau4[[N°]:[Sous traitant]],2,FALSE)</f>
        <v>Allier</v>
      </c>
      <c r="E180" s="2" t="str">
        <f t="shared" si="2"/>
        <v>03</v>
      </c>
      <c r="F180" s="2" t="str">
        <f>VLOOKUP(Tableau1[[#This Row],[N° de départements]],Tableau4[[N°]:[Sous traitant]],5,FALSE)</f>
        <v>C</v>
      </c>
      <c r="G180" s="1" t="s">
        <v>197</v>
      </c>
      <c r="H180" t="s">
        <v>182</v>
      </c>
      <c r="I180" t="s">
        <v>430</v>
      </c>
    </row>
    <row r="181" spans="1:9" ht="28.8" x14ac:dyDescent="0.3">
      <c r="A181" t="s">
        <v>6</v>
      </c>
      <c r="B181" s="10" t="str">
        <f>VLOOKUP(Tableau1[[#This Row],[N° de départements]],Tableau4[[N°]:[Sous traitant]],4,FALSE)</f>
        <v>Auvergne-Rhône-Alpes</v>
      </c>
      <c r="C181" s="10" t="str">
        <f>VLOOKUP(Tableau1[[#This Row],[N° de départements]],Tableau4[[N°]:[Sous traitant]],3,FALSE)</f>
        <v>Saint-Étienne</v>
      </c>
      <c r="D181" s="10" t="str">
        <f>VLOOKUP(Tableau1[[#This Row],[N° de départements]],Tableau4[[N°]:[Sous traitant]],2,FALSE)</f>
        <v>Loire</v>
      </c>
      <c r="E181" s="2" t="str">
        <f t="shared" si="2"/>
        <v>42</v>
      </c>
      <c r="F181" s="2" t="str">
        <f>VLOOKUP(Tableau1[[#This Row],[N° de départements]],Tableau4[[N°]:[Sous traitant]],5,FALSE)</f>
        <v>U</v>
      </c>
      <c r="G181" s="1">
        <v>42390</v>
      </c>
      <c r="H181" t="s">
        <v>183</v>
      </c>
      <c r="I181" t="s">
        <v>430</v>
      </c>
    </row>
    <row r="182" spans="1:9" x14ac:dyDescent="0.3">
      <c r="A182" t="s">
        <v>6</v>
      </c>
      <c r="B182" s="10" t="e">
        <f>VLOOKUP(Tableau1[[#This Row],[N° de départements]],Tableau4[[N°]:[Sous traitant]],4,FALSE)</f>
        <v>#N/A</v>
      </c>
      <c r="C182" s="10" t="e">
        <f>VLOOKUP(Tableau1[[#This Row],[N° de départements]],Tableau4[[N°]:[Sous traitant]],3,FALSE)</f>
        <v>#N/A</v>
      </c>
      <c r="D182" s="10" t="e">
        <f>VLOOKUP(Tableau1[[#This Row],[N° de départements]],Tableau4[[N°]:[Sous traitant]],2,FALSE)</f>
        <v>#N/A</v>
      </c>
      <c r="E182" s="2" t="str">
        <f t="shared" si="2"/>
        <v>00</v>
      </c>
      <c r="F182" s="2" t="e">
        <f>VLOOKUP(Tableau1[[#This Row],[N° de départements]],Tableau4[[N°]:[Sous traitant]],5,FALSE)</f>
        <v>#N/A</v>
      </c>
      <c r="G182" s="1"/>
      <c r="H182" t="s">
        <v>184</v>
      </c>
      <c r="I182" t="s">
        <v>430</v>
      </c>
    </row>
    <row r="183" spans="1:9" ht="28.8" x14ac:dyDescent="0.3">
      <c r="A183" t="s">
        <v>6</v>
      </c>
      <c r="B183" s="10" t="str">
        <f>VLOOKUP(Tableau1[[#This Row],[N° de départements]],Tableau4[[N°]:[Sous traitant]],4,FALSE)</f>
        <v>Auvergne-Rhône-Alpes</v>
      </c>
      <c r="C183" s="10" t="str">
        <f>VLOOKUP(Tableau1[[#This Row],[N° de départements]],Tableau4[[N°]:[Sous traitant]],3,FALSE)</f>
        <v>Lyon</v>
      </c>
      <c r="D183" s="10" t="str">
        <f>VLOOKUP(Tableau1[[#This Row],[N° de départements]],Tableau4[[N°]:[Sous traitant]],2,FALSE)</f>
        <v>Rhône</v>
      </c>
      <c r="E183" s="2" t="str">
        <f t="shared" si="2"/>
        <v>69</v>
      </c>
      <c r="F183" s="2" t="str">
        <f>VLOOKUP(Tableau1[[#This Row],[N° de départements]],Tableau4[[N°]:[Sous traitant]],5,FALSE)</f>
        <v>B</v>
      </c>
      <c r="G183" s="1">
        <v>69400</v>
      </c>
      <c r="H183" t="s">
        <v>185</v>
      </c>
      <c r="I183" t="s">
        <v>430</v>
      </c>
    </row>
    <row r="184" spans="1:9" x14ac:dyDescent="0.3">
      <c r="A184" t="s">
        <v>6</v>
      </c>
      <c r="B184" s="10" t="str">
        <f>VLOOKUP(Tableau1[[#This Row],[N° de départements]],Tableau4[[N°]:[Sous traitant]],4,FALSE)</f>
        <v>Nouvelle-Aquitaine</v>
      </c>
      <c r="C184" s="10" t="str">
        <f>VLOOKUP(Tableau1[[#This Row],[N° de départements]],Tableau4[[N°]:[Sous traitant]],3,FALSE)</f>
        <v>Bordeaux</v>
      </c>
      <c r="D184" s="10" t="str">
        <f>VLOOKUP(Tableau1[[#This Row],[N° de départements]],Tableau4[[N°]:[Sous traitant]],2,FALSE)</f>
        <v>Gironde</v>
      </c>
      <c r="E184" s="2" t="str">
        <f t="shared" si="2"/>
        <v>33</v>
      </c>
      <c r="F184" s="2" t="str">
        <f>VLOOKUP(Tableau1[[#This Row],[N° de départements]],Tableau4[[N°]:[Sous traitant]],5,FALSE)</f>
        <v>S</v>
      </c>
      <c r="G184" s="1">
        <v>33140</v>
      </c>
      <c r="H184" t="s">
        <v>186</v>
      </c>
      <c r="I184" t="s">
        <v>430</v>
      </c>
    </row>
    <row r="185" spans="1:9" x14ac:dyDescent="0.3">
      <c r="A185" t="s">
        <v>6</v>
      </c>
      <c r="B185" s="10" t="str">
        <f>VLOOKUP(Tableau1[[#This Row],[N° de départements]],Tableau4[[N°]:[Sous traitant]],4,FALSE)</f>
        <v>Hauts-de-France</v>
      </c>
      <c r="C185" s="10" t="str">
        <f>VLOOKUP(Tableau1[[#This Row],[N° de départements]],Tableau4[[N°]:[Sous traitant]],3,FALSE)</f>
        <v>Lille</v>
      </c>
      <c r="D185" s="10" t="str">
        <f>VLOOKUP(Tableau1[[#This Row],[N° de départements]],Tableau4[[N°]:[Sous traitant]],2,FALSE)</f>
        <v>Nord</v>
      </c>
      <c r="E185" s="2" t="str">
        <f t="shared" si="2"/>
        <v>59</v>
      </c>
      <c r="F185" s="2" t="str">
        <f>VLOOKUP(Tableau1[[#This Row],[N° de départements]],Tableau4[[N°]:[Sous traitant]],5,FALSE)</f>
        <v>Y</v>
      </c>
      <c r="G185" s="1">
        <v>59650</v>
      </c>
      <c r="H185" t="s">
        <v>187</v>
      </c>
      <c r="I185" t="s">
        <v>430</v>
      </c>
    </row>
    <row r="186" spans="1:9" x14ac:dyDescent="0.3">
      <c r="A186" t="s">
        <v>6</v>
      </c>
      <c r="B186" s="10" t="str">
        <f>VLOOKUP(Tableau1[[#This Row],[N° de départements]],Tableau4[[N°]:[Sous traitant]],4,FALSE)</f>
        <v>Ile-de-France</v>
      </c>
      <c r="C186" s="10" t="str">
        <f>VLOOKUP(Tableau1[[#This Row],[N° de départements]],Tableau4[[N°]:[Sous traitant]],3,FALSE)</f>
        <v>Créteil</v>
      </c>
      <c r="D186" s="10" t="str">
        <f>VLOOKUP(Tableau1[[#This Row],[N° de départements]],Tableau4[[N°]:[Sous traitant]],2,FALSE)</f>
        <v>Val-de-Marne</v>
      </c>
      <c r="E186" s="2" t="str">
        <f t="shared" si="2"/>
        <v>94</v>
      </c>
      <c r="F186" s="2" t="str">
        <f>VLOOKUP(Tableau1[[#This Row],[N° de départements]],Tableau4[[N°]:[Sous traitant]],5,FALSE)</f>
        <v>G</v>
      </c>
      <c r="G186" s="1">
        <v>94350</v>
      </c>
      <c r="H186" t="s">
        <v>188</v>
      </c>
      <c r="I186" t="s">
        <v>430</v>
      </c>
    </row>
    <row r="187" spans="1:9" ht="28.8" x14ac:dyDescent="0.3">
      <c r="A187" t="s">
        <v>6</v>
      </c>
      <c r="B187" s="10" t="str">
        <f>VLOOKUP(Tableau1[[#This Row],[N° de départements]],Tableau4[[N°]:[Sous traitant]],4,FALSE)</f>
        <v>Provence-Alpes-Côte d'Azur</v>
      </c>
      <c r="C187" s="10" t="str">
        <f>VLOOKUP(Tableau1[[#This Row],[N° de départements]],Tableau4[[N°]:[Sous traitant]],3,FALSE)</f>
        <v>Marseille</v>
      </c>
      <c r="D187" s="10" t="str">
        <f>VLOOKUP(Tableau1[[#This Row],[N° de départements]],Tableau4[[N°]:[Sous traitant]],2,FALSE)</f>
        <v>Bouches-du-Rhône</v>
      </c>
      <c r="E187" s="2" t="str">
        <f t="shared" si="2"/>
        <v>13</v>
      </c>
      <c r="F187" s="2" t="str">
        <f>VLOOKUP(Tableau1[[#This Row],[N° de départements]],Tableau4[[N°]:[Sous traitant]],5,FALSE)</f>
        <v>M</v>
      </c>
      <c r="G187" s="1">
        <v>13127</v>
      </c>
      <c r="H187" t="s">
        <v>189</v>
      </c>
      <c r="I187" t="s">
        <v>430</v>
      </c>
    </row>
    <row r="188" spans="1:9" x14ac:dyDescent="0.3">
      <c r="A188" t="s">
        <v>6</v>
      </c>
      <c r="B188" s="10" t="str">
        <f>VLOOKUP(Tableau1[[#This Row],[N° de départements]],Tableau4[[N°]:[Sous traitant]],4,FALSE)</f>
        <v>Hauts-de-France</v>
      </c>
      <c r="C188" s="10" t="str">
        <f>VLOOKUP(Tableau1[[#This Row],[N° de départements]],Tableau4[[N°]:[Sous traitant]],3,FALSE)</f>
        <v>Lille</v>
      </c>
      <c r="D188" s="10" t="str">
        <f>VLOOKUP(Tableau1[[#This Row],[N° de départements]],Tableau4[[N°]:[Sous traitant]],2,FALSE)</f>
        <v>Nord</v>
      </c>
      <c r="E188" s="2" t="str">
        <f t="shared" si="2"/>
        <v>59</v>
      </c>
      <c r="F188" s="2" t="str">
        <f>VLOOKUP(Tableau1[[#This Row],[N° de départements]],Tableau4[[N°]:[Sous traitant]],5,FALSE)</f>
        <v>Y</v>
      </c>
      <c r="G188" s="1">
        <v>59290</v>
      </c>
      <c r="H188" t="s">
        <v>190</v>
      </c>
      <c r="I188" t="s">
        <v>430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workbookViewId="0">
      <selection activeCell="F24" sqref="F24"/>
    </sheetView>
  </sheetViews>
  <sheetFormatPr baseColWidth="10" defaultRowHeight="14.4" x14ac:dyDescent="0.3"/>
  <cols>
    <col min="1" max="1" width="28.33203125" customWidth="1"/>
    <col min="2" max="2" width="17.109375" style="2" customWidth="1"/>
    <col min="3" max="7" width="11.5546875" style="2"/>
  </cols>
  <sheetData>
    <row r="2" spans="1:7" x14ac:dyDescent="0.3">
      <c r="A2" s="4" t="s">
        <v>449</v>
      </c>
      <c r="B2" s="2" t="s">
        <v>551</v>
      </c>
      <c r="C2" s="2" t="s">
        <v>429</v>
      </c>
      <c r="D2" s="2" t="s">
        <v>430</v>
      </c>
      <c r="E2" s="2" t="s">
        <v>431</v>
      </c>
      <c r="F2" s="2" t="s">
        <v>432</v>
      </c>
      <c r="G2" s="2" t="s">
        <v>433</v>
      </c>
    </row>
    <row r="3" spans="1:7" x14ac:dyDescent="0.3">
      <c r="A3" t="s">
        <v>205</v>
      </c>
      <c r="B3" s="2">
        <f>COUNTIFS(Tableau1[Provinces],Tableau2[[#This Row],[Régions/Provinces]])</f>
        <v>21</v>
      </c>
      <c r="C3" s="2">
        <f>COUNTIFS(Tableau1[Provinces],Tableau2[[#This Row],[Régions/Provinces]],Tableau1[Enseigne],Tableau2[[#Headers],[A]])</f>
        <v>5</v>
      </c>
      <c r="D3" s="2">
        <f>COUNTIFS(Tableau1[Provinces],Tableau2[[#This Row],[Régions/Provinces]],Tableau1[Enseigne],Tableau2[[#Headers],[B]])</f>
        <v>10</v>
      </c>
      <c r="E3" s="2">
        <f>COUNTIFS(Tableau1[Provinces],Tableau2[[#This Row],[Régions/Provinces]],Tableau1[Enseigne],Tableau2[[#Headers],[C]])</f>
        <v>2</v>
      </c>
      <c r="F3" s="2">
        <f>COUNTIFS(Tableau1[Provinces],Tableau2[[#This Row],[Régions/Provinces]],Tableau1[Enseigne],Tableau2[[#Headers],[D]])</f>
        <v>4</v>
      </c>
      <c r="G3" s="2">
        <f>COUNTIFS(Tableau1[Provinces],Tableau2[[#This Row],[Régions/Provinces]],Tableau1[Enseigne],Tableau2[[#Headers],[E]])</f>
        <v>0</v>
      </c>
    </row>
    <row r="4" spans="1:7" x14ac:dyDescent="0.3">
      <c r="A4" t="s">
        <v>209</v>
      </c>
      <c r="B4" s="2">
        <f>COUNTIFS(Tableau1[Provinces],Tableau2[[#This Row],[Régions/Provinces]])</f>
        <v>25</v>
      </c>
      <c r="C4" s="2">
        <f>COUNTIFS(Tableau1[Provinces],Tableau2[[#This Row],[Régions/Provinces]],Tableau1[Enseigne],Tableau2[[#Headers],[A]])</f>
        <v>12</v>
      </c>
      <c r="D4" s="2">
        <f>COUNTIFS(Tableau1[Provinces],Tableau2[[#This Row],[Régions/Provinces]],Tableau1[Enseigne],Tableau2[[#Headers],[B]])</f>
        <v>10</v>
      </c>
      <c r="E4" s="2">
        <f>COUNTIFS(Tableau1[Provinces],Tableau2[[#This Row],[Régions/Provinces]],Tableau1[Enseigne],Tableau2[[#Headers],[C]])</f>
        <v>1</v>
      </c>
      <c r="F4" s="2">
        <f>COUNTIFS(Tableau1[Provinces],Tableau2[[#This Row],[Régions/Provinces]],Tableau1[Enseigne],Tableau2[[#Headers],[D]])</f>
        <v>1</v>
      </c>
      <c r="G4" s="2">
        <f>COUNTIFS(Tableau1[Provinces],Tableau2[[#This Row],[Régions/Provinces]],Tableau1[Enseigne],Tableau2[[#Headers],[E]])</f>
        <v>1</v>
      </c>
    </row>
    <row r="5" spans="1:7" x14ac:dyDescent="0.3">
      <c r="A5" t="s">
        <v>216</v>
      </c>
      <c r="B5" s="2">
        <f>COUNTIFS(Tableau1[Provinces],Tableau2[[#This Row],[Régions/Provinces]])</f>
        <v>14</v>
      </c>
      <c r="C5" s="2">
        <f>COUNTIFS(Tableau1[Provinces],Tableau2[[#This Row],[Régions/Provinces]],Tableau1[Enseigne],Tableau2[[#Headers],[A]])</f>
        <v>0</v>
      </c>
      <c r="D5" s="2">
        <f>COUNTIFS(Tableau1[Provinces],Tableau2[[#This Row],[Régions/Provinces]],Tableau1[Enseigne],Tableau2[[#Headers],[B]])</f>
        <v>9</v>
      </c>
      <c r="E5" s="2">
        <f>COUNTIFS(Tableau1[Provinces],Tableau2[[#This Row],[Régions/Provinces]],Tableau1[Enseigne],Tableau2[[#Headers],[C]])</f>
        <v>3</v>
      </c>
      <c r="F5" s="2">
        <f>COUNTIFS(Tableau1[Provinces],Tableau2[[#This Row],[Régions/Provinces]],Tableau1[Enseigne],Tableau2[[#Headers],[D]])</f>
        <v>0</v>
      </c>
      <c r="G5" s="2">
        <f>COUNTIFS(Tableau1[Provinces],Tableau2[[#This Row],[Régions/Provinces]],Tableau1[Enseigne],Tableau2[[#Headers],[E]])</f>
        <v>2</v>
      </c>
    </row>
    <row r="6" spans="1:7" x14ac:dyDescent="0.3">
      <c r="A6" t="s">
        <v>229</v>
      </c>
      <c r="B6" s="2">
        <f>COUNTIFS(Tableau1[Provinces],Tableau2[[#This Row],[Régions/Provinces]])</f>
        <v>14</v>
      </c>
      <c r="C6" s="2">
        <f>COUNTIFS(Tableau1[Provinces],Tableau2[[#This Row],[Régions/Provinces]],Tableau1[Enseigne],Tableau2[[#Headers],[A]])</f>
        <v>6</v>
      </c>
      <c r="D6" s="2">
        <f>COUNTIFS(Tableau1[Provinces],Tableau2[[#This Row],[Régions/Provinces]],Tableau1[Enseigne],Tableau2[[#Headers],[B]])</f>
        <v>7</v>
      </c>
      <c r="E6" s="2">
        <f>COUNTIFS(Tableau1[Provinces],Tableau2[[#This Row],[Régions/Provinces]],Tableau1[Enseigne],Tableau2[[#Headers],[C]])</f>
        <v>0</v>
      </c>
      <c r="F6" s="2">
        <f>COUNTIFS(Tableau1[Provinces],Tableau2[[#This Row],[Régions/Provinces]],Tableau1[Enseigne],Tableau2[[#Headers],[D]])</f>
        <v>0</v>
      </c>
      <c r="G6" s="2">
        <f>COUNTIFS(Tableau1[Provinces],Tableau2[[#This Row],[Régions/Provinces]],Tableau1[Enseigne],Tableau2[[#Headers],[E]])</f>
        <v>1</v>
      </c>
    </row>
    <row r="7" spans="1:7" x14ac:dyDescent="0.3">
      <c r="A7" t="s">
        <v>233</v>
      </c>
      <c r="B7" s="2">
        <f>COUNTIFS(Tableau1[Provinces],Tableau2[[#This Row],[Régions/Provinces]])</f>
        <v>10</v>
      </c>
      <c r="C7" s="2">
        <f>COUNTIFS(Tableau1[Provinces],Tableau2[[#This Row],[Régions/Provinces]],Tableau1[Enseigne],Tableau2[[#Headers],[A]])</f>
        <v>1</v>
      </c>
      <c r="D7" s="2">
        <f>COUNTIFS(Tableau1[Provinces],Tableau2[[#This Row],[Régions/Provinces]],Tableau1[Enseigne],Tableau2[[#Headers],[B]])</f>
        <v>3</v>
      </c>
      <c r="E7" s="2">
        <f>COUNTIFS(Tableau1[Provinces],Tableau2[[#This Row],[Régions/Provinces]],Tableau1[Enseigne],Tableau2[[#Headers],[C]])</f>
        <v>4</v>
      </c>
      <c r="F7" s="2">
        <f>COUNTIFS(Tableau1[Provinces],Tableau2[[#This Row],[Régions/Provinces]],Tableau1[Enseigne],Tableau2[[#Headers],[D]])</f>
        <v>1</v>
      </c>
      <c r="G7" s="2">
        <f>COUNTIFS(Tableau1[Provinces],Tableau2[[#This Row],[Régions/Provinces]],Tableau1[Enseigne],Tableau2[[#Headers],[E]])</f>
        <v>1</v>
      </c>
    </row>
    <row r="8" spans="1:7" x14ac:dyDescent="0.3">
      <c r="A8" t="s">
        <v>244</v>
      </c>
      <c r="B8" s="2">
        <f>COUNTIFS(Tableau1[Provinces],Tableau2[[#This Row],[Régions/Provinces]])</f>
        <v>5</v>
      </c>
      <c r="C8" s="2">
        <f>COUNTIFS(Tableau1[Provinces],Tableau2[[#This Row],[Régions/Provinces]],Tableau1[Enseigne],Tableau2[[#Headers],[A]])</f>
        <v>1</v>
      </c>
      <c r="D8" s="2">
        <f>COUNTIFS(Tableau1[Provinces],Tableau2[[#This Row],[Régions/Provinces]],Tableau1[Enseigne],Tableau2[[#Headers],[B]])</f>
        <v>3</v>
      </c>
      <c r="E8" s="2">
        <f>COUNTIFS(Tableau1[Provinces],Tableau2[[#This Row],[Régions/Provinces]],Tableau1[Enseigne],Tableau2[[#Headers],[C]])</f>
        <v>1</v>
      </c>
      <c r="F8" s="2">
        <f>COUNTIFS(Tableau1[Provinces],Tableau2[[#This Row],[Régions/Provinces]],Tableau1[Enseigne],Tableau2[[#Headers],[D]])</f>
        <v>0</v>
      </c>
      <c r="G8" s="2">
        <f>COUNTIFS(Tableau1[Provinces],Tableau2[[#This Row],[Régions/Provinces]],Tableau1[Enseigne],Tableau2[[#Headers],[E]])</f>
        <v>0</v>
      </c>
    </row>
    <row r="9" spans="1:7" x14ac:dyDescent="0.3">
      <c r="A9" t="s">
        <v>249</v>
      </c>
      <c r="B9" s="2">
        <f>COUNTIFS(Tableau1[Provinces],Tableau2[[#This Row],[Régions/Provinces]])</f>
        <v>15</v>
      </c>
      <c r="C9" s="2">
        <f>COUNTIFS(Tableau1[Provinces],Tableau2[[#This Row],[Régions/Provinces]],Tableau1[Enseigne],Tableau2[[#Headers],[A]])</f>
        <v>2</v>
      </c>
      <c r="D9" s="2">
        <f>COUNTIFS(Tableau1[Provinces],Tableau2[[#This Row],[Régions/Provinces]],Tableau1[Enseigne],Tableau2[[#Headers],[B]])</f>
        <v>2</v>
      </c>
      <c r="E9" s="2">
        <f>COUNTIFS(Tableau1[Provinces],Tableau2[[#This Row],[Régions/Provinces]],Tableau1[Enseigne],Tableau2[[#Headers],[C]])</f>
        <v>4</v>
      </c>
      <c r="F9" s="2">
        <f>COUNTIFS(Tableau1[Provinces],Tableau2[[#This Row],[Régions/Provinces]],Tableau1[Enseigne],Tableau2[[#Headers],[D]])</f>
        <v>1</v>
      </c>
      <c r="G9" s="2">
        <f>COUNTIFS(Tableau1[Provinces],Tableau2[[#This Row],[Régions/Provinces]],Tableau1[Enseigne],Tableau2[[#Headers],[E]])</f>
        <v>6</v>
      </c>
    </row>
    <row r="10" spans="1:7" x14ac:dyDescent="0.3">
      <c r="A10" t="s">
        <v>254</v>
      </c>
      <c r="B10" s="2">
        <f>COUNTIFS(Tableau1[Provinces],Tableau2[[#This Row],[Régions/Provinces]])</f>
        <v>6</v>
      </c>
      <c r="C10" s="2">
        <f>COUNTIFS(Tableau1[Provinces],Tableau2[[#This Row],[Régions/Provinces]],Tableau1[Enseigne],Tableau2[[#Headers],[A]])</f>
        <v>0</v>
      </c>
      <c r="D10" s="2">
        <f>COUNTIFS(Tableau1[Provinces],Tableau2[[#This Row],[Régions/Provinces]],Tableau1[Enseigne],Tableau2[[#Headers],[B]])</f>
        <v>4</v>
      </c>
      <c r="E10" s="2">
        <f>COUNTIFS(Tableau1[Provinces],Tableau2[[#This Row],[Régions/Provinces]],Tableau1[Enseigne],Tableau2[[#Headers],[C]])</f>
        <v>0</v>
      </c>
      <c r="F10" s="2">
        <f>COUNTIFS(Tableau1[Provinces],Tableau2[[#This Row],[Régions/Provinces]],Tableau1[Enseigne],Tableau2[[#Headers],[D]])</f>
        <v>2</v>
      </c>
      <c r="G10" s="2">
        <f>COUNTIFS(Tableau1[Provinces],Tableau2[[#This Row],[Régions/Provinces]],Tableau1[Enseigne],Tableau2[[#Headers],[E]])</f>
        <v>0</v>
      </c>
    </row>
    <row r="11" spans="1:7" x14ac:dyDescent="0.3">
      <c r="A11" t="s">
        <v>260</v>
      </c>
      <c r="B11" s="2">
        <f>COUNTIFS(Tableau1[Provinces],Tableau2[[#This Row],[Régions/Provinces]])</f>
        <v>0</v>
      </c>
      <c r="C11" s="2">
        <f>COUNTIFS(Tableau1[Provinces],Tableau2[[#This Row],[Régions/Provinces]],Tableau1[Enseigne],Tableau2[[#Headers],[A]])</f>
        <v>0</v>
      </c>
      <c r="D11" s="2">
        <f>COUNTIFS(Tableau1[Provinces],Tableau2[[#This Row],[Régions/Provinces]],Tableau1[Enseigne],Tableau2[[#Headers],[B]])</f>
        <v>0</v>
      </c>
      <c r="E11" s="2">
        <f>COUNTIFS(Tableau1[Provinces],Tableau2[[#This Row],[Régions/Provinces]],Tableau1[Enseigne],Tableau2[[#Headers],[C]])</f>
        <v>0</v>
      </c>
      <c r="F11" s="2">
        <f>COUNTIFS(Tableau1[Provinces],Tableau2[[#This Row],[Régions/Provinces]],Tableau1[Enseigne],Tableau2[[#Headers],[D]])</f>
        <v>0</v>
      </c>
      <c r="G11" s="2">
        <f>COUNTIFS(Tableau1[Provinces],Tableau2[[#This Row],[Régions/Provinces]],Tableau1[Enseigne],Tableau2[[#Headers],[E]])</f>
        <v>0</v>
      </c>
    </row>
    <row r="12" spans="1:7" x14ac:dyDescent="0.3">
      <c r="A12" t="s">
        <v>266</v>
      </c>
      <c r="B12" s="2">
        <f>COUNTIFS(Tableau1[Provinces],Tableau2[[#This Row],[Régions/Provinces]])</f>
        <v>7</v>
      </c>
      <c r="C12" s="2">
        <f>COUNTIFS(Tableau1[Provinces],Tableau2[[#This Row],[Régions/Provinces]],Tableau1[Enseigne],Tableau2[[#Headers],[A]])</f>
        <v>1</v>
      </c>
      <c r="D12" s="2">
        <f>COUNTIFS(Tableau1[Provinces],Tableau2[[#This Row],[Régions/Provinces]],Tableau1[Enseigne],Tableau2[[#Headers],[B]])</f>
        <v>4</v>
      </c>
      <c r="E12" s="2">
        <f>COUNTIFS(Tableau1[Provinces],Tableau2[[#This Row],[Régions/Provinces]],Tableau1[Enseigne],Tableau2[[#Headers],[C]])</f>
        <v>0</v>
      </c>
      <c r="F12" s="2">
        <f>COUNTIFS(Tableau1[Provinces],Tableau2[[#This Row],[Régions/Provinces]],Tableau1[Enseigne],Tableau2[[#Headers],[D]])</f>
        <v>1</v>
      </c>
      <c r="G12" s="2">
        <f>COUNTIFS(Tableau1[Provinces],Tableau2[[#This Row],[Régions/Provinces]],Tableau1[Enseigne],Tableau2[[#Headers],[E]])</f>
        <v>1</v>
      </c>
    </row>
    <row r="13" spans="1:7" x14ac:dyDescent="0.3">
      <c r="A13" t="s">
        <v>269</v>
      </c>
      <c r="B13" s="2">
        <f>COUNTIFS(Tableau1[Provinces],Tableau2[[#This Row],[Régions/Provinces]])</f>
        <v>6</v>
      </c>
      <c r="C13" s="2">
        <f>COUNTIFS(Tableau1[Provinces],Tableau2[[#This Row],[Régions/Provinces]],Tableau1[Enseigne],Tableau2[[#Headers],[A]])</f>
        <v>1</v>
      </c>
      <c r="D13" s="2">
        <f>COUNTIFS(Tableau1[Provinces],Tableau2[[#This Row],[Régions/Provinces]],Tableau1[Enseigne],Tableau2[[#Headers],[B]])</f>
        <v>4</v>
      </c>
      <c r="E13" s="2">
        <f>COUNTIFS(Tableau1[Provinces],Tableau2[[#This Row],[Régions/Provinces]],Tableau1[Enseigne],Tableau2[[#Headers],[C]])</f>
        <v>1</v>
      </c>
      <c r="F13" s="2">
        <f>COUNTIFS(Tableau1[Provinces],Tableau2[[#This Row],[Régions/Provinces]],Tableau1[Enseigne],Tableau2[[#Headers],[D]])</f>
        <v>0</v>
      </c>
      <c r="G13" s="2">
        <f>COUNTIFS(Tableau1[Provinces],Tableau2[[#This Row],[Régions/Provinces]],Tableau1[Enseigne],Tableau2[[#Headers],[E]])</f>
        <v>0</v>
      </c>
    </row>
    <row r="14" spans="1:7" x14ac:dyDescent="0.3">
      <c r="A14" t="s">
        <v>314</v>
      </c>
      <c r="B14" s="2">
        <f>COUNTIFS(Tableau1[Provinces],Tableau2[[#This Row],[Régions/Provinces]])</f>
        <v>8</v>
      </c>
      <c r="C14" s="2">
        <f>COUNTIFS(Tableau1[Provinces],Tableau2[[#This Row],[Régions/Provinces]],Tableau1[Enseigne],Tableau2[[#Headers],[A]])</f>
        <v>1</v>
      </c>
      <c r="D14" s="2">
        <f>COUNTIFS(Tableau1[Provinces],Tableau2[[#This Row],[Régions/Provinces]],Tableau1[Enseigne],Tableau2[[#Headers],[B]])</f>
        <v>2</v>
      </c>
      <c r="E14" s="2">
        <f>COUNTIFS(Tableau1[Provinces],Tableau2[[#This Row],[Régions/Provinces]],Tableau1[Enseigne],Tableau2[[#Headers],[C]])</f>
        <v>2</v>
      </c>
      <c r="F14" s="2">
        <f>COUNTIFS(Tableau1[Provinces],Tableau2[[#This Row],[Régions/Provinces]],Tableau1[Enseigne],Tableau2[[#Headers],[D]])</f>
        <v>1</v>
      </c>
      <c r="G14" s="2">
        <f>COUNTIFS(Tableau1[Provinces],Tableau2[[#This Row],[Régions/Provinces]],Tableau1[Enseigne],Tableau2[[#Headers],[E]])</f>
        <v>2</v>
      </c>
    </row>
    <row r="15" spans="1:7" x14ac:dyDescent="0.3">
      <c r="A15" t="s">
        <v>376</v>
      </c>
      <c r="B15" s="2">
        <f>COUNTIFS(Tableau1[Provinces],Tableau2[[#This Row],[Régions/Provinces]])</f>
        <v>32</v>
      </c>
      <c r="C15" s="2">
        <f>COUNTIFS(Tableau1[Provinces],Tableau2[[#This Row],[Régions/Provinces]],Tableau1[Enseigne],Tableau2[[#Headers],[A]])</f>
        <v>4</v>
      </c>
      <c r="D15" s="2">
        <f>COUNTIFS(Tableau1[Provinces],Tableau2[[#This Row],[Régions/Provinces]],Tableau1[Enseigne],Tableau2[[#Headers],[B]])</f>
        <v>17</v>
      </c>
      <c r="E15" s="2">
        <f>COUNTIFS(Tableau1[Provinces],Tableau2[[#This Row],[Régions/Provinces]],Tableau1[Enseigne],Tableau2[[#Headers],[C]])</f>
        <v>4</v>
      </c>
      <c r="F15" s="2">
        <f>COUNTIFS(Tableau1[Provinces],Tableau2[[#This Row],[Régions/Provinces]],Tableau1[Enseigne],Tableau2[[#Headers],[D]])</f>
        <v>2</v>
      </c>
      <c r="G15" s="2">
        <f>COUNTIFS(Tableau1[Provinces],Tableau2[[#This Row],[Régions/Provinces]],Tableau1[Enseigne],Tableau2[[#Headers],[E]])</f>
        <v>5</v>
      </c>
    </row>
    <row r="16" spans="1:7" x14ac:dyDescent="0.3">
      <c r="A16" t="s">
        <v>417</v>
      </c>
      <c r="B16" s="2">
        <f>COUNTIFS(Tableau1[Provinces],Tableau2[[#This Row],[Régions/Provinces]])</f>
        <v>0</v>
      </c>
      <c r="C16" s="2">
        <f>COUNTIFS(Tableau1[Provinces],Tableau2[[#This Row],[Régions/Provinces]],Tableau1[Enseigne],Tableau2[[#Headers],[A]])</f>
        <v>0</v>
      </c>
      <c r="D16" s="2">
        <f>COUNTIFS(Tableau1[Provinces],Tableau2[[#This Row],[Régions/Provinces]],Tableau1[Enseigne],Tableau2[[#Headers],[B]])</f>
        <v>0</v>
      </c>
      <c r="E16" s="2">
        <f>COUNTIFS(Tableau1[Provinces],Tableau2[[#This Row],[Régions/Provinces]],Tableau1[Enseigne],Tableau2[[#Headers],[C]])</f>
        <v>0</v>
      </c>
      <c r="F16" s="2">
        <f>COUNTIFS(Tableau1[Provinces],Tableau2[[#This Row],[Régions/Provinces]],Tableau1[Enseigne],Tableau2[[#Headers],[D]])</f>
        <v>0</v>
      </c>
      <c r="G16" s="2">
        <f>COUNTIFS(Tableau1[Provinces],Tableau2[[#This Row],[Régions/Provinces]],Tableau1[Enseigne],Tableau2[[#Headers],[E]])</f>
        <v>0</v>
      </c>
    </row>
    <row r="17" spans="1:7" x14ac:dyDescent="0.3">
      <c r="A17" t="s">
        <v>419</v>
      </c>
      <c r="B17" s="2">
        <f>COUNTIFS(Tableau1[Provinces],Tableau2[[#This Row],[Régions/Provinces]])</f>
        <v>0</v>
      </c>
      <c r="C17" s="2">
        <f>COUNTIFS(Tableau1[Provinces],Tableau2[[#This Row],[Régions/Provinces]],Tableau1[Enseigne],Tableau2[[#Headers],[A]])</f>
        <v>0</v>
      </c>
      <c r="D17" s="2">
        <f>COUNTIFS(Tableau1[Provinces],Tableau2[[#This Row],[Régions/Provinces]],Tableau1[Enseigne],Tableau2[[#Headers],[B]])</f>
        <v>0</v>
      </c>
      <c r="E17" s="2">
        <f>COUNTIFS(Tableau1[Provinces],Tableau2[[#This Row],[Régions/Provinces]],Tableau1[Enseigne],Tableau2[[#Headers],[C]])</f>
        <v>0</v>
      </c>
      <c r="F17" s="2">
        <f>COUNTIFS(Tableau1[Provinces],Tableau2[[#This Row],[Régions/Provinces]],Tableau1[Enseigne],Tableau2[[#Headers],[D]])</f>
        <v>0</v>
      </c>
      <c r="G17" s="2">
        <f>COUNTIFS(Tableau1[Provinces],Tableau2[[#This Row],[Régions/Provinces]],Tableau1[Enseigne],Tableau2[[#Headers],[E]])</f>
        <v>0</v>
      </c>
    </row>
    <row r="18" spans="1:7" x14ac:dyDescent="0.3">
      <c r="A18" t="s">
        <v>421</v>
      </c>
      <c r="B18" s="2">
        <f>COUNTIFS(Tableau1[Provinces],Tableau2[[#This Row],[Régions/Provinces]])</f>
        <v>0</v>
      </c>
      <c r="C18" s="2">
        <f>COUNTIFS(Tableau1[Provinces],Tableau2[[#This Row],[Régions/Provinces]],Tableau1[Enseigne],Tableau2[[#Headers],[A]])</f>
        <v>0</v>
      </c>
      <c r="D18" s="2">
        <f>COUNTIFS(Tableau1[Provinces],Tableau2[[#This Row],[Régions/Provinces]],Tableau1[Enseigne],Tableau2[[#Headers],[B]])</f>
        <v>0</v>
      </c>
      <c r="E18" s="2">
        <f>COUNTIFS(Tableau1[Provinces],Tableau2[[#This Row],[Régions/Provinces]],Tableau1[Enseigne],Tableau2[[#Headers],[C]])</f>
        <v>0</v>
      </c>
      <c r="F18" s="2">
        <f>COUNTIFS(Tableau1[Provinces],Tableau2[[#This Row],[Régions/Provinces]],Tableau1[Enseigne],Tableau2[[#Headers],[D]])</f>
        <v>0</v>
      </c>
      <c r="G18" s="2">
        <f>COUNTIFS(Tableau1[Provinces],Tableau2[[#This Row],[Régions/Provinces]],Tableau1[Enseigne],Tableau2[[#Headers],[E]])</f>
        <v>0</v>
      </c>
    </row>
    <row r="19" spans="1:7" x14ac:dyDescent="0.3">
      <c r="A19" t="s">
        <v>423</v>
      </c>
      <c r="B19" s="2">
        <f>COUNTIFS(Tableau1[Provinces],Tableau2[[#This Row],[Régions/Provinces]])</f>
        <v>0</v>
      </c>
      <c r="C19" s="2">
        <f>COUNTIFS(Tableau1[Provinces],Tableau2[[#This Row],[Régions/Provinces]],Tableau1[Enseigne],Tableau2[[#Headers],[A]])</f>
        <v>0</v>
      </c>
      <c r="D19" s="2">
        <f>COUNTIFS(Tableau1[Provinces],Tableau2[[#This Row],[Régions/Provinces]],Tableau1[Enseigne],Tableau2[[#Headers],[B]])</f>
        <v>0</v>
      </c>
      <c r="E19" s="2">
        <f>COUNTIFS(Tableau1[Provinces],Tableau2[[#This Row],[Régions/Provinces]],Tableau1[Enseigne],Tableau2[[#Headers],[C]])</f>
        <v>0</v>
      </c>
      <c r="F19" s="2">
        <f>COUNTIFS(Tableau1[Provinces],Tableau2[[#This Row],[Régions/Provinces]],Tableau1[Enseigne],Tableau2[[#Headers],[D]])</f>
        <v>0</v>
      </c>
      <c r="G19" s="2">
        <f>COUNTIFS(Tableau1[Provinces],Tableau2[[#This Row],[Régions/Provinces]],Tableau1[Enseigne],Tableau2[[#Headers],[E]])</f>
        <v>0</v>
      </c>
    </row>
    <row r="20" spans="1:7" x14ac:dyDescent="0.3">
      <c r="A20" t="s">
        <v>425</v>
      </c>
      <c r="B20" s="2">
        <f>COUNTIFS(Tableau1[Provinces],Tableau2[[#This Row],[Régions/Provinces]])</f>
        <v>0</v>
      </c>
      <c r="C20" s="2">
        <f>COUNTIFS(Tableau1[Provinces],Tableau2[[#This Row],[Régions/Provinces]],Tableau1[Enseigne],Tableau2[[#Headers],[A]])</f>
        <v>0</v>
      </c>
      <c r="D20" s="2">
        <f>COUNTIFS(Tableau1[Provinces],Tableau2[[#This Row],[Régions/Provinces]],Tableau1[Enseigne],Tableau2[[#Headers],[B]])</f>
        <v>0</v>
      </c>
      <c r="E20" s="2">
        <f>COUNTIFS(Tableau1[Provinces],Tableau2[[#This Row],[Régions/Provinces]],Tableau1[Enseigne],Tableau2[[#Headers],[C]])</f>
        <v>0</v>
      </c>
      <c r="F20" s="2">
        <f>COUNTIFS(Tableau1[Provinces],Tableau2[[#This Row],[Régions/Provinces]],Tableau1[Enseigne],Tableau2[[#Headers],[D]])</f>
        <v>0</v>
      </c>
      <c r="G20" s="2">
        <f>COUNTIFS(Tableau1[Provinces],Tableau2[[#This Row],[Régions/Provinces]],Tableau1[Enseigne],Tableau2[[#Headers],[E]])</f>
        <v>0</v>
      </c>
    </row>
    <row r="21" spans="1:7" x14ac:dyDescent="0.3">
      <c r="A21" t="s">
        <v>552</v>
      </c>
      <c r="B21" s="2">
        <f>SUBTOTAL(109,Tableau2[Toutes enseignes])</f>
        <v>163</v>
      </c>
      <c r="C21" s="2">
        <f>SUBTOTAL(109,Tableau2[A])</f>
        <v>34</v>
      </c>
      <c r="D21" s="2">
        <f>SUBTOTAL(109,Tableau2[B])</f>
        <v>75</v>
      </c>
      <c r="E21" s="2">
        <f>SUBTOTAL(109,Tableau2[C])</f>
        <v>22</v>
      </c>
      <c r="F21" s="2">
        <f>SUBTOTAL(109,Tableau2[D])</f>
        <v>13</v>
      </c>
      <c r="G21" s="2">
        <f>SUBTOTAL(109,Tableau2[E])</f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J104"/>
  <sheetViews>
    <sheetView topLeftCell="A79" workbookViewId="0">
      <selection activeCell="E106" sqref="E106"/>
    </sheetView>
  </sheetViews>
  <sheetFormatPr baseColWidth="10" defaultRowHeight="14.4" x14ac:dyDescent="0.3"/>
  <cols>
    <col min="2" max="2" width="29.6640625" customWidth="1"/>
    <col min="3" max="3" width="27.5546875" customWidth="1"/>
    <col min="4" max="4" width="26.6640625" customWidth="1"/>
    <col min="6" max="10" width="11.5546875" style="2"/>
  </cols>
  <sheetData>
    <row r="2" spans="1:10" x14ac:dyDescent="0.3">
      <c r="A2" s="3" t="s">
        <v>199</v>
      </c>
      <c r="B2" s="4" t="s">
        <v>200</v>
      </c>
      <c r="C2" s="4" t="s">
        <v>201</v>
      </c>
      <c r="D2" s="4" t="s">
        <v>449</v>
      </c>
      <c r="E2" s="7" t="s">
        <v>450</v>
      </c>
      <c r="F2" s="11" t="s">
        <v>429</v>
      </c>
      <c r="G2" s="11" t="s">
        <v>430</v>
      </c>
      <c r="H2" s="11" t="s">
        <v>431</v>
      </c>
      <c r="I2" s="11" t="s">
        <v>432</v>
      </c>
      <c r="J2" s="11" t="s">
        <v>433</v>
      </c>
    </row>
    <row r="3" spans="1:10" x14ac:dyDescent="0.3">
      <c r="A3" s="9" t="s">
        <v>202</v>
      </c>
      <c r="B3" t="s">
        <v>203</v>
      </c>
      <c r="C3" t="s">
        <v>204</v>
      </c>
      <c r="D3" t="s">
        <v>205</v>
      </c>
      <c r="E3" t="s">
        <v>429</v>
      </c>
      <c r="F3" s="2">
        <f>COUNTIFS(Tableau1[N° de départements],Tableau4[[#This Row],[N°]],Tableau1[Enseigne],Tableau4[[#Headers],[A]])</f>
        <v>0</v>
      </c>
      <c r="G3" s="2">
        <f>COUNTIFS(Tableau1[N° de départements],Tableau4[[#This Row],[N°]],Tableau1[Enseigne],Tableau4[[#Headers],[B]])</f>
        <v>0</v>
      </c>
      <c r="H3" s="2">
        <f>COUNTIFS(Tableau1[N° de départements],Tableau4[[#This Row],[N°]],Tableau1[Enseigne],Tableau4[[#Headers],[C]])</f>
        <v>2</v>
      </c>
      <c r="I3" s="2">
        <f>COUNTIFS(Tableau1[N° de départements],Tableau4[[#This Row],[N°]],Tableau1[Enseigne],Tableau4[[#Headers],[D]])</f>
        <v>0</v>
      </c>
      <c r="J3" s="2">
        <f>COUNTIFS(Tableau1[N° de départements],Tableau4[[#This Row],[N°]],Tableau1[Enseigne],Tableau4[[#Headers],[E]])</f>
        <v>0</v>
      </c>
    </row>
    <row r="4" spans="1:10" x14ac:dyDescent="0.3">
      <c r="A4" s="9" t="s">
        <v>206</v>
      </c>
      <c r="B4" t="s">
        <v>207</v>
      </c>
      <c r="C4" t="s">
        <v>208</v>
      </c>
      <c r="D4" t="s">
        <v>209</v>
      </c>
      <c r="E4" t="s">
        <v>430</v>
      </c>
      <c r="F4" s="2">
        <f>COUNTIFS(Tableau1[N° de départements],Tableau4[[#This Row],[N°]],Tableau1[Enseigne],Tableau4[[#Headers],[A]])</f>
        <v>0</v>
      </c>
      <c r="G4" s="2">
        <f>COUNTIFS(Tableau1[N° de départements],Tableau4[[#This Row],[N°]],Tableau1[Enseigne],Tableau4[[#Headers],[B]])</f>
        <v>1</v>
      </c>
      <c r="H4" s="2">
        <f>COUNTIFS(Tableau1[N° de départements],Tableau4[[#This Row],[N°]],Tableau1[Enseigne],Tableau4[[#Headers],[C]])</f>
        <v>0</v>
      </c>
      <c r="I4" s="2">
        <f>COUNTIFS(Tableau1[N° de départements],Tableau4[[#This Row],[N°]],Tableau1[Enseigne],Tableau4[[#Headers],[D]])</f>
        <v>0</v>
      </c>
      <c r="J4" s="2">
        <f>COUNTIFS(Tableau1[N° de départements],Tableau4[[#This Row],[N°]],Tableau1[Enseigne],Tableau4[[#Headers],[E]])</f>
        <v>0</v>
      </c>
    </row>
    <row r="5" spans="1:10" x14ac:dyDescent="0.3">
      <c r="A5" s="9" t="s">
        <v>210</v>
      </c>
      <c r="B5" t="s">
        <v>211</v>
      </c>
      <c r="C5" t="s">
        <v>212</v>
      </c>
      <c r="D5" t="s">
        <v>205</v>
      </c>
      <c r="E5" t="s">
        <v>431</v>
      </c>
      <c r="F5" s="2">
        <f>COUNTIFS(Tableau1[N° de départements],Tableau4[[#This Row],[N°]],Tableau1[Enseigne],Tableau4[[#Headers],[A]])</f>
        <v>0</v>
      </c>
      <c r="G5" s="2">
        <f>COUNTIFS(Tableau1[N° de départements],Tableau4[[#This Row],[N°]],Tableau1[Enseigne],Tableau4[[#Headers],[B]])</f>
        <v>1</v>
      </c>
      <c r="H5" s="2">
        <f>COUNTIFS(Tableau1[N° de départements],Tableau4[[#This Row],[N°]],Tableau1[Enseigne],Tableau4[[#Headers],[C]])</f>
        <v>0</v>
      </c>
      <c r="I5" s="2">
        <f>COUNTIFS(Tableau1[N° de départements],Tableau4[[#This Row],[N°]],Tableau1[Enseigne],Tableau4[[#Headers],[D]])</f>
        <v>0</v>
      </c>
      <c r="J5" s="2">
        <f>COUNTIFS(Tableau1[N° de départements],Tableau4[[#This Row],[N°]],Tableau1[Enseigne],Tableau4[[#Headers],[E]])</f>
        <v>0</v>
      </c>
    </row>
    <row r="6" spans="1:10" x14ac:dyDescent="0.3">
      <c r="A6" s="9" t="s">
        <v>213</v>
      </c>
      <c r="B6" t="s">
        <v>214</v>
      </c>
      <c r="C6" t="s">
        <v>215</v>
      </c>
      <c r="D6" t="s">
        <v>216</v>
      </c>
      <c r="E6" t="s">
        <v>432</v>
      </c>
      <c r="F6" s="2">
        <f>COUNTIFS(Tableau1[N° de départements],Tableau4[[#This Row],[N°]],Tableau1[Enseigne],Tableau4[[#Headers],[A]])</f>
        <v>0</v>
      </c>
      <c r="G6" s="2">
        <f>COUNTIFS(Tableau1[N° de départements],Tableau4[[#This Row],[N°]],Tableau1[Enseigne],Tableau4[[#Headers],[B]])</f>
        <v>0</v>
      </c>
      <c r="H6" s="2">
        <f>COUNTIFS(Tableau1[N° de départements],Tableau4[[#This Row],[N°]],Tableau1[Enseigne],Tableau4[[#Headers],[C]])</f>
        <v>0</v>
      </c>
      <c r="I6" s="2">
        <f>COUNTIFS(Tableau1[N° de départements],Tableau4[[#This Row],[N°]],Tableau1[Enseigne],Tableau4[[#Headers],[D]])</f>
        <v>0</v>
      </c>
      <c r="J6" s="2">
        <f>COUNTIFS(Tableau1[N° de départements],Tableau4[[#This Row],[N°]],Tableau1[Enseigne],Tableau4[[#Headers],[E]])</f>
        <v>0</v>
      </c>
    </row>
    <row r="7" spans="1:10" x14ac:dyDescent="0.3">
      <c r="A7" s="9" t="s">
        <v>217</v>
      </c>
      <c r="B7" t="s">
        <v>218</v>
      </c>
      <c r="C7" t="s">
        <v>219</v>
      </c>
      <c r="D7" t="s">
        <v>216</v>
      </c>
      <c r="E7" t="s">
        <v>433</v>
      </c>
      <c r="F7" s="2">
        <f>COUNTIFS(Tableau1[N° de départements],Tableau4[[#This Row],[N°]],Tableau1[Enseigne],Tableau4[[#Headers],[A]])</f>
        <v>0</v>
      </c>
      <c r="G7" s="2">
        <f>COUNTIFS(Tableau1[N° de départements],Tableau4[[#This Row],[N°]],Tableau1[Enseigne],Tableau4[[#Headers],[B]])</f>
        <v>0</v>
      </c>
      <c r="H7" s="2">
        <f>COUNTIFS(Tableau1[N° de départements],Tableau4[[#This Row],[N°]],Tableau1[Enseigne],Tableau4[[#Headers],[C]])</f>
        <v>0</v>
      </c>
      <c r="I7" s="2">
        <f>COUNTIFS(Tableau1[N° de départements],Tableau4[[#This Row],[N°]],Tableau1[Enseigne],Tableau4[[#Headers],[D]])</f>
        <v>0</v>
      </c>
      <c r="J7" s="2">
        <f>COUNTIFS(Tableau1[N° de départements],Tableau4[[#This Row],[N°]],Tableau1[Enseigne],Tableau4[[#Headers],[E]])</f>
        <v>0</v>
      </c>
    </row>
    <row r="8" spans="1:10" x14ac:dyDescent="0.3">
      <c r="A8" s="9" t="s">
        <v>220</v>
      </c>
      <c r="B8" t="s">
        <v>221</v>
      </c>
      <c r="C8" t="s">
        <v>222</v>
      </c>
      <c r="D8" t="s">
        <v>216</v>
      </c>
      <c r="E8" t="s">
        <v>434</v>
      </c>
      <c r="F8" s="2">
        <f>COUNTIFS(Tableau1[N° de départements],Tableau4[[#This Row],[N°]],Tableau1[Enseigne],Tableau4[[#Headers],[A]])</f>
        <v>0</v>
      </c>
      <c r="G8" s="2">
        <f>COUNTIFS(Tableau1[N° de départements],Tableau4[[#This Row],[N°]],Tableau1[Enseigne],Tableau4[[#Headers],[B]])</f>
        <v>1</v>
      </c>
      <c r="H8" s="2">
        <f>COUNTIFS(Tableau1[N° de départements],Tableau4[[#This Row],[N°]],Tableau1[Enseigne],Tableau4[[#Headers],[C]])</f>
        <v>2</v>
      </c>
      <c r="I8" s="2">
        <f>COUNTIFS(Tableau1[N° de départements],Tableau4[[#This Row],[N°]],Tableau1[Enseigne],Tableau4[[#Headers],[D]])</f>
        <v>0</v>
      </c>
      <c r="J8" s="2">
        <f>COUNTIFS(Tableau1[N° de départements],Tableau4[[#This Row],[N°]],Tableau1[Enseigne],Tableau4[[#Headers],[E]])</f>
        <v>0</v>
      </c>
    </row>
    <row r="9" spans="1:10" x14ac:dyDescent="0.3">
      <c r="A9" s="9" t="s">
        <v>223</v>
      </c>
      <c r="B9" t="s">
        <v>224</v>
      </c>
      <c r="C9" t="s">
        <v>225</v>
      </c>
      <c r="D9" t="s">
        <v>205</v>
      </c>
      <c r="E9" t="s">
        <v>435</v>
      </c>
      <c r="F9" s="2">
        <f>COUNTIFS(Tableau1[N° de départements],Tableau4[[#This Row],[N°]],Tableau1[Enseigne],Tableau4[[#Headers],[A]])</f>
        <v>0</v>
      </c>
      <c r="G9" s="2">
        <f>COUNTIFS(Tableau1[N° de départements],Tableau4[[#This Row],[N°]],Tableau1[Enseigne],Tableau4[[#Headers],[B]])</f>
        <v>0</v>
      </c>
      <c r="H9" s="2">
        <f>COUNTIFS(Tableau1[N° de départements],Tableau4[[#This Row],[N°]],Tableau1[Enseigne],Tableau4[[#Headers],[C]])</f>
        <v>0</v>
      </c>
      <c r="I9" s="2">
        <f>COUNTIFS(Tableau1[N° de départements],Tableau4[[#This Row],[N°]],Tableau1[Enseigne],Tableau4[[#Headers],[D]])</f>
        <v>0</v>
      </c>
      <c r="J9" s="2">
        <f>COUNTIFS(Tableau1[N° de départements],Tableau4[[#This Row],[N°]],Tableau1[Enseigne],Tableau4[[#Headers],[E]])</f>
        <v>0</v>
      </c>
    </row>
    <row r="10" spans="1:10" x14ac:dyDescent="0.3">
      <c r="A10" s="9" t="s">
        <v>226</v>
      </c>
      <c r="B10" t="s">
        <v>227</v>
      </c>
      <c r="C10" t="s">
        <v>228</v>
      </c>
      <c r="D10" t="s">
        <v>229</v>
      </c>
      <c r="E10" t="s">
        <v>436</v>
      </c>
      <c r="F10" s="2">
        <f>COUNTIFS(Tableau1[N° de départements],Tableau4[[#This Row],[N°]],Tableau1[Enseigne],Tableau4[[#Headers],[A]])</f>
        <v>0</v>
      </c>
      <c r="G10" s="2">
        <f>COUNTIFS(Tableau1[N° de départements],Tableau4[[#This Row],[N°]],Tableau1[Enseigne],Tableau4[[#Headers],[B]])</f>
        <v>0</v>
      </c>
      <c r="H10" s="2">
        <f>COUNTIFS(Tableau1[N° de départements],Tableau4[[#This Row],[N°]],Tableau1[Enseigne],Tableau4[[#Headers],[C]])</f>
        <v>0</v>
      </c>
      <c r="I10" s="2">
        <f>COUNTIFS(Tableau1[N° de départements],Tableau4[[#This Row],[N°]],Tableau1[Enseigne],Tableau4[[#Headers],[D]])</f>
        <v>0</v>
      </c>
      <c r="J10" s="2">
        <f>COUNTIFS(Tableau1[N° de départements],Tableau4[[#This Row],[N°]],Tableau1[Enseigne],Tableau4[[#Headers],[E]])</f>
        <v>0</v>
      </c>
    </row>
    <row r="11" spans="1:10" x14ac:dyDescent="0.3">
      <c r="A11" s="9" t="s">
        <v>230</v>
      </c>
      <c r="B11" t="s">
        <v>231</v>
      </c>
      <c r="C11" t="s">
        <v>232</v>
      </c>
      <c r="D11" t="s">
        <v>233</v>
      </c>
      <c r="E11" t="s">
        <v>437</v>
      </c>
      <c r="F11" s="2">
        <f>COUNTIFS(Tableau1[N° de départements],Tableau4[[#This Row],[N°]],Tableau1[Enseigne],Tableau4[[#Headers],[A]])</f>
        <v>0</v>
      </c>
      <c r="G11" s="2">
        <f>COUNTIFS(Tableau1[N° de départements],Tableau4[[#This Row],[N°]],Tableau1[Enseigne],Tableau4[[#Headers],[B]])</f>
        <v>0</v>
      </c>
      <c r="H11" s="2">
        <f>COUNTIFS(Tableau1[N° de départements],Tableau4[[#This Row],[N°]],Tableau1[Enseigne],Tableau4[[#Headers],[C]])</f>
        <v>0</v>
      </c>
      <c r="I11" s="2">
        <f>COUNTIFS(Tableau1[N° de départements],Tableau4[[#This Row],[N°]],Tableau1[Enseigne],Tableau4[[#Headers],[D]])</f>
        <v>0</v>
      </c>
      <c r="J11" s="2">
        <f>COUNTIFS(Tableau1[N° de départements],Tableau4[[#This Row],[N°]],Tableau1[Enseigne],Tableau4[[#Headers],[E]])</f>
        <v>0</v>
      </c>
    </row>
    <row r="12" spans="1:10" x14ac:dyDescent="0.3">
      <c r="A12" s="9" t="s">
        <v>462</v>
      </c>
      <c r="B12" t="s">
        <v>234</v>
      </c>
      <c r="C12" t="s">
        <v>235</v>
      </c>
      <c r="D12" t="s">
        <v>229</v>
      </c>
      <c r="E12" t="s">
        <v>438</v>
      </c>
      <c r="F12" s="2">
        <f>COUNTIFS(Tableau1[N° de départements],Tableau4[[#This Row],[N°]],Tableau1[Enseigne],Tableau4[[#Headers],[A]])</f>
        <v>0</v>
      </c>
      <c r="G12" s="2">
        <f>COUNTIFS(Tableau1[N° de départements],Tableau4[[#This Row],[N°]],Tableau1[Enseigne],Tableau4[[#Headers],[B]])</f>
        <v>1</v>
      </c>
      <c r="H12" s="2">
        <f>COUNTIFS(Tableau1[N° de départements],Tableau4[[#This Row],[N°]],Tableau1[Enseigne],Tableau4[[#Headers],[C]])</f>
        <v>0</v>
      </c>
      <c r="I12" s="2">
        <f>COUNTIFS(Tableau1[N° de départements],Tableau4[[#This Row],[N°]],Tableau1[Enseigne],Tableau4[[#Headers],[D]])</f>
        <v>0</v>
      </c>
      <c r="J12" s="2">
        <f>COUNTIFS(Tableau1[N° de départements],Tableau4[[#This Row],[N°]],Tableau1[Enseigne],Tableau4[[#Headers],[E]])</f>
        <v>0</v>
      </c>
    </row>
    <row r="13" spans="1:10" x14ac:dyDescent="0.3">
      <c r="A13" s="9" t="s">
        <v>463</v>
      </c>
      <c r="B13" t="s">
        <v>236</v>
      </c>
      <c r="C13" t="s">
        <v>237</v>
      </c>
      <c r="D13" t="s">
        <v>233</v>
      </c>
      <c r="E13" t="s">
        <v>439</v>
      </c>
      <c r="F13" s="2">
        <f>COUNTIFS(Tableau1[N° de départements],Tableau4[[#This Row],[N°]],Tableau1[Enseigne],Tableau4[[#Headers],[A]])</f>
        <v>0</v>
      </c>
      <c r="G13" s="2">
        <f>COUNTIFS(Tableau1[N° de départements],Tableau4[[#This Row],[N°]],Tableau1[Enseigne],Tableau4[[#Headers],[B]])</f>
        <v>0</v>
      </c>
      <c r="H13" s="2">
        <f>COUNTIFS(Tableau1[N° de départements],Tableau4[[#This Row],[N°]],Tableau1[Enseigne],Tableau4[[#Headers],[C]])</f>
        <v>0</v>
      </c>
      <c r="I13" s="2">
        <f>COUNTIFS(Tableau1[N° de départements],Tableau4[[#This Row],[N°]],Tableau1[Enseigne],Tableau4[[#Headers],[D]])</f>
        <v>0</v>
      </c>
      <c r="J13" s="2">
        <f>COUNTIFS(Tableau1[N° de départements],Tableau4[[#This Row],[N°]],Tableau1[Enseigne],Tableau4[[#Headers],[E]])</f>
        <v>0</v>
      </c>
    </row>
    <row r="14" spans="1:10" x14ac:dyDescent="0.3">
      <c r="A14" s="9" t="s">
        <v>464</v>
      </c>
      <c r="B14" t="s">
        <v>238</v>
      </c>
      <c r="C14" t="s">
        <v>239</v>
      </c>
      <c r="D14" t="s">
        <v>233</v>
      </c>
      <c r="E14" t="s">
        <v>440</v>
      </c>
      <c r="F14" s="2">
        <f>COUNTIFS(Tableau1[N° de départements],Tableau4[[#This Row],[N°]],Tableau1[Enseigne],Tableau4[[#Headers],[A]])</f>
        <v>0</v>
      </c>
      <c r="G14" s="2">
        <f>COUNTIFS(Tableau1[N° de départements],Tableau4[[#This Row],[N°]],Tableau1[Enseigne],Tableau4[[#Headers],[B]])</f>
        <v>0</v>
      </c>
      <c r="H14" s="2">
        <f>COUNTIFS(Tableau1[N° de départements],Tableau4[[#This Row],[N°]],Tableau1[Enseigne],Tableau4[[#Headers],[C]])</f>
        <v>0</v>
      </c>
      <c r="I14" s="2">
        <f>COUNTIFS(Tableau1[N° de départements],Tableau4[[#This Row],[N°]],Tableau1[Enseigne],Tableau4[[#Headers],[D]])</f>
        <v>0</v>
      </c>
      <c r="J14" s="2">
        <f>COUNTIFS(Tableau1[N° de départements],Tableau4[[#This Row],[N°]],Tableau1[Enseigne],Tableau4[[#Headers],[E]])</f>
        <v>0</v>
      </c>
    </row>
    <row r="15" spans="1:10" x14ac:dyDescent="0.3">
      <c r="A15" s="9" t="s">
        <v>460</v>
      </c>
      <c r="B15" t="s">
        <v>240</v>
      </c>
      <c r="C15" t="s">
        <v>241</v>
      </c>
      <c r="D15" t="s">
        <v>216</v>
      </c>
      <c r="E15" t="s">
        <v>441</v>
      </c>
      <c r="F15" s="2">
        <f>COUNTIFS(Tableau1[N° de départements],Tableau4[[#This Row],[N°]],Tableau1[Enseigne],Tableau4[[#Headers],[A]])</f>
        <v>0</v>
      </c>
      <c r="G15" s="2">
        <f>COUNTIFS(Tableau1[N° de départements],Tableau4[[#This Row],[N°]],Tableau1[Enseigne],Tableau4[[#Headers],[B]])</f>
        <v>4</v>
      </c>
      <c r="H15" s="2">
        <f>COUNTIFS(Tableau1[N° de départements],Tableau4[[#This Row],[N°]],Tableau1[Enseigne],Tableau4[[#Headers],[C]])</f>
        <v>0</v>
      </c>
      <c r="I15" s="2">
        <f>COUNTIFS(Tableau1[N° de départements],Tableau4[[#This Row],[N°]],Tableau1[Enseigne],Tableau4[[#Headers],[D]])</f>
        <v>0</v>
      </c>
      <c r="J15" s="2">
        <f>COUNTIFS(Tableau1[N° de départements],Tableau4[[#This Row],[N°]],Tableau1[Enseigne],Tableau4[[#Headers],[E]])</f>
        <v>1</v>
      </c>
    </row>
    <row r="16" spans="1:10" x14ac:dyDescent="0.3">
      <c r="A16" s="9" t="s">
        <v>465</v>
      </c>
      <c r="B16" t="s">
        <v>242</v>
      </c>
      <c r="C16" t="s">
        <v>243</v>
      </c>
      <c r="D16" t="s">
        <v>244</v>
      </c>
      <c r="E16" t="s">
        <v>442</v>
      </c>
      <c r="F16" s="2">
        <f>COUNTIFS(Tableau1[N° de départements],Tableau4[[#This Row],[N°]],Tableau1[Enseigne],Tableau4[[#Headers],[A]])</f>
        <v>0</v>
      </c>
      <c r="G16" s="2">
        <f>COUNTIFS(Tableau1[N° de départements],Tableau4[[#This Row],[N°]],Tableau1[Enseigne],Tableau4[[#Headers],[B]])</f>
        <v>0</v>
      </c>
      <c r="H16" s="2">
        <f>COUNTIFS(Tableau1[N° de départements],Tableau4[[#This Row],[N°]],Tableau1[Enseigne],Tableau4[[#Headers],[C]])</f>
        <v>1</v>
      </c>
      <c r="I16" s="2">
        <f>COUNTIFS(Tableau1[N° de départements],Tableau4[[#This Row],[N°]],Tableau1[Enseigne],Tableau4[[#Headers],[D]])</f>
        <v>0</v>
      </c>
      <c r="J16" s="2">
        <f>COUNTIFS(Tableau1[N° de départements],Tableau4[[#This Row],[N°]],Tableau1[Enseigne],Tableau4[[#Headers],[E]])</f>
        <v>0</v>
      </c>
    </row>
    <row r="17" spans="1:10" x14ac:dyDescent="0.3">
      <c r="A17" s="9" t="s">
        <v>466</v>
      </c>
      <c r="B17" t="s">
        <v>245</v>
      </c>
      <c r="C17" t="s">
        <v>246</v>
      </c>
      <c r="D17" t="s">
        <v>205</v>
      </c>
      <c r="E17" t="s">
        <v>443</v>
      </c>
      <c r="F17" s="2">
        <f>COUNTIFS(Tableau1[N° de départements],Tableau4[[#This Row],[N°]],Tableau1[Enseigne],Tableau4[[#Headers],[A]])</f>
        <v>0</v>
      </c>
      <c r="G17" s="2">
        <f>COUNTIFS(Tableau1[N° de départements],Tableau4[[#This Row],[N°]],Tableau1[Enseigne],Tableau4[[#Headers],[B]])</f>
        <v>0</v>
      </c>
      <c r="H17" s="2">
        <f>COUNTIFS(Tableau1[N° de départements],Tableau4[[#This Row],[N°]],Tableau1[Enseigne],Tableau4[[#Headers],[C]])</f>
        <v>0</v>
      </c>
      <c r="I17" s="2">
        <f>COUNTIFS(Tableau1[N° de départements],Tableau4[[#This Row],[N°]],Tableau1[Enseigne],Tableau4[[#Headers],[D]])</f>
        <v>0</v>
      </c>
      <c r="J17" s="2">
        <f>COUNTIFS(Tableau1[N° de départements],Tableau4[[#This Row],[N°]],Tableau1[Enseigne],Tableau4[[#Headers],[E]])</f>
        <v>0</v>
      </c>
    </row>
    <row r="18" spans="1:10" x14ac:dyDescent="0.3">
      <c r="A18" s="9" t="s">
        <v>467</v>
      </c>
      <c r="B18" t="s">
        <v>247</v>
      </c>
      <c r="C18" t="s">
        <v>248</v>
      </c>
      <c r="D18" t="s">
        <v>249</v>
      </c>
      <c r="E18" t="s">
        <v>444</v>
      </c>
      <c r="F18" s="2">
        <f>COUNTIFS(Tableau1[N° de départements],Tableau4[[#This Row],[N°]],Tableau1[Enseigne],Tableau4[[#Headers],[A]])</f>
        <v>0</v>
      </c>
      <c r="G18" s="2">
        <f>COUNTIFS(Tableau1[N° de départements],Tableau4[[#This Row],[N°]],Tableau1[Enseigne],Tableau4[[#Headers],[B]])</f>
        <v>0</v>
      </c>
      <c r="H18" s="2">
        <f>COUNTIFS(Tableau1[N° de départements],Tableau4[[#This Row],[N°]],Tableau1[Enseigne],Tableau4[[#Headers],[C]])</f>
        <v>0</v>
      </c>
      <c r="I18" s="2">
        <f>COUNTIFS(Tableau1[N° de départements],Tableau4[[#This Row],[N°]],Tableau1[Enseigne],Tableau4[[#Headers],[D]])</f>
        <v>1</v>
      </c>
      <c r="J18" s="2">
        <f>COUNTIFS(Tableau1[N° de départements],Tableau4[[#This Row],[N°]],Tableau1[Enseigne],Tableau4[[#Headers],[E]])</f>
        <v>0</v>
      </c>
    </row>
    <row r="19" spans="1:10" x14ac:dyDescent="0.3">
      <c r="A19" s="9" t="s">
        <v>468</v>
      </c>
      <c r="B19" t="s">
        <v>250</v>
      </c>
      <c r="C19" t="s">
        <v>251</v>
      </c>
      <c r="D19" t="s">
        <v>249</v>
      </c>
      <c r="E19" t="s">
        <v>444</v>
      </c>
      <c r="F19" s="2">
        <f>COUNTIFS(Tableau1[N° de départements],Tableau4[[#This Row],[N°]],Tableau1[Enseigne],Tableau4[[#Headers],[A]])</f>
        <v>0</v>
      </c>
      <c r="G19" s="2">
        <f>COUNTIFS(Tableau1[N° de départements],Tableau4[[#This Row],[N°]],Tableau1[Enseigne],Tableau4[[#Headers],[B]])</f>
        <v>0</v>
      </c>
      <c r="H19" s="2">
        <f>COUNTIFS(Tableau1[N° de départements],Tableau4[[#This Row],[N°]],Tableau1[Enseigne],Tableau4[[#Headers],[C]])</f>
        <v>1</v>
      </c>
      <c r="I19" s="2">
        <f>COUNTIFS(Tableau1[N° de départements],Tableau4[[#This Row],[N°]],Tableau1[Enseigne],Tableau4[[#Headers],[D]])</f>
        <v>0</v>
      </c>
      <c r="J19" s="2">
        <f>COUNTIFS(Tableau1[N° de départements],Tableau4[[#This Row],[N°]],Tableau1[Enseigne],Tableau4[[#Headers],[E]])</f>
        <v>0</v>
      </c>
    </row>
    <row r="20" spans="1:10" x14ac:dyDescent="0.3">
      <c r="A20" s="9" t="s">
        <v>469</v>
      </c>
      <c r="B20" t="s">
        <v>252</v>
      </c>
      <c r="C20" t="s">
        <v>253</v>
      </c>
      <c r="D20" t="s">
        <v>254</v>
      </c>
      <c r="E20" t="s">
        <v>444</v>
      </c>
      <c r="F20" s="2">
        <f>COUNTIFS(Tableau1[N° de départements],Tableau4[[#This Row],[N°]],Tableau1[Enseigne],Tableau4[[#Headers],[A]])</f>
        <v>0</v>
      </c>
      <c r="G20" s="2">
        <f>COUNTIFS(Tableau1[N° de départements],Tableau4[[#This Row],[N°]],Tableau1[Enseigne],Tableau4[[#Headers],[B]])</f>
        <v>1</v>
      </c>
      <c r="H20" s="2">
        <f>COUNTIFS(Tableau1[N° de départements],Tableau4[[#This Row],[N°]],Tableau1[Enseigne],Tableau4[[#Headers],[C]])</f>
        <v>0</v>
      </c>
      <c r="I20" s="2">
        <f>COUNTIFS(Tableau1[N° de départements],Tableau4[[#This Row],[N°]],Tableau1[Enseigne],Tableau4[[#Headers],[D]])</f>
        <v>0</v>
      </c>
      <c r="J20" s="2">
        <f>COUNTIFS(Tableau1[N° de départements],Tableau4[[#This Row],[N°]],Tableau1[Enseigne],Tableau4[[#Headers],[E]])</f>
        <v>0</v>
      </c>
    </row>
    <row r="21" spans="1:10" x14ac:dyDescent="0.3">
      <c r="A21" s="9" t="s">
        <v>470</v>
      </c>
      <c r="B21" t="s">
        <v>255</v>
      </c>
      <c r="C21" t="s">
        <v>256</v>
      </c>
      <c r="D21" t="s">
        <v>249</v>
      </c>
      <c r="E21" t="s">
        <v>444</v>
      </c>
      <c r="F21" s="2">
        <f>COUNTIFS(Tableau1[N° de départements],Tableau4[[#This Row],[N°]],Tableau1[Enseigne],Tableau4[[#Headers],[A]])</f>
        <v>0</v>
      </c>
      <c r="G21" s="2">
        <f>COUNTIFS(Tableau1[N° de départements],Tableau4[[#This Row],[N°]],Tableau1[Enseigne],Tableau4[[#Headers],[B]])</f>
        <v>0</v>
      </c>
      <c r="H21" s="2">
        <f>COUNTIFS(Tableau1[N° de départements],Tableau4[[#This Row],[N°]],Tableau1[Enseigne],Tableau4[[#Headers],[C]])</f>
        <v>0</v>
      </c>
      <c r="I21" s="2">
        <f>COUNTIFS(Tableau1[N° de départements],Tableau4[[#This Row],[N°]],Tableau1[Enseigne],Tableau4[[#Headers],[D]])</f>
        <v>0</v>
      </c>
      <c r="J21" s="2">
        <f>COUNTIFS(Tableau1[N° de départements],Tableau4[[#This Row],[N°]],Tableau1[Enseigne],Tableau4[[#Headers],[E]])</f>
        <v>0</v>
      </c>
    </row>
    <row r="22" spans="1:10" x14ac:dyDescent="0.3">
      <c r="A22" s="9" t="s">
        <v>257</v>
      </c>
      <c r="B22" t="s">
        <v>258</v>
      </c>
      <c r="C22" t="s">
        <v>259</v>
      </c>
      <c r="D22" t="s">
        <v>260</v>
      </c>
      <c r="E22" t="s">
        <v>444</v>
      </c>
      <c r="F22" s="2">
        <f>COUNTIFS(Tableau1[N° de départements],Tableau4[[#This Row],[N°]],Tableau1[Enseigne],Tableau4[[#Headers],[A]])</f>
        <v>0</v>
      </c>
      <c r="G22" s="2">
        <f>COUNTIFS(Tableau1[N° de départements],Tableau4[[#This Row],[N°]],Tableau1[Enseigne],Tableau4[[#Headers],[B]])</f>
        <v>0</v>
      </c>
      <c r="H22" s="2">
        <f>COUNTIFS(Tableau1[N° de départements],Tableau4[[#This Row],[N°]],Tableau1[Enseigne],Tableau4[[#Headers],[C]])</f>
        <v>0</v>
      </c>
      <c r="I22" s="2">
        <f>COUNTIFS(Tableau1[N° de départements],Tableau4[[#This Row],[N°]],Tableau1[Enseigne],Tableau4[[#Headers],[D]])</f>
        <v>0</v>
      </c>
      <c r="J22" s="2">
        <f>COUNTIFS(Tableau1[N° de départements],Tableau4[[#This Row],[N°]],Tableau1[Enseigne],Tableau4[[#Headers],[E]])</f>
        <v>0</v>
      </c>
    </row>
    <row r="23" spans="1:10" x14ac:dyDescent="0.3">
      <c r="A23" s="9" t="s">
        <v>261</v>
      </c>
      <c r="B23" t="s">
        <v>262</v>
      </c>
      <c r="C23" t="s">
        <v>263</v>
      </c>
      <c r="D23" t="s">
        <v>260</v>
      </c>
      <c r="E23" t="s">
        <v>444</v>
      </c>
      <c r="F23" s="2">
        <f>COUNTIFS(Tableau1[N° de départements],Tableau4[[#This Row],[N°]],Tableau1[Enseigne],Tableau4[[#Headers],[A]])</f>
        <v>0</v>
      </c>
      <c r="G23" s="2">
        <f>COUNTIFS(Tableau1[N° de départements],Tableau4[[#This Row],[N°]],Tableau1[Enseigne],Tableau4[[#Headers],[B]])</f>
        <v>0</v>
      </c>
      <c r="H23" s="2">
        <f>COUNTIFS(Tableau1[N° de départements],Tableau4[[#This Row],[N°]],Tableau1[Enseigne],Tableau4[[#Headers],[C]])</f>
        <v>0</v>
      </c>
      <c r="I23" s="2">
        <f>COUNTIFS(Tableau1[N° de départements],Tableau4[[#This Row],[N°]],Tableau1[Enseigne],Tableau4[[#Headers],[D]])</f>
        <v>0</v>
      </c>
      <c r="J23" s="2">
        <f>COUNTIFS(Tableau1[N° de départements],Tableau4[[#This Row],[N°]],Tableau1[Enseigne],Tableau4[[#Headers],[E]])</f>
        <v>0</v>
      </c>
    </row>
    <row r="24" spans="1:10" x14ac:dyDescent="0.3">
      <c r="A24" s="9" t="s">
        <v>471</v>
      </c>
      <c r="B24" t="s">
        <v>264</v>
      </c>
      <c r="C24" t="s">
        <v>265</v>
      </c>
      <c r="D24" t="s">
        <v>266</v>
      </c>
      <c r="E24" t="s">
        <v>444</v>
      </c>
      <c r="F24" s="2">
        <f>COUNTIFS(Tableau1[N° de départements],Tableau4[[#This Row],[N°]],Tableau1[Enseigne],Tableau4[[#Headers],[A]])</f>
        <v>1</v>
      </c>
      <c r="G24" s="2">
        <f>COUNTIFS(Tableau1[N° de départements],Tableau4[[#This Row],[N°]],Tableau1[Enseigne],Tableau4[[#Headers],[B]])</f>
        <v>0</v>
      </c>
      <c r="H24" s="2">
        <f>COUNTIFS(Tableau1[N° de départements],Tableau4[[#This Row],[N°]],Tableau1[Enseigne],Tableau4[[#Headers],[C]])</f>
        <v>0</v>
      </c>
      <c r="I24" s="2">
        <f>COUNTIFS(Tableau1[N° de départements],Tableau4[[#This Row],[N°]],Tableau1[Enseigne],Tableau4[[#Headers],[D]])</f>
        <v>0</v>
      </c>
      <c r="J24" s="2">
        <f>COUNTIFS(Tableau1[N° de départements],Tableau4[[#This Row],[N°]],Tableau1[Enseigne],Tableau4[[#Headers],[E]])</f>
        <v>1</v>
      </c>
    </row>
    <row r="25" spans="1:10" x14ac:dyDescent="0.3">
      <c r="A25" s="9" t="s">
        <v>472</v>
      </c>
      <c r="B25" t="s">
        <v>267</v>
      </c>
      <c r="C25" t="s">
        <v>268</v>
      </c>
      <c r="D25" t="s">
        <v>269</v>
      </c>
      <c r="E25" t="s">
        <v>445</v>
      </c>
      <c r="F25" s="2">
        <f>COUNTIFS(Tableau1[N° de départements],Tableau4[[#This Row],[N°]],Tableau1[Enseigne],Tableau4[[#Headers],[A]])</f>
        <v>0</v>
      </c>
      <c r="G25" s="2">
        <f>COUNTIFS(Tableau1[N° de départements],Tableau4[[#This Row],[N°]],Tableau1[Enseigne],Tableau4[[#Headers],[B]])</f>
        <v>1</v>
      </c>
      <c r="H25" s="2">
        <f>COUNTIFS(Tableau1[N° de départements],Tableau4[[#This Row],[N°]],Tableau1[Enseigne],Tableau4[[#Headers],[C]])</f>
        <v>0</v>
      </c>
      <c r="I25" s="2">
        <f>COUNTIFS(Tableau1[N° de départements],Tableau4[[#This Row],[N°]],Tableau1[Enseigne],Tableau4[[#Headers],[D]])</f>
        <v>0</v>
      </c>
      <c r="J25" s="2">
        <f>COUNTIFS(Tableau1[N° de départements],Tableau4[[#This Row],[N°]],Tableau1[Enseigne],Tableau4[[#Headers],[E]])</f>
        <v>0</v>
      </c>
    </row>
    <row r="26" spans="1:10" x14ac:dyDescent="0.3">
      <c r="A26" s="9" t="s">
        <v>473</v>
      </c>
      <c r="B26" t="s">
        <v>270</v>
      </c>
      <c r="C26" t="s">
        <v>271</v>
      </c>
      <c r="D26" t="s">
        <v>249</v>
      </c>
      <c r="E26" t="s">
        <v>445</v>
      </c>
      <c r="F26" s="2">
        <f>COUNTIFS(Tableau1[N° de départements],Tableau4[[#This Row],[N°]],Tableau1[Enseigne],Tableau4[[#Headers],[A]])</f>
        <v>0</v>
      </c>
      <c r="G26" s="2">
        <f>COUNTIFS(Tableau1[N° de départements],Tableau4[[#This Row],[N°]],Tableau1[Enseigne],Tableau4[[#Headers],[B]])</f>
        <v>0</v>
      </c>
      <c r="H26" s="2">
        <f>COUNTIFS(Tableau1[N° de départements],Tableau4[[#This Row],[N°]],Tableau1[Enseigne],Tableau4[[#Headers],[C]])</f>
        <v>0</v>
      </c>
      <c r="I26" s="2">
        <f>COUNTIFS(Tableau1[N° de départements],Tableau4[[#This Row],[N°]],Tableau1[Enseigne],Tableau4[[#Headers],[D]])</f>
        <v>0</v>
      </c>
      <c r="J26" s="2">
        <f>COUNTIFS(Tableau1[N° de départements],Tableau4[[#This Row],[N°]],Tableau1[Enseigne],Tableau4[[#Headers],[E]])</f>
        <v>0</v>
      </c>
    </row>
    <row r="27" spans="1:10" x14ac:dyDescent="0.3">
      <c r="A27" s="9" t="s">
        <v>474</v>
      </c>
      <c r="B27" t="s">
        <v>272</v>
      </c>
      <c r="C27" t="s">
        <v>273</v>
      </c>
      <c r="D27" t="s">
        <v>249</v>
      </c>
      <c r="E27" t="s">
        <v>445</v>
      </c>
      <c r="F27" s="2">
        <f>COUNTIFS(Tableau1[N° de départements],Tableau4[[#This Row],[N°]],Tableau1[Enseigne],Tableau4[[#Headers],[A]])</f>
        <v>0</v>
      </c>
      <c r="G27" s="2">
        <f>COUNTIFS(Tableau1[N° de départements],Tableau4[[#This Row],[N°]],Tableau1[Enseigne],Tableau4[[#Headers],[B]])</f>
        <v>0</v>
      </c>
      <c r="H27" s="2">
        <f>COUNTIFS(Tableau1[N° de départements],Tableau4[[#This Row],[N°]],Tableau1[Enseigne],Tableau4[[#Headers],[C]])</f>
        <v>0</v>
      </c>
      <c r="I27" s="2">
        <f>COUNTIFS(Tableau1[N° de départements],Tableau4[[#This Row],[N°]],Tableau1[Enseigne],Tableau4[[#Headers],[D]])</f>
        <v>0</v>
      </c>
      <c r="J27" s="2">
        <f>COUNTIFS(Tableau1[N° de départements],Tableau4[[#This Row],[N°]],Tableau1[Enseigne],Tableau4[[#Headers],[E]])</f>
        <v>1</v>
      </c>
    </row>
    <row r="28" spans="1:10" x14ac:dyDescent="0.3">
      <c r="A28" s="9" t="s">
        <v>475</v>
      </c>
      <c r="B28" t="s">
        <v>274</v>
      </c>
      <c r="C28" t="s">
        <v>275</v>
      </c>
      <c r="D28" t="s">
        <v>266</v>
      </c>
      <c r="E28" t="s">
        <v>445</v>
      </c>
      <c r="F28" s="2">
        <f>COUNTIFS(Tableau1[N° de départements],Tableau4[[#This Row],[N°]],Tableau1[Enseigne],Tableau4[[#Headers],[A]])</f>
        <v>0</v>
      </c>
      <c r="G28" s="2">
        <f>COUNTIFS(Tableau1[N° de départements],Tableau4[[#This Row],[N°]],Tableau1[Enseigne],Tableau4[[#Headers],[B]])</f>
        <v>1</v>
      </c>
      <c r="H28" s="2">
        <f>COUNTIFS(Tableau1[N° de départements],Tableau4[[#This Row],[N°]],Tableau1[Enseigne],Tableau4[[#Headers],[C]])</f>
        <v>0</v>
      </c>
      <c r="I28" s="2">
        <f>COUNTIFS(Tableau1[N° de départements],Tableau4[[#This Row],[N°]],Tableau1[Enseigne],Tableau4[[#Headers],[D]])</f>
        <v>0</v>
      </c>
      <c r="J28" s="2">
        <f>COUNTIFS(Tableau1[N° de départements],Tableau4[[#This Row],[N°]],Tableau1[Enseigne],Tableau4[[#Headers],[E]])</f>
        <v>0</v>
      </c>
    </row>
    <row r="29" spans="1:10" x14ac:dyDescent="0.3">
      <c r="A29" s="9" t="s">
        <v>476</v>
      </c>
      <c r="B29" t="s">
        <v>276</v>
      </c>
      <c r="C29" t="s">
        <v>277</v>
      </c>
      <c r="D29" t="s">
        <v>205</v>
      </c>
      <c r="E29" t="s">
        <v>445</v>
      </c>
      <c r="F29" s="2">
        <f>COUNTIFS(Tableau1[N° de départements],Tableau4[[#This Row],[N°]],Tableau1[Enseigne],Tableau4[[#Headers],[A]])</f>
        <v>0</v>
      </c>
      <c r="G29" s="2">
        <f>COUNTIFS(Tableau1[N° de départements],Tableau4[[#This Row],[N°]],Tableau1[Enseigne],Tableau4[[#Headers],[B]])</f>
        <v>1</v>
      </c>
      <c r="H29" s="2">
        <f>COUNTIFS(Tableau1[N° de départements],Tableau4[[#This Row],[N°]],Tableau1[Enseigne],Tableau4[[#Headers],[C]])</f>
        <v>0</v>
      </c>
      <c r="I29" s="2">
        <f>COUNTIFS(Tableau1[N° de départements],Tableau4[[#This Row],[N°]],Tableau1[Enseigne],Tableau4[[#Headers],[D]])</f>
        <v>0</v>
      </c>
      <c r="J29" s="2">
        <f>COUNTIFS(Tableau1[N° de départements],Tableau4[[#This Row],[N°]],Tableau1[Enseigne],Tableau4[[#Headers],[E]])</f>
        <v>0</v>
      </c>
    </row>
    <row r="30" spans="1:10" x14ac:dyDescent="0.3">
      <c r="A30" s="9" t="s">
        <v>477</v>
      </c>
      <c r="B30" t="s">
        <v>278</v>
      </c>
      <c r="C30" t="s">
        <v>279</v>
      </c>
      <c r="D30" t="s">
        <v>244</v>
      </c>
      <c r="E30" t="s">
        <v>445</v>
      </c>
      <c r="F30" s="2">
        <f>COUNTIFS(Tableau1[N° de départements],Tableau4[[#This Row],[N°]],Tableau1[Enseigne],Tableau4[[#Headers],[A]])</f>
        <v>0</v>
      </c>
      <c r="G30" s="2">
        <f>COUNTIFS(Tableau1[N° de départements],Tableau4[[#This Row],[N°]],Tableau1[Enseigne],Tableau4[[#Headers],[B]])</f>
        <v>0</v>
      </c>
      <c r="H30" s="2">
        <f>COUNTIFS(Tableau1[N° de départements],Tableau4[[#This Row],[N°]],Tableau1[Enseigne],Tableau4[[#Headers],[C]])</f>
        <v>0</v>
      </c>
      <c r="I30" s="2">
        <f>COUNTIFS(Tableau1[N° de départements],Tableau4[[#This Row],[N°]],Tableau1[Enseigne],Tableau4[[#Headers],[D]])</f>
        <v>0</v>
      </c>
      <c r="J30" s="2">
        <f>COUNTIFS(Tableau1[N° de départements],Tableau4[[#This Row],[N°]],Tableau1[Enseigne],Tableau4[[#Headers],[E]])</f>
        <v>0</v>
      </c>
    </row>
    <row r="31" spans="1:10" x14ac:dyDescent="0.3">
      <c r="A31" s="9" t="s">
        <v>478</v>
      </c>
      <c r="B31" t="s">
        <v>280</v>
      </c>
      <c r="C31" t="s">
        <v>281</v>
      </c>
      <c r="D31" t="s">
        <v>254</v>
      </c>
      <c r="E31" t="s">
        <v>446</v>
      </c>
      <c r="F31" s="2">
        <f>COUNTIFS(Tableau1[N° de départements],Tableau4[[#This Row],[N°]],Tableau1[Enseigne],Tableau4[[#Headers],[A]])</f>
        <v>0</v>
      </c>
      <c r="G31" s="2">
        <f>COUNTIFS(Tableau1[N° de départements],Tableau4[[#This Row],[N°]],Tableau1[Enseigne],Tableau4[[#Headers],[B]])</f>
        <v>0</v>
      </c>
      <c r="H31" s="2">
        <f>COUNTIFS(Tableau1[N° de départements],Tableau4[[#This Row],[N°]],Tableau1[Enseigne],Tableau4[[#Headers],[C]])</f>
        <v>0</v>
      </c>
      <c r="I31" s="2">
        <f>COUNTIFS(Tableau1[N° de départements],Tableau4[[#This Row],[N°]],Tableau1[Enseigne],Tableau4[[#Headers],[D]])</f>
        <v>0</v>
      </c>
      <c r="J31" s="2">
        <f>COUNTIFS(Tableau1[N° de départements],Tableau4[[#This Row],[N°]],Tableau1[Enseigne],Tableau4[[#Headers],[E]])</f>
        <v>0</v>
      </c>
    </row>
    <row r="32" spans="1:10" x14ac:dyDescent="0.3">
      <c r="A32" s="9" t="s">
        <v>479</v>
      </c>
      <c r="B32" t="s">
        <v>282</v>
      </c>
      <c r="C32" t="s">
        <v>283</v>
      </c>
      <c r="D32" t="s">
        <v>269</v>
      </c>
      <c r="E32" t="s">
        <v>446</v>
      </c>
      <c r="F32" s="2">
        <f>COUNTIFS(Tableau1[N° de départements],Tableau4[[#This Row],[N°]],Tableau1[Enseigne],Tableau4[[#Headers],[A]])</f>
        <v>0</v>
      </c>
      <c r="G32" s="2">
        <f>COUNTIFS(Tableau1[N° de départements],Tableau4[[#This Row],[N°]],Tableau1[Enseigne],Tableau4[[#Headers],[B]])</f>
        <v>0</v>
      </c>
      <c r="H32" s="2">
        <f>COUNTIFS(Tableau1[N° de départements],Tableau4[[#This Row],[N°]],Tableau1[Enseigne],Tableau4[[#Headers],[C]])</f>
        <v>1</v>
      </c>
      <c r="I32" s="2">
        <f>COUNTIFS(Tableau1[N° de départements],Tableau4[[#This Row],[N°]],Tableau1[Enseigne],Tableau4[[#Headers],[D]])</f>
        <v>0</v>
      </c>
      <c r="J32" s="2">
        <f>COUNTIFS(Tableau1[N° de départements],Tableau4[[#This Row],[N°]],Tableau1[Enseigne],Tableau4[[#Headers],[E]])</f>
        <v>0</v>
      </c>
    </row>
    <row r="33" spans="1:10" x14ac:dyDescent="0.3">
      <c r="A33" s="9" t="s">
        <v>480</v>
      </c>
      <c r="B33" t="s">
        <v>284</v>
      </c>
      <c r="C33" t="s">
        <v>285</v>
      </c>
      <c r="D33" t="s">
        <v>233</v>
      </c>
      <c r="E33" t="s">
        <v>446</v>
      </c>
      <c r="F33" s="2">
        <f>COUNTIFS(Tableau1[N° de départements],Tableau4[[#This Row],[N°]],Tableau1[Enseigne],Tableau4[[#Headers],[A]])</f>
        <v>0</v>
      </c>
      <c r="G33" s="2">
        <f>COUNTIFS(Tableau1[N° de départements],Tableau4[[#This Row],[N°]],Tableau1[Enseigne],Tableau4[[#Headers],[B]])</f>
        <v>0</v>
      </c>
      <c r="H33" s="2">
        <f>COUNTIFS(Tableau1[N° de départements],Tableau4[[#This Row],[N°]],Tableau1[Enseigne],Tableau4[[#Headers],[C]])</f>
        <v>1</v>
      </c>
      <c r="I33" s="2">
        <f>COUNTIFS(Tableau1[N° de départements],Tableau4[[#This Row],[N°]],Tableau1[Enseigne],Tableau4[[#Headers],[D]])</f>
        <v>0</v>
      </c>
      <c r="J33" s="2">
        <f>COUNTIFS(Tableau1[N° de départements],Tableau4[[#This Row],[N°]],Tableau1[Enseigne],Tableau4[[#Headers],[E]])</f>
        <v>0</v>
      </c>
    </row>
    <row r="34" spans="1:10" x14ac:dyDescent="0.3">
      <c r="A34" s="9" t="s">
        <v>481</v>
      </c>
      <c r="B34" t="s">
        <v>286</v>
      </c>
      <c r="C34" t="s">
        <v>287</v>
      </c>
      <c r="D34" t="s">
        <v>233</v>
      </c>
      <c r="E34" t="s">
        <v>446</v>
      </c>
      <c r="F34" s="2">
        <f>COUNTIFS(Tableau1[N° de départements],Tableau4[[#This Row],[N°]],Tableau1[Enseigne],Tableau4[[#Headers],[A]])</f>
        <v>0</v>
      </c>
      <c r="G34" s="2">
        <f>COUNTIFS(Tableau1[N° de départements],Tableau4[[#This Row],[N°]],Tableau1[Enseigne],Tableau4[[#Headers],[B]])</f>
        <v>2</v>
      </c>
      <c r="H34" s="2">
        <f>COUNTIFS(Tableau1[N° de départements],Tableau4[[#This Row],[N°]],Tableau1[Enseigne],Tableau4[[#Headers],[C]])</f>
        <v>1</v>
      </c>
      <c r="I34" s="2">
        <f>COUNTIFS(Tableau1[N° de départements],Tableau4[[#This Row],[N°]],Tableau1[Enseigne],Tableau4[[#Headers],[D]])</f>
        <v>1</v>
      </c>
      <c r="J34" s="2">
        <f>COUNTIFS(Tableau1[N° de départements],Tableau4[[#This Row],[N°]],Tableau1[Enseigne],Tableau4[[#Headers],[E]])</f>
        <v>0</v>
      </c>
    </row>
    <row r="35" spans="1:10" x14ac:dyDescent="0.3">
      <c r="A35" s="9" t="s">
        <v>482</v>
      </c>
      <c r="B35" t="s">
        <v>288</v>
      </c>
      <c r="C35" t="s">
        <v>289</v>
      </c>
      <c r="D35" t="s">
        <v>233</v>
      </c>
      <c r="E35" t="s">
        <v>455</v>
      </c>
      <c r="F35" s="2">
        <f>COUNTIFS(Tableau1[N° de départements],Tableau4[[#This Row],[N°]],Tableau1[Enseigne],Tableau4[[#Headers],[A]])</f>
        <v>0</v>
      </c>
      <c r="G35" s="2">
        <f>COUNTIFS(Tableau1[N° de départements],Tableau4[[#This Row],[N°]],Tableau1[Enseigne],Tableau4[[#Headers],[B]])</f>
        <v>0</v>
      </c>
      <c r="H35" s="2">
        <f>COUNTIFS(Tableau1[N° de départements],Tableau4[[#This Row],[N°]],Tableau1[Enseigne],Tableau4[[#Headers],[C]])</f>
        <v>0</v>
      </c>
      <c r="I35" s="2">
        <f>COUNTIFS(Tableau1[N° de départements],Tableau4[[#This Row],[N°]],Tableau1[Enseigne],Tableau4[[#Headers],[D]])</f>
        <v>0</v>
      </c>
      <c r="J35" s="2">
        <f>COUNTIFS(Tableau1[N° de départements],Tableau4[[#This Row],[N°]],Tableau1[Enseigne],Tableau4[[#Headers],[E]])</f>
        <v>0</v>
      </c>
    </row>
    <row r="36" spans="1:10" x14ac:dyDescent="0.3">
      <c r="A36" s="9" t="s">
        <v>483</v>
      </c>
      <c r="B36" t="s">
        <v>290</v>
      </c>
      <c r="C36" t="s">
        <v>291</v>
      </c>
      <c r="D36" t="s">
        <v>249</v>
      </c>
      <c r="E36" t="s">
        <v>447</v>
      </c>
      <c r="F36" s="2">
        <f>COUNTIFS(Tableau1[N° de départements],Tableau4[[#This Row],[N°]],Tableau1[Enseigne],Tableau4[[#Headers],[A]])</f>
        <v>0</v>
      </c>
      <c r="G36" s="2">
        <f>COUNTIFS(Tableau1[N° de départements],Tableau4[[#This Row],[N°]],Tableau1[Enseigne],Tableau4[[#Headers],[B]])</f>
        <v>2</v>
      </c>
      <c r="H36" s="2">
        <f>COUNTIFS(Tableau1[N° de départements],Tableau4[[#This Row],[N°]],Tableau1[Enseigne],Tableau4[[#Headers],[C]])</f>
        <v>2</v>
      </c>
      <c r="I36" s="2">
        <f>COUNTIFS(Tableau1[N° de départements],Tableau4[[#This Row],[N°]],Tableau1[Enseigne],Tableau4[[#Headers],[D]])</f>
        <v>0</v>
      </c>
      <c r="J36" s="2">
        <f>COUNTIFS(Tableau1[N° de départements],Tableau4[[#This Row],[N°]],Tableau1[Enseigne],Tableau4[[#Headers],[E]])</f>
        <v>1</v>
      </c>
    </row>
    <row r="37" spans="1:10" x14ac:dyDescent="0.3">
      <c r="A37" s="9" t="s">
        <v>484</v>
      </c>
      <c r="B37" t="s">
        <v>292</v>
      </c>
      <c r="C37" t="s">
        <v>293</v>
      </c>
      <c r="D37" t="s">
        <v>233</v>
      </c>
      <c r="E37" t="s">
        <v>447</v>
      </c>
      <c r="F37" s="2">
        <f>COUNTIFS(Tableau1[N° de départements],Tableau4[[#This Row],[N°]],Tableau1[Enseigne],Tableau4[[#Headers],[A]])</f>
        <v>0</v>
      </c>
      <c r="G37" s="2">
        <f>COUNTIFS(Tableau1[N° de départements],Tableau4[[#This Row],[N°]],Tableau1[Enseigne],Tableau4[[#Headers],[B]])</f>
        <v>0</v>
      </c>
      <c r="H37" s="2">
        <f>COUNTIFS(Tableau1[N° de départements],Tableau4[[#This Row],[N°]],Tableau1[Enseigne],Tableau4[[#Headers],[C]])</f>
        <v>2</v>
      </c>
      <c r="I37" s="2">
        <f>COUNTIFS(Tableau1[N° de départements],Tableau4[[#This Row],[N°]],Tableau1[Enseigne],Tableau4[[#Headers],[D]])</f>
        <v>0</v>
      </c>
      <c r="J37" s="2">
        <f>COUNTIFS(Tableau1[N° de départements],Tableau4[[#This Row],[N°]],Tableau1[Enseigne],Tableau4[[#Headers],[E]])</f>
        <v>0</v>
      </c>
    </row>
    <row r="38" spans="1:10" x14ac:dyDescent="0.3">
      <c r="A38" s="9" t="s">
        <v>485</v>
      </c>
      <c r="B38" t="s">
        <v>294</v>
      </c>
      <c r="C38" t="s">
        <v>295</v>
      </c>
      <c r="D38" t="s">
        <v>269</v>
      </c>
      <c r="E38" t="s">
        <v>447</v>
      </c>
      <c r="F38" s="2">
        <f>COUNTIFS(Tableau1[N° de départements],Tableau4[[#This Row],[N°]],Tableau1[Enseigne],Tableau4[[#Headers],[A]])</f>
        <v>0</v>
      </c>
      <c r="G38" s="2">
        <f>COUNTIFS(Tableau1[N° de départements],Tableau4[[#This Row],[N°]],Tableau1[Enseigne],Tableau4[[#Headers],[B]])</f>
        <v>2</v>
      </c>
      <c r="H38" s="2">
        <f>COUNTIFS(Tableau1[N° de départements],Tableau4[[#This Row],[N°]],Tableau1[Enseigne],Tableau4[[#Headers],[C]])</f>
        <v>0</v>
      </c>
      <c r="I38" s="2">
        <f>COUNTIFS(Tableau1[N° de départements],Tableau4[[#This Row],[N°]],Tableau1[Enseigne],Tableau4[[#Headers],[D]])</f>
        <v>0</v>
      </c>
      <c r="J38" s="2">
        <f>COUNTIFS(Tableau1[N° de départements],Tableau4[[#This Row],[N°]],Tableau1[Enseigne],Tableau4[[#Headers],[E]])</f>
        <v>0</v>
      </c>
    </row>
    <row r="39" spans="1:10" x14ac:dyDescent="0.3">
      <c r="A39" s="9" t="s">
        <v>486</v>
      </c>
      <c r="B39" t="s">
        <v>296</v>
      </c>
      <c r="C39" t="s">
        <v>297</v>
      </c>
      <c r="D39" t="s">
        <v>254</v>
      </c>
      <c r="E39" t="s">
        <v>448</v>
      </c>
      <c r="F39" s="2">
        <f>COUNTIFS(Tableau1[N° de départements],Tableau4[[#This Row],[N°]],Tableau1[Enseigne],Tableau4[[#Headers],[A]])</f>
        <v>0</v>
      </c>
      <c r="G39" s="2">
        <f>COUNTIFS(Tableau1[N° de départements],Tableau4[[#This Row],[N°]],Tableau1[Enseigne],Tableau4[[#Headers],[B]])</f>
        <v>0</v>
      </c>
      <c r="H39" s="2">
        <f>COUNTIFS(Tableau1[N° de départements],Tableau4[[#This Row],[N°]],Tableau1[Enseigne],Tableau4[[#Headers],[C]])</f>
        <v>0</v>
      </c>
      <c r="I39" s="2">
        <f>COUNTIFS(Tableau1[N° de départements],Tableau4[[#This Row],[N°]],Tableau1[Enseigne],Tableau4[[#Headers],[D]])</f>
        <v>1</v>
      </c>
      <c r="J39" s="2">
        <f>COUNTIFS(Tableau1[N° de départements],Tableau4[[#This Row],[N°]],Tableau1[Enseigne],Tableau4[[#Headers],[E]])</f>
        <v>0</v>
      </c>
    </row>
    <row r="40" spans="1:10" x14ac:dyDescent="0.3">
      <c r="A40" s="9" t="s">
        <v>487</v>
      </c>
      <c r="B40" t="s">
        <v>298</v>
      </c>
      <c r="C40" t="s">
        <v>299</v>
      </c>
      <c r="D40" t="s">
        <v>254</v>
      </c>
      <c r="E40" t="s">
        <v>448</v>
      </c>
      <c r="F40" s="2">
        <f>COUNTIFS(Tableau1[N° de départements],Tableau4[[#This Row],[N°]],Tableau1[Enseigne],Tableau4[[#Headers],[A]])</f>
        <v>0</v>
      </c>
      <c r="G40" s="2">
        <f>COUNTIFS(Tableau1[N° de départements],Tableau4[[#This Row],[N°]],Tableau1[Enseigne],Tableau4[[#Headers],[B]])</f>
        <v>2</v>
      </c>
      <c r="H40" s="2">
        <f>COUNTIFS(Tableau1[N° de départements],Tableau4[[#This Row],[N°]],Tableau1[Enseigne],Tableau4[[#Headers],[C]])</f>
        <v>0</v>
      </c>
      <c r="I40" s="2">
        <f>COUNTIFS(Tableau1[N° de départements],Tableau4[[#This Row],[N°]],Tableau1[Enseigne],Tableau4[[#Headers],[D]])</f>
        <v>1</v>
      </c>
      <c r="J40" s="2">
        <f>COUNTIFS(Tableau1[N° de départements],Tableau4[[#This Row],[N°]],Tableau1[Enseigne],Tableau4[[#Headers],[E]])</f>
        <v>0</v>
      </c>
    </row>
    <row r="41" spans="1:10" x14ac:dyDescent="0.3">
      <c r="A41" s="9" t="s">
        <v>488</v>
      </c>
      <c r="B41" t="s">
        <v>300</v>
      </c>
      <c r="C41" t="s">
        <v>301</v>
      </c>
      <c r="D41" t="s">
        <v>205</v>
      </c>
      <c r="E41" t="s">
        <v>456</v>
      </c>
      <c r="F41" s="2">
        <f>COUNTIFS(Tableau1[N° de départements],Tableau4[[#This Row],[N°]],Tableau1[Enseigne],Tableau4[[#Headers],[A]])</f>
        <v>1</v>
      </c>
      <c r="G41" s="2">
        <f>COUNTIFS(Tableau1[N° de départements],Tableau4[[#This Row],[N°]],Tableau1[Enseigne],Tableau4[[#Headers],[B]])</f>
        <v>2</v>
      </c>
      <c r="H41" s="2">
        <f>COUNTIFS(Tableau1[N° de départements],Tableau4[[#This Row],[N°]],Tableau1[Enseigne],Tableau4[[#Headers],[C]])</f>
        <v>0</v>
      </c>
      <c r="I41" s="2">
        <f>COUNTIFS(Tableau1[N° de départements],Tableau4[[#This Row],[N°]],Tableau1[Enseigne],Tableau4[[#Headers],[D]])</f>
        <v>1</v>
      </c>
      <c r="J41" s="2">
        <f>COUNTIFS(Tableau1[N° de départements],Tableau4[[#This Row],[N°]],Tableau1[Enseigne],Tableau4[[#Headers],[E]])</f>
        <v>0</v>
      </c>
    </row>
    <row r="42" spans="1:10" x14ac:dyDescent="0.3">
      <c r="A42" s="9" t="s">
        <v>489</v>
      </c>
      <c r="B42" t="s">
        <v>302</v>
      </c>
      <c r="C42" t="s">
        <v>303</v>
      </c>
      <c r="D42" t="s">
        <v>266</v>
      </c>
      <c r="E42" t="s">
        <v>451</v>
      </c>
      <c r="F42" s="2">
        <f>COUNTIFS(Tableau1[N° de départements],Tableau4[[#This Row],[N°]],Tableau1[Enseigne],Tableau4[[#Headers],[A]])</f>
        <v>0</v>
      </c>
      <c r="G42" s="2">
        <f>COUNTIFS(Tableau1[N° de départements],Tableau4[[#This Row],[N°]],Tableau1[Enseigne],Tableau4[[#Headers],[B]])</f>
        <v>0</v>
      </c>
      <c r="H42" s="2">
        <f>COUNTIFS(Tableau1[N° de départements],Tableau4[[#This Row],[N°]],Tableau1[Enseigne],Tableau4[[#Headers],[C]])</f>
        <v>0</v>
      </c>
      <c r="I42" s="2">
        <f>COUNTIFS(Tableau1[N° de départements],Tableau4[[#This Row],[N°]],Tableau1[Enseigne],Tableau4[[#Headers],[D]])</f>
        <v>0</v>
      </c>
      <c r="J42" s="2">
        <f>COUNTIFS(Tableau1[N° de départements],Tableau4[[#This Row],[N°]],Tableau1[Enseigne],Tableau4[[#Headers],[E]])</f>
        <v>0</v>
      </c>
    </row>
    <row r="43" spans="1:10" x14ac:dyDescent="0.3">
      <c r="A43" s="9" t="s">
        <v>490</v>
      </c>
      <c r="B43" t="s">
        <v>304</v>
      </c>
      <c r="C43" t="s">
        <v>305</v>
      </c>
      <c r="D43" t="s">
        <v>249</v>
      </c>
      <c r="E43" t="s">
        <v>451</v>
      </c>
      <c r="F43" s="2">
        <f>COUNTIFS(Tableau1[N° de départements],Tableau4[[#This Row],[N°]],Tableau1[Enseigne],Tableau4[[#Headers],[A]])</f>
        <v>0</v>
      </c>
      <c r="G43" s="2">
        <f>COUNTIFS(Tableau1[N° de départements],Tableau4[[#This Row],[N°]],Tableau1[Enseigne],Tableau4[[#Headers],[B]])</f>
        <v>0</v>
      </c>
      <c r="H43" s="2">
        <f>COUNTIFS(Tableau1[N° de départements],Tableau4[[#This Row],[N°]],Tableau1[Enseigne],Tableau4[[#Headers],[C]])</f>
        <v>0</v>
      </c>
      <c r="I43" s="2">
        <f>COUNTIFS(Tableau1[N° de départements],Tableau4[[#This Row],[N°]],Tableau1[Enseigne],Tableau4[[#Headers],[D]])</f>
        <v>0</v>
      </c>
      <c r="J43" s="2">
        <f>COUNTIFS(Tableau1[N° de départements],Tableau4[[#This Row],[N°]],Tableau1[Enseigne],Tableau4[[#Headers],[E]])</f>
        <v>0</v>
      </c>
    </row>
    <row r="44" spans="1:10" x14ac:dyDescent="0.3">
      <c r="A44" s="9" t="s">
        <v>491</v>
      </c>
      <c r="B44" t="s">
        <v>306</v>
      </c>
      <c r="C44" t="s">
        <v>307</v>
      </c>
      <c r="D44" t="s">
        <v>254</v>
      </c>
      <c r="E44" t="s">
        <v>451</v>
      </c>
      <c r="F44" s="2">
        <f>COUNTIFS(Tableau1[N° de départements],Tableau4[[#This Row],[N°]],Tableau1[Enseigne],Tableau4[[#Headers],[A]])</f>
        <v>0</v>
      </c>
      <c r="G44" s="2">
        <f>COUNTIFS(Tableau1[N° de départements],Tableau4[[#This Row],[N°]],Tableau1[Enseigne],Tableau4[[#Headers],[B]])</f>
        <v>0</v>
      </c>
      <c r="H44" s="2">
        <f>COUNTIFS(Tableau1[N° de départements],Tableau4[[#This Row],[N°]],Tableau1[Enseigne],Tableau4[[#Headers],[C]])</f>
        <v>0</v>
      </c>
      <c r="I44" s="2">
        <f>COUNTIFS(Tableau1[N° de départements],Tableau4[[#This Row],[N°]],Tableau1[Enseigne],Tableau4[[#Headers],[D]])</f>
        <v>0</v>
      </c>
      <c r="J44" s="2">
        <f>COUNTIFS(Tableau1[N° de départements],Tableau4[[#This Row],[N°]],Tableau1[Enseigne],Tableau4[[#Headers],[E]])</f>
        <v>0</v>
      </c>
    </row>
    <row r="45" spans="1:10" x14ac:dyDescent="0.3">
      <c r="A45" s="9" t="s">
        <v>492</v>
      </c>
      <c r="B45" t="s">
        <v>308</v>
      </c>
      <c r="C45" t="s">
        <v>309</v>
      </c>
      <c r="D45" t="s">
        <v>205</v>
      </c>
      <c r="E45" t="s">
        <v>451</v>
      </c>
      <c r="F45" s="2">
        <f>COUNTIFS(Tableau1[N° de départements],Tableau4[[#This Row],[N°]],Tableau1[Enseigne],Tableau4[[#Headers],[A]])</f>
        <v>0</v>
      </c>
      <c r="G45" s="2">
        <f>COUNTIFS(Tableau1[N° de départements],Tableau4[[#This Row],[N°]],Tableau1[Enseigne],Tableau4[[#Headers],[B]])</f>
        <v>2</v>
      </c>
      <c r="H45" s="2">
        <f>COUNTIFS(Tableau1[N° de départements],Tableau4[[#This Row],[N°]],Tableau1[Enseigne],Tableau4[[#Headers],[C]])</f>
        <v>0</v>
      </c>
      <c r="I45" s="2">
        <f>COUNTIFS(Tableau1[N° de départements],Tableau4[[#This Row],[N°]],Tableau1[Enseigne],Tableau4[[#Headers],[D]])</f>
        <v>0</v>
      </c>
      <c r="J45" s="2">
        <f>COUNTIFS(Tableau1[N° de départements],Tableau4[[#This Row],[N°]],Tableau1[Enseigne],Tableau4[[#Headers],[E]])</f>
        <v>0</v>
      </c>
    </row>
    <row r="46" spans="1:10" x14ac:dyDescent="0.3">
      <c r="A46" s="9" t="s">
        <v>493</v>
      </c>
      <c r="B46" t="s">
        <v>310</v>
      </c>
      <c r="C46" t="s">
        <v>311</v>
      </c>
      <c r="D46" t="s">
        <v>205</v>
      </c>
      <c r="E46" t="s">
        <v>452</v>
      </c>
      <c r="F46" s="2">
        <f>COUNTIFS(Tableau1[N° de départements],Tableau4[[#This Row],[N°]],Tableau1[Enseigne],Tableau4[[#Headers],[A]])</f>
        <v>0</v>
      </c>
      <c r="G46" s="2">
        <f>COUNTIFS(Tableau1[N° de départements],Tableau4[[#This Row],[N°]],Tableau1[Enseigne],Tableau4[[#Headers],[B]])</f>
        <v>0</v>
      </c>
      <c r="H46" s="2">
        <f>COUNTIFS(Tableau1[N° de départements],Tableau4[[#This Row],[N°]],Tableau1[Enseigne],Tableau4[[#Headers],[C]])</f>
        <v>0</v>
      </c>
      <c r="I46" s="2">
        <f>COUNTIFS(Tableau1[N° de départements],Tableau4[[#This Row],[N°]],Tableau1[Enseigne],Tableau4[[#Headers],[D]])</f>
        <v>0</v>
      </c>
      <c r="J46" s="2">
        <f>COUNTIFS(Tableau1[N° de départements],Tableau4[[#This Row],[N°]],Tableau1[Enseigne],Tableau4[[#Headers],[E]])</f>
        <v>0</v>
      </c>
    </row>
    <row r="47" spans="1:10" x14ac:dyDescent="0.3">
      <c r="A47" s="9" t="s">
        <v>494</v>
      </c>
      <c r="B47" t="s">
        <v>312</v>
      </c>
      <c r="C47" t="s">
        <v>313</v>
      </c>
      <c r="D47" t="s">
        <v>314</v>
      </c>
      <c r="E47" t="s">
        <v>452</v>
      </c>
      <c r="F47" s="2">
        <f>COUNTIFS(Tableau1[N° de départements],Tableau4[[#This Row],[N°]],Tableau1[Enseigne],Tableau4[[#Headers],[A]])</f>
        <v>1</v>
      </c>
      <c r="G47" s="2">
        <f>COUNTIFS(Tableau1[N° de départements],Tableau4[[#This Row],[N°]],Tableau1[Enseigne],Tableau4[[#Headers],[B]])</f>
        <v>2</v>
      </c>
      <c r="H47" s="2">
        <f>COUNTIFS(Tableau1[N° de départements],Tableau4[[#This Row],[N°]],Tableau1[Enseigne],Tableau4[[#Headers],[C]])</f>
        <v>1</v>
      </c>
      <c r="I47" s="2">
        <f>COUNTIFS(Tableau1[N° de départements],Tableau4[[#This Row],[N°]],Tableau1[Enseigne],Tableau4[[#Headers],[D]])</f>
        <v>0</v>
      </c>
      <c r="J47" s="2">
        <f>COUNTIFS(Tableau1[N° de départements],Tableau4[[#This Row],[N°]],Tableau1[Enseigne],Tableau4[[#Headers],[E]])</f>
        <v>0</v>
      </c>
    </row>
    <row r="48" spans="1:10" x14ac:dyDescent="0.3">
      <c r="A48" s="9" t="s">
        <v>495</v>
      </c>
      <c r="B48" t="s">
        <v>315</v>
      </c>
      <c r="C48" t="s">
        <v>316</v>
      </c>
      <c r="D48" t="s">
        <v>254</v>
      </c>
      <c r="E48" t="s">
        <v>452</v>
      </c>
      <c r="F48" s="2">
        <f>COUNTIFS(Tableau1[N° de départements],Tableau4[[#This Row],[N°]],Tableau1[Enseigne],Tableau4[[#Headers],[A]])</f>
        <v>0</v>
      </c>
      <c r="G48" s="2">
        <f>COUNTIFS(Tableau1[N° de départements],Tableau4[[#This Row],[N°]],Tableau1[Enseigne],Tableau4[[#Headers],[B]])</f>
        <v>1</v>
      </c>
      <c r="H48" s="2">
        <f>COUNTIFS(Tableau1[N° de départements],Tableau4[[#This Row],[N°]],Tableau1[Enseigne],Tableau4[[#Headers],[C]])</f>
        <v>0</v>
      </c>
      <c r="I48" s="2">
        <f>COUNTIFS(Tableau1[N° de départements],Tableau4[[#This Row],[N°]],Tableau1[Enseigne],Tableau4[[#Headers],[D]])</f>
        <v>0</v>
      </c>
      <c r="J48" s="2">
        <f>COUNTIFS(Tableau1[N° de départements],Tableau4[[#This Row],[N°]],Tableau1[Enseigne],Tableau4[[#Headers],[E]])</f>
        <v>0</v>
      </c>
    </row>
    <row r="49" spans="1:10" x14ac:dyDescent="0.3">
      <c r="A49" s="9" t="s">
        <v>496</v>
      </c>
      <c r="B49" t="s">
        <v>317</v>
      </c>
      <c r="C49" t="s">
        <v>318</v>
      </c>
      <c r="D49" t="s">
        <v>233</v>
      </c>
      <c r="E49" t="s">
        <v>452</v>
      </c>
      <c r="F49" s="2">
        <f>COUNTIFS(Tableau1[N° de départements],Tableau4[[#This Row],[N°]],Tableau1[Enseigne],Tableau4[[#Headers],[A]])</f>
        <v>0</v>
      </c>
      <c r="G49" s="2">
        <f>COUNTIFS(Tableau1[N° de départements],Tableau4[[#This Row],[N°]],Tableau1[Enseigne],Tableau4[[#Headers],[B]])</f>
        <v>0</v>
      </c>
      <c r="H49" s="2">
        <f>COUNTIFS(Tableau1[N° de départements],Tableau4[[#This Row],[N°]],Tableau1[Enseigne],Tableau4[[#Headers],[C]])</f>
        <v>0</v>
      </c>
      <c r="I49" s="2">
        <f>COUNTIFS(Tableau1[N° de départements],Tableau4[[#This Row],[N°]],Tableau1[Enseigne],Tableau4[[#Headers],[D]])</f>
        <v>0</v>
      </c>
      <c r="J49" s="2">
        <f>COUNTIFS(Tableau1[N° de départements],Tableau4[[#This Row],[N°]],Tableau1[Enseigne],Tableau4[[#Headers],[E]])</f>
        <v>0</v>
      </c>
    </row>
    <row r="50" spans="1:10" x14ac:dyDescent="0.3">
      <c r="A50" s="9" t="s">
        <v>461</v>
      </c>
      <c r="B50" t="s">
        <v>319</v>
      </c>
      <c r="C50" t="s">
        <v>320</v>
      </c>
      <c r="D50" t="s">
        <v>249</v>
      </c>
      <c r="E50" t="s">
        <v>452</v>
      </c>
      <c r="F50" s="2">
        <f>COUNTIFS(Tableau1[N° de départements],Tableau4[[#This Row],[N°]],Tableau1[Enseigne],Tableau4[[#Headers],[A]])</f>
        <v>1</v>
      </c>
      <c r="G50" s="2">
        <f>COUNTIFS(Tableau1[N° de départements],Tableau4[[#This Row],[N°]],Tableau1[Enseigne],Tableau4[[#Headers],[B]])</f>
        <v>0</v>
      </c>
      <c r="H50" s="2">
        <f>COUNTIFS(Tableau1[N° de départements],Tableau4[[#This Row],[N°]],Tableau1[Enseigne],Tableau4[[#Headers],[C]])</f>
        <v>0</v>
      </c>
      <c r="I50" s="2">
        <f>COUNTIFS(Tableau1[N° de départements],Tableau4[[#This Row],[N°]],Tableau1[Enseigne],Tableau4[[#Headers],[D]])</f>
        <v>0</v>
      </c>
      <c r="J50" s="2">
        <f>COUNTIFS(Tableau1[N° de départements],Tableau4[[#This Row],[N°]],Tableau1[Enseigne],Tableau4[[#Headers],[E]])</f>
        <v>0</v>
      </c>
    </row>
    <row r="51" spans="1:10" x14ac:dyDescent="0.3">
      <c r="A51" s="9" t="s">
        <v>497</v>
      </c>
      <c r="B51" t="s">
        <v>321</v>
      </c>
      <c r="C51" t="s">
        <v>322</v>
      </c>
      <c r="D51" t="s">
        <v>233</v>
      </c>
      <c r="E51" t="s">
        <v>452</v>
      </c>
      <c r="F51" s="2">
        <f>COUNTIFS(Tableau1[N° de départements],Tableau4[[#This Row],[N°]],Tableau1[Enseigne],Tableau4[[#Headers],[A]])</f>
        <v>0</v>
      </c>
      <c r="G51" s="2">
        <f>COUNTIFS(Tableau1[N° de départements],Tableau4[[#This Row],[N°]],Tableau1[Enseigne],Tableau4[[#Headers],[B]])</f>
        <v>0</v>
      </c>
      <c r="H51" s="2">
        <f>COUNTIFS(Tableau1[N° de départements],Tableau4[[#This Row],[N°]],Tableau1[Enseigne],Tableau4[[#Headers],[C]])</f>
        <v>0</v>
      </c>
      <c r="I51" s="2">
        <f>COUNTIFS(Tableau1[N° de départements],Tableau4[[#This Row],[N°]],Tableau1[Enseigne],Tableau4[[#Headers],[D]])</f>
        <v>0</v>
      </c>
      <c r="J51" s="2">
        <f>COUNTIFS(Tableau1[N° de départements],Tableau4[[#This Row],[N°]],Tableau1[Enseigne],Tableau4[[#Headers],[E]])</f>
        <v>0</v>
      </c>
    </row>
    <row r="52" spans="1:10" x14ac:dyDescent="0.3">
      <c r="A52" s="9" t="s">
        <v>498</v>
      </c>
      <c r="B52" t="s">
        <v>323</v>
      </c>
      <c r="C52" t="s">
        <v>324</v>
      </c>
      <c r="D52" t="s">
        <v>314</v>
      </c>
      <c r="E52" t="s">
        <v>457</v>
      </c>
      <c r="F52" s="2">
        <f>COUNTIFS(Tableau1[N° de départements],Tableau4[[#This Row],[N°]],Tableau1[Enseigne],Tableau4[[#Headers],[A]])</f>
        <v>0</v>
      </c>
      <c r="G52" s="2">
        <f>COUNTIFS(Tableau1[N° de départements],Tableau4[[#This Row],[N°]],Tableau1[Enseigne],Tableau4[[#Headers],[B]])</f>
        <v>0</v>
      </c>
      <c r="H52" s="2">
        <f>COUNTIFS(Tableau1[N° de départements],Tableau4[[#This Row],[N°]],Tableau1[Enseigne],Tableau4[[#Headers],[C]])</f>
        <v>0</v>
      </c>
      <c r="I52" s="2">
        <f>COUNTIFS(Tableau1[N° de départements],Tableau4[[#This Row],[N°]],Tableau1[Enseigne],Tableau4[[#Headers],[D]])</f>
        <v>1</v>
      </c>
      <c r="J52" s="2">
        <f>COUNTIFS(Tableau1[N° de départements],Tableau4[[#This Row],[N°]],Tableau1[Enseigne],Tableau4[[#Headers],[E]])</f>
        <v>1</v>
      </c>
    </row>
    <row r="53" spans="1:10" x14ac:dyDescent="0.3">
      <c r="A53" s="9" t="s">
        <v>499</v>
      </c>
      <c r="B53" t="s">
        <v>325</v>
      </c>
      <c r="C53" t="s">
        <v>326</v>
      </c>
      <c r="D53" t="s">
        <v>244</v>
      </c>
      <c r="E53" t="s">
        <v>453</v>
      </c>
      <c r="F53" s="2">
        <f>COUNTIFS(Tableau1[N° de départements],Tableau4[[#This Row],[N°]],Tableau1[Enseigne],Tableau4[[#Headers],[A]])</f>
        <v>0</v>
      </c>
      <c r="G53" s="2">
        <f>COUNTIFS(Tableau1[N° de départements],Tableau4[[#This Row],[N°]],Tableau1[Enseigne],Tableau4[[#Headers],[B]])</f>
        <v>0</v>
      </c>
      <c r="H53" s="2">
        <f>COUNTIFS(Tableau1[N° de départements],Tableau4[[#This Row],[N°]],Tableau1[Enseigne],Tableau4[[#Headers],[C]])</f>
        <v>0</v>
      </c>
      <c r="I53" s="2">
        <f>COUNTIFS(Tableau1[N° de départements],Tableau4[[#This Row],[N°]],Tableau1[Enseigne],Tableau4[[#Headers],[D]])</f>
        <v>0</v>
      </c>
      <c r="J53" s="2">
        <f>COUNTIFS(Tableau1[N° de départements],Tableau4[[#This Row],[N°]],Tableau1[Enseigne],Tableau4[[#Headers],[E]])</f>
        <v>0</v>
      </c>
    </row>
    <row r="54" spans="1:10" x14ac:dyDescent="0.3">
      <c r="A54" s="9" t="s">
        <v>500</v>
      </c>
      <c r="B54" t="s">
        <v>327</v>
      </c>
      <c r="C54" t="s">
        <v>328</v>
      </c>
      <c r="D54" t="s">
        <v>229</v>
      </c>
      <c r="E54" t="s">
        <v>453</v>
      </c>
      <c r="F54" s="2">
        <f>COUNTIFS(Tableau1[N° de départements],Tableau4[[#This Row],[N°]],Tableau1[Enseigne],Tableau4[[#Headers],[A]])</f>
        <v>0</v>
      </c>
      <c r="G54" s="2">
        <f>COUNTIFS(Tableau1[N° de départements],Tableau4[[#This Row],[N°]],Tableau1[Enseigne],Tableau4[[#Headers],[B]])</f>
        <v>1</v>
      </c>
      <c r="H54" s="2">
        <f>COUNTIFS(Tableau1[N° de départements],Tableau4[[#This Row],[N°]],Tableau1[Enseigne],Tableau4[[#Headers],[C]])</f>
        <v>0</v>
      </c>
      <c r="I54" s="2">
        <f>COUNTIFS(Tableau1[N° de départements],Tableau4[[#This Row],[N°]],Tableau1[Enseigne],Tableau4[[#Headers],[D]])</f>
        <v>0</v>
      </c>
      <c r="J54" s="2">
        <f>COUNTIFS(Tableau1[N° de départements],Tableau4[[#This Row],[N°]],Tableau1[Enseigne],Tableau4[[#Headers],[E]])</f>
        <v>1</v>
      </c>
    </row>
    <row r="55" spans="1:10" x14ac:dyDescent="0.3">
      <c r="A55" s="9" t="s">
        <v>501</v>
      </c>
      <c r="B55" t="s">
        <v>329</v>
      </c>
      <c r="C55" t="s">
        <v>330</v>
      </c>
      <c r="D55" t="s">
        <v>229</v>
      </c>
      <c r="E55" t="s">
        <v>453</v>
      </c>
      <c r="F55" s="2">
        <f>COUNTIFS(Tableau1[N° de départements],Tableau4[[#This Row],[N°]],Tableau1[Enseigne],Tableau4[[#Headers],[A]])</f>
        <v>0</v>
      </c>
      <c r="G55" s="2">
        <f>COUNTIFS(Tableau1[N° de départements],Tableau4[[#This Row],[N°]],Tableau1[Enseigne],Tableau4[[#Headers],[B]])</f>
        <v>0</v>
      </c>
      <c r="H55" s="2">
        <f>COUNTIFS(Tableau1[N° de départements],Tableau4[[#This Row],[N°]],Tableau1[Enseigne],Tableau4[[#Headers],[C]])</f>
        <v>0</v>
      </c>
      <c r="I55" s="2">
        <f>COUNTIFS(Tableau1[N° de départements],Tableau4[[#This Row],[N°]],Tableau1[Enseigne],Tableau4[[#Headers],[D]])</f>
        <v>0</v>
      </c>
      <c r="J55" s="2">
        <f>COUNTIFS(Tableau1[N° de départements],Tableau4[[#This Row],[N°]],Tableau1[Enseigne],Tableau4[[#Headers],[E]])</f>
        <v>0</v>
      </c>
    </row>
    <row r="56" spans="1:10" x14ac:dyDescent="0.3">
      <c r="A56" s="9" t="s">
        <v>502</v>
      </c>
      <c r="B56" t="s">
        <v>331</v>
      </c>
      <c r="C56" t="s">
        <v>332</v>
      </c>
      <c r="D56" t="s">
        <v>314</v>
      </c>
      <c r="E56" t="s">
        <v>453</v>
      </c>
      <c r="F56" s="2">
        <f>COUNTIFS(Tableau1[N° de départements],Tableau4[[#This Row],[N°]],Tableau1[Enseigne],Tableau4[[#Headers],[A]])</f>
        <v>0</v>
      </c>
      <c r="G56" s="2">
        <f>COUNTIFS(Tableau1[N° de départements],Tableau4[[#This Row],[N°]],Tableau1[Enseigne],Tableau4[[#Headers],[B]])</f>
        <v>0</v>
      </c>
      <c r="H56" s="2">
        <f>COUNTIFS(Tableau1[N° de départements],Tableau4[[#This Row],[N°]],Tableau1[Enseigne],Tableau4[[#Headers],[C]])</f>
        <v>0</v>
      </c>
      <c r="I56" s="2">
        <f>COUNTIFS(Tableau1[N° de départements],Tableau4[[#This Row],[N°]],Tableau1[Enseigne],Tableau4[[#Headers],[D]])</f>
        <v>0</v>
      </c>
      <c r="J56" s="2">
        <f>COUNTIFS(Tableau1[N° de départements],Tableau4[[#This Row],[N°]],Tableau1[Enseigne],Tableau4[[#Headers],[E]])</f>
        <v>0</v>
      </c>
    </row>
    <row r="57" spans="1:10" x14ac:dyDescent="0.3">
      <c r="A57" s="9" t="s">
        <v>503</v>
      </c>
      <c r="B57" t="s">
        <v>333</v>
      </c>
      <c r="C57" t="s">
        <v>334</v>
      </c>
      <c r="D57" t="s">
        <v>229</v>
      </c>
      <c r="E57" t="s">
        <v>453</v>
      </c>
      <c r="F57" s="2">
        <f>COUNTIFS(Tableau1[N° de départements],Tableau4[[#This Row],[N°]],Tableau1[Enseigne],Tableau4[[#Headers],[A]])</f>
        <v>2</v>
      </c>
      <c r="G57" s="2">
        <f>COUNTIFS(Tableau1[N° de départements],Tableau4[[#This Row],[N°]],Tableau1[Enseigne],Tableau4[[#Headers],[B]])</f>
        <v>0</v>
      </c>
      <c r="H57" s="2">
        <f>COUNTIFS(Tableau1[N° de départements],Tableau4[[#This Row],[N°]],Tableau1[Enseigne],Tableau4[[#Headers],[C]])</f>
        <v>0</v>
      </c>
      <c r="I57" s="2">
        <f>COUNTIFS(Tableau1[N° de départements],Tableau4[[#This Row],[N°]],Tableau1[Enseigne],Tableau4[[#Headers],[D]])</f>
        <v>0</v>
      </c>
      <c r="J57" s="2">
        <f>COUNTIFS(Tableau1[N° de départements],Tableau4[[#This Row],[N°]],Tableau1[Enseigne],Tableau4[[#Headers],[E]])</f>
        <v>0</v>
      </c>
    </row>
    <row r="58" spans="1:10" x14ac:dyDescent="0.3">
      <c r="A58" s="9" t="s">
        <v>504</v>
      </c>
      <c r="B58" t="s">
        <v>335</v>
      </c>
      <c r="C58" t="s">
        <v>336</v>
      </c>
      <c r="D58" t="s">
        <v>229</v>
      </c>
      <c r="E58" t="s">
        <v>454</v>
      </c>
      <c r="F58" s="2">
        <f>COUNTIFS(Tableau1[N° de départements],Tableau4[[#This Row],[N°]],Tableau1[Enseigne],Tableau4[[#Headers],[A]])</f>
        <v>0</v>
      </c>
      <c r="G58" s="2">
        <f>COUNTIFS(Tableau1[N° de départements],Tableau4[[#This Row],[N°]],Tableau1[Enseigne],Tableau4[[#Headers],[B]])</f>
        <v>0</v>
      </c>
      <c r="H58" s="2">
        <f>COUNTIFS(Tableau1[N° de départements],Tableau4[[#This Row],[N°]],Tableau1[Enseigne],Tableau4[[#Headers],[C]])</f>
        <v>0</v>
      </c>
      <c r="I58" s="2">
        <f>COUNTIFS(Tableau1[N° de départements],Tableau4[[#This Row],[N°]],Tableau1[Enseigne],Tableau4[[#Headers],[D]])</f>
        <v>0</v>
      </c>
      <c r="J58" s="2">
        <f>COUNTIFS(Tableau1[N° de départements],Tableau4[[#This Row],[N°]],Tableau1[Enseigne],Tableau4[[#Headers],[E]])</f>
        <v>0</v>
      </c>
    </row>
    <row r="59" spans="1:10" x14ac:dyDescent="0.3">
      <c r="A59" s="9" t="s">
        <v>505</v>
      </c>
      <c r="B59" t="s">
        <v>337</v>
      </c>
      <c r="C59" t="s">
        <v>338</v>
      </c>
      <c r="D59" t="s">
        <v>269</v>
      </c>
      <c r="E59" t="s">
        <v>454</v>
      </c>
      <c r="F59" s="2">
        <f>COUNTIFS(Tableau1[N° de départements],Tableau4[[#This Row],[N°]],Tableau1[Enseigne],Tableau4[[#Headers],[A]])</f>
        <v>1</v>
      </c>
      <c r="G59" s="2">
        <f>COUNTIFS(Tableau1[N° de départements],Tableau4[[#This Row],[N°]],Tableau1[Enseigne],Tableau4[[#Headers],[B]])</f>
        <v>1</v>
      </c>
      <c r="H59" s="2">
        <f>COUNTIFS(Tableau1[N° de départements],Tableau4[[#This Row],[N°]],Tableau1[Enseigne],Tableau4[[#Headers],[C]])</f>
        <v>0</v>
      </c>
      <c r="I59" s="2">
        <f>COUNTIFS(Tableau1[N° de départements],Tableau4[[#This Row],[N°]],Tableau1[Enseigne],Tableau4[[#Headers],[D]])</f>
        <v>0</v>
      </c>
      <c r="J59" s="2">
        <f>COUNTIFS(Tableau1[N° de départements],Tableau4[[#This Row],[N°]],Tableau1[Enseigne],Tableau4[[#Headers],[E]])</f>
        <v>0</v>
      </c>
    </row>
    <row r="60" spans="1:10" x14ac:dyDescent="0.3">
      <c r="A60" s="9" t="s">
        <v>506</v>
      </c>
      <c r="B60" t="s">
        <v>339</v>
      </c>
      <c r="C60" t="s">
        <v>340</v>
      </c>
      <c r="D60" t="s">
        <v>229</v>
      </c>
      <c r="E60" t="s">
        <v>454</v>
      </c>
      <c r="F60" s="2">
        <f>COUNTIFS(Tableau1[N° de départements],Tableau4[[#This Row],[N°]],Tableau1[Enseigne],Tableau4[[#Headers],[A]])</f>
        <v>3</v>
      </c>
      <c r="G60" s="2">
        <f>COUNTIFS(Tableau1[N° de départements],Tableau4[[#This Row],[N°]],Tableau1[Enseigne],Tableau4[[#Headers],[B]])</f>
        <v>1</v>
      </c>
      <c r="H60" s="2">
        <f>COUNTIFS(Tableau1[N° de départements],Tableau4[[#This Row],[N°]],Tableau1[Enseigne],Tableau4[[#Headers],[C]])</f>
        <v>0</v>
      </c>
      <c r="I60" s="2">
        <f>COUNTIFS(Tableau1[N° de départements],Tableau4[[#This Row],[N°]],Tableau1[Enseigne],Tableau4[[#Headers],[D]])</f>
        <v>0</v>
      </c>
      <c r="J60" s="2">
        <f>COUNTIFS(Tableau1[N° de départements],Tableau4[[#This Row],[N°]],Tableau1[Enseigne],Tableau4[[#Headers],[E]])</f>
        <v>0</v>
      </c>
    </row>
    <row r="61" spans="1:10" x14ac:dyDescent="0.3">
      <c r="A61" s="9" t="s">
        <v>507</v>
      </c>
      <c r="B61" t="s">
        <v>341</v>
      </c>
      <c r="C61" t="s">
        <v>342</v>
      </c>
      <c r="D61" t="s">
        <v>266</v>
      </c>
      <c r="E61" t="s">
        <v>454</v>
      </c>
      <c r="F61" s="2">
        <f>COUNTIFS(Tableau1[N° de départements],Tableau4[[#This Row],[N°]],Tableau1[Enseigne],Tableau4[[#Headers],[A]])</f>
        <v>0</v>
      </c>
      <c r="G61" s="2">
        <f>COUNTIFS(Tableau1[N° de départements],Tableau4[[#This Row],[N°]],Tableau1[Enseigne],Tableau4[[#Headers],[B]])</f>
        <v>0</v>
      </c>
      <c r="H61" s="2">
        <f>COUNTIFS(Tableau1[N° de départements],Tableau4[[#This Row],[N°]],Tableau1[Enseigne],Tableau4[[#Headers],[C]])</f>
        <v>0</v>
      </c>
      <c r="I61" s="2">
        <f>COUNTIFS(Tableau1[N° de départements],Tableau4[[#This Row],[N°]],Tableau1[Enseigne],Tableau4[[#Headers],[D]])</f>
        <v>0</v>
      </c>
      <c r="J61" s="2">
        <f>COUNTIFS(Tableau1[N° de départements],Tableau4[[#This Row],[N°]],Tableau1[Enseigne],Tableau4[[#Headers],[E]])</f>
        <v>0</v>
      </c>
    </row>
    <row r="62" spans="1:10" x14ac:dyDescent="0.3">
      <c r="A62" s="9" t="s">
        <v>508</v>
      </c>
      <c r="B62" t="s">
        <v>343</v>
      </c>
      <c r="C62" t="s">
        <v>344</v>
      </c>
      <c r="D62" t="s">
        <v>209</v>
      </c>
      <c r="E62" t="s">
        <v>458</v>
      </c>
      <c r="F62" s="2">
        <f>COUNTIFS(Tableau1[N° de départements],Tableau4[[#This Row],[N°]],Tableau1[Enseigne],Tableau4[[#Headers],[A]])</f>
        <v>5</v>
      </c>
      <c r="G62" s="2">
        <f>COUNTIFS(Tableau1[N° de départements],Tableau4[[#This Row],[N°]],Tableau1[Enseigne],Tableau4[[#Headers],[B]])</f>
        <v>6</v>
      </c>
      <c r="H62" s="2">
        <f>COUNTIFS(Tableau1[N° de départements],Tableau4[[#This Row],[N°]],Tableau1[Enseigne],Tableau4[[#Headers],[C]])</f>
        <v>0</v>
      </c>
      <c r="I62" s="2">
        <f>COUNTIFS(Tableau1[N° de départements],Tableau4[[#This Row],[N°]],Tableau1[Enseigne],Tableau4[[#Headers],[D]])</f>
        <v>1</v>
      </c>
      <c r="J62" s="2">
        <f>COUNTIFS(Tableau1[N° de départements],Tableau4[[#This Row],[N°]],Tableau1[Enseigne],Tableau4[[#Headers],[E]])</f>
        <v>0</v>
      </c>
    </row>
    <row r="63" spans="1:10" x14ac:dyDescent="0.3">
      <c r="A63" s="9" t="s">
        <v>509</v>
      </c>
      <c r="B63" t="s">
        <v>345</v>
      </c>
      <c r="C63" t="s">
        <v>346</v>
      </c>
      <c r="D63" t="s">
        <v>209</v>
      </c>
      <c r="E63" t="s">
        <v>458</v>
      </c>
      <c r="F63" s="2">
        <f>COUNTIFS(Tableau1[N° de départements],Tableau4[[#This Row],[N°]],Tableau1[Enseigne],Tableau4[[#Headers],[A]])</f>
        <v>2</v>
      </c>
      <c r="G63" s="2">
        <f>COUNTIFS(Tableau1[N° de départements],Tableau4[[#This Row],[N°]],Tableau1[Enseigne],Tableau4[[#Headers],[B]])</f>
        <v>0</v>
      </c>
      <c r="H63" s="2">
        <f>COUNTIFS(Tableau1[N° de départements],Tableau4[[#This Row],[N°]],Tableau1[Enseigne],Tableau4[[#Headers],[C]])</f>
        <v>0</v>
      </c>
      <c r="I63" s="2">
        <f>COUNTIFS(Tableau1[N° de départements],Tableau4[[#This Row],[N°]],Tableau1[Enseigne],Tableau4[[#Headers],[D]])</f>
        <v>0</v>
      </c>
      <c r="J63" s="2">
        <f>COUNTIFS(Tableau1[N° de départements],Tableau4[[#This Row],[N°]],Tableau1[Enseigne],Tableau4[[#Headers],[E]])</f>
        <v>1</v>
      </c>
    </row>
    <row r="64" spans="1:10" x14ac:dyDescent="0.3">
      <c r="A64" s="9" t="s">
        <v>510</v>
      </c>
      <c r="B64" t="s">
        <v>347</v>
      </c>
      <c r="C64" t="s">
        <v>348</v>
      </c>
      <c r="D64" t="s">
        <v>244</v>
      </c>
      <c r="E64" t="s">
        <v>458</v>
      </c>
      <c r="F64" s="2">
        <f>COUNTIFS(Tableau1[N° de départements],Tableau4[[#This Row],[N°]],Tableau1[Enseigne],Tableau4[[#Headers],[A]])</f>
        <v>0</v>
      </c>
      <c r="G64" s="2">
        <f>COUNTIFS(Tableau1[N° de départements],Tableau4[[#This Row],[N°]],Tableau1[Enseigne],Tableau4[[#Headers],[B]])</f>
        <v>0</v>
      </c>
      <c r="H64" s="2">
        <f>COUNTIFS(Tableau1[N° de départements],Tableau4[[#This Row],[N°]],Tableau1[Enseigne],Tableau4[[#Headers],[C]])</f>
        <v>0</v>
      </c>
      <c r="I64" s="2">
        <f>COUNTIFS(Tableau1[N° de départements],Tableau4[[#This Row],[N°]],Tableau1[Enseigne],Tableau4[[#Headers],[D]])</f>
        <v>0</v>
      </c>
      <c r="J64" s="2">
        <f>COUNTIFS(Tableau1[N° de départements],Tableau4[[#This Row],[N°]],Tableau1[Enseigne],Tableau4[[#Headers],[E]])</f>
        <v>0</v>
      </c>
    </row>
    <row r="65" spans="1:10" x14ac:dyDescent="0.3">
      <c r="A65" s="9" t="s">
        <v>511</v>
      </c>
      <c r="B65" t="s">
        <v>349</v>
      </c>
      <c r="C65" t="s">
        <v>350</v>
      </c>
      <c r="D65" t="s">
        <v>209</v>
      </c>
      <c r="E65" t="s">
        <v>550</v>
      </c>
      <c r="F65" s="2">
        <f>COUNTIFS(Tableau1[N° de départements],Tableau4[[#This Row],[N°]],Tableau1[Enseigne],Tableau4[[#Headers],[A]])</f>
        <v>2</v>
      </c>
      <c r="G65" s="2">
        <f>COUNTIFS(Tableau1[N° de départements],Tableau4[[#This Row],[N°]],Tableau1[Enseigne],Tableau4[[#Headers],[B]])</f>
        <v>3</v>
      </c>
      <c r="H65" s="2">
        <f>COUNTIFS(Tableau1[N° de départements],Tableau4[[#This Row],[N°]],Tableau1[Enseigne],Tableau4[[#Headers],[C]])</f>
        <v>1</v>
      </c>
      <c r="I65" s="2">
        <f>COUNTIFS(Tableau1[N° de départements],Tableau4[[#This Row],[N°]],Tableau1[Enseigne],Tableau4[[#Headers],[D]])</f>
        <v>0</v>
      </c>
      <c r="J65" s="2">
        <f>COUNTIFS(Tableau1[N° de départements],Tableau4[[#This Row],[N°]],Tableau1[Enseigne],Tableau4[[#Headers],[E]])</f>
        <v>0</v>
      </c>
    </row>
    <row r="66" spans="1:10" x14ac:dyDescent="0.3">
      <c r="A66" s="9" t="s">
        <v>512</v>
      </c>
      <c r="B66" t="s">
        <v>351</v>
      </c>
      <c r="C66" t="s">
        <v>352</v>
      </c>
      <c r="D66" t="s">
        <v>205</v>
      </c>
      <c r="E66" t="s">
        <v>459</v>
      </c>
      <c r="F66" s="2">
        <f>COUNTIFS(Tableau1[N° de départements],Tableau4[[#This Row],[N°]],Tableau1[Enseigne],Tableau4[[#Headers],[A]])</f>
        <v>0</v>
      </c>
      <c r="G66" s="2">
        <f>COUNTIFS(Tableau1[N° de départements],Tableau4[[#This Row],[N°]],Tableau1[Enseigne],Tableau4[[#Headers],[B]])</f>
        <v>1</v>
      </c>
      <c r="H66" s="2">
        <f>COUNTIFS(Tableau1[N° de départements],Tableau4[[#This Row],[N°]],Tableau1[Enseigne],Tableau4[[#Headers],[C]])</f>
        <v>0</v>
      </c>
      <c r="I66" s="2">
        <f>COUNTIFS(Tableau1[N° de départements],Tableau4[[#This Row],[N°]],Tableau1[Enseigne],Tableau4[[#Headers],[D]])</f>
        <v>0</v>
      </c>
      <c r="J66" s="2">
        <f>COUNTIFS(Tableau1[N° de départements],Tableau4[[#This Row],[N°]],Tableau1[Enseigne],Tableau4[[#Headers],[E]])</f>
        <v>0</v>
      </c>
    </row>
    <row r="67" spans="1:10" x14ac:dyDescent="0.3">
      <c r="A67" s="9" t="s">
        <v>513</v>
      </c>
      <c r="B67" t="s">
        <v>353</v>
      </c>
      <c r="C67" t="s">
        <v>354</v>
      </c>
      <c r="D67" t="s">
        <v>249</v>
      </c>
      <c r="E67" t="s">
        <v>459</v>
      </c>
      <c r="F67" s="2">
        <f>COUNTIFS(Tableau1[N° de départements],Tableau4[[#This Row],[N°]],Tableau1[Enseigne],Tableau4[[#Headers],[A]])</f>
        <v>0</v>
      </c>
      <c r="G67" s="2">
        <f>COUNTIFS(Tableau1[N° de départements],Tableau4[[#This Row],[N°]],Tableau1[Enseigne],Tableau4[[#Headers],[B]])</f>
        <v>0</v>
      </c>
      <c r="H67" s="2">
        <f>COUNTIFS(Tableau1[N° de départements],Tableau4[[#This Row],[N°]],Tableau1[Enseigne],Tableau4[[#Headers],[C]])</f>
        <v>0</v>
      </c>
      <c r="I67" s="2">
        <f>COUNTIFS(Tableau1[N° de départements],Tableau4[[#This Row],[N°]],Tableau1[Enseigne],Tableau4[[#Headers],[D]])</f>
        <v>0</v>
      </c>
      <c r="J67" s="2">
        <f>COUNTIFS(Tableau1[N° de départements],Tableau4[[#This Row],[N°]],Tableau1[Enseigne],Tableau4[[#Headers],[E]])</f>
        <v>2</v>
      </c>
    </row>
    <row r="68" spans="1:10" x14ac:dyDescent="0.3">
      <c r="A68" s="9" t="s">
        <v>514</v>
      </c>
      <c r="B68" t="s">
        <v>355</v>
      </c>
      <c r="C68" t="s">
        <v>356</v>
      </c>
      <c r="D68" t="s">
        <v>233</v>
      </c>
      <c r="E68" t="s">
        <v>429</v>
      </c>
      <c r="F68" s="2">
        <f>COUNTIFS(Tableau1[N° de départements],Tableau4[[#This Row],[N°]],Tableau1[Enseigne],Tableau4[[#Headers],[A]])</f>
        <v>0</v>
      </c>
      <c r="G68" s="2">
        <f>COUNTIFS(Tableau1[N° de départements],Tableau4[[#This Row],[N°]],Tableau1[Enseigne],Tableau4[[#Headers],[B]])</f>
        <v>0</v>
      </c>
      <c r="H68" s="2">
        <f>COUNTIFS(Tableau1[N° de départements],Tableau4[[#This Row],[N°]],Tableau1[Enseigne],Tableau4[[#Headers],[C]])</f>
        <v>0</v>
      </c>
      <c r="I68" s="2">
        <f>COUNTIFS(Tableau1[N° de départements],Tableau4[[#This Row],[N°]],Tableau1[Enseigne],Tableau4[[#Headers],[D]])</f>
        <v>0</v>
      </c>
      <c r="J68" s="2">
        <f>COUNTIFS(Tableau1[N° de départements],Tableau4[[#This Row],[N°]],Tableau1[Enseigne],Tableau4[[#Headers],[E]])</f>
        <v>0</v>
      </c>
    </row>
    <row r="69" spans="1:10" x14ac:dyDescent="0.3">
      <c r="A69" s="9" t="s">
        <v>515</v>
      </c>
      <c r="B69" t="s">
        <v>357</v>
      </c>
      <c r="C69" t="s">
        <v>358</v>
      </c>
      <c r="D69" t="s">
        <v>233</v>
      </c>
      <c r="E69" t="s">
        <v>459</v>
      </c>
      <c r="F69" s="2">
        <f>COUNTIFS(Tableau1[N° de départements],Tableau4[[#This Row],[N°]],Tableau1[Enseigne],Tableau4[[#Headers],[A]])</f>
        <v>0</v>
      </c>
      <c r="G69" s="2">
        <f>COUNTIFS(Tableau1[N° de départements],Tableau4[[#This Row],[N°]],Tableau1[Enseigne],Tableau4[[#Headers],[B]])</f>
        <v>1</v>
      </c>
      <c r="H69" s="2">
        <f>COUNTIFS(Tableau1[N° de départements],Tableau4[[#This Row],[N°]],Tableau1[Enseigne],Tableau4[[#Headers],[C]])</f>
        <v>0</v>
      </c>
      <c r="I69" s="2">
        <f>COUNTIFS(Tableau1[N° de départements],Tableau4[[#This Row],[N°]],Tableau1[Enseigne],Tableau4[[#Headers],[D]])</f>
        <v>0</v>
      </c>
      <c r="J69" s="2">
        <f>COUNTIFS(Tableau1[N° de départements],Tableau4[[#This Row],[N°]],Tableau1[Enseigne],Tableau4[[#Headers],[E]])</f>
        <v>1</v>
      </c>
    </row>
    <row r="70" spans="1:10" x14ac:dyDescent="0.3">
      <c r="A70" s="9" t="s">
        <v>516</v>
      </c>
      <c r="B70" t="s">
        <v>359</v>
      </c>
      <c r="C70" t="s">
        <v>360</v>
      </c>
      <c r="D70" t="s">
        <v>229</v>
      </c>
      <c r="E70" t="s">
        <v>459</v>
      </c>
      <c r="F70" s="2">
        <f>COUNTIFS(Tableau1[N° de départements],Tableau4[[#This Row],[N°]],Tableau1[Enseigne],Tableau4[[#Headers],[A]])</f>
        <v>0</v>
      </c>
      <c r="G70" s="2">
        <f>COUNTIFS(Tableau1[N° de départements],Tableau4[[#This Row],[N°]],Tableau1[Enseigne],Tableau4[[#Headers],[B]])</f>
        <v>4</v>
      </c>
      <c r="H70" s="2">
        <f>COUNTIFS(Tableau1[N° de départements],Tableau4[[#This Row],[N°]],Tableau1[Enseigne],Tableau4[[#Headers],[C]])</f>
        <v>0</v>
      </c>
      <c r="I70" s="2">
        <f>COUNTIFS(Tableau1[N° de départements],Tableau4[[#This Row],[N°]],Tableau1[Enseigne],Tableau4[[#Headers],[D]])</f>
        <v>0</v>
      </c>
      <c r="J70" s="2">
        <f>COUNTIFS(Tableau1[N° de départements],Tableau4[[#This Row],[N°]],Tableau1[Enseigne],Tableau4[[#Headers],[E]])</f>
        <v>0</v>
      </c>
    </row>
    <row r="71" spans="1:10" x14ac:dyDescent="0.3">
      <c r="A71" s="9" t="s">
        <v>517</v>
      </c>
      <c r="B71" t="s">
        <v>361</v>
      </c>
      <c r="C71" t="s">
        <v>362</v>
      </c>
      <c r="D71" t="s">
        <v>229</v>
      </c>
      <c r="E71" t="s">
        <v>459</v>
      </c>
      <c r="F71" s="2">
        <f>COUNTIFS(Tableau1[N° de départements],Tableau4[[#This Row],[N°]],Tableau1[Enseigne],Tableau4[[#Headers],[A]])</f>
        <v>1</v>
      </c>
      <c r="G71" s="2">
        <f>COUNTIFS(Tableau1[N° de départements],Tableau4[[#This Row],[N°]],Tableau1[Enseigne],Tableau4[[#Headers],[B]])</f>
        <v>0</v>
      </c>
      <c r="H71" s="2">
        <f>COUNTIFS(Tableau1[N° de départements],Tableau4[[#This Row],[N°]],Tableau1[Enseigne],Tableau4[[#Headers],[C]])</f>
        <v>0</v>
      </c>
      <c r="I71" s="2">
        <f>COUNTIFS(Tableau1[N° de départements],Tableau4[[#This Row],[N°]],Tableau1[Enseigne],Tableau4[[#Headers],[D]])</f>
        <v>0</v>
      </c>
      <c r="J71" s="2">
        <f>COUNTIFS(Tableau1[N° de départements],Tableau4[[#This Row],[N°]],Tableau1[Enseigne],Tableau4[[#Headers],[E]])</f>
        <v>0</v>
      </c>
    </row>
    <row r="72" spans="1:10" x14ac:dyDescent="0.3">
      <c r="A72" s="9" t="s">
        <v>518</v>
      </c>
      <c r="B72" t="s">
        <v>363</v>
      </c>
      <c r="C72" t="s">
        <v>364</v>
      </c>
      <c r="D72" t="s">
        <v>205</v>
      </c>
      <c r="E72" t="s">
        <v>430</v>
      </c>
      <c r="F72" s="2">
        <f>COUNTIFS(Tableau1[N° de départements],Tableau4[[#This Row],[N°]],Tableau1[Enseigne],Tableau4[[#Headers],[A]])</f>
        <v>3</v>
      </c>
      <c r="G72" s="2">
        <f>COUNTIFS(Tableau1[N° de départements],Tableau4[[#This Row],[N°]],Tableau1[Enseigne],Tableau4[[#Headers],[B]])</f>
        <v>2</v>
      </c>
      <c r="H72" s="2">
        <f>COUNTIFS(Tableau1[N° de départements],Tableau4[[#This Row],[N°]],Tableau1[Enseigne],Tableau4[[#Headers],[C]])</f>
        <v>0</v>
      </c>
      <c r="I72" s="2">
        <f>COUNTIFS(Tableau1[N° de départements],Tableau4[[#This Row],[N°]],Tableau1[Enseigne],Tableau4[[#Headers],[D]])</f>
        <v>1</v>
      </c>
      <c r="J72" s="2">
        <f>COUNTIFS(Tableau1[N° de départements],Tableau4[[#This Row],[N°]],Tableau1[Enseigne],Tableau4[[#Headers],[E]])</f>
        <v>0</v>
      </c>
    </row>
    <row r="73" spans="1:10" x14ac:dyDescent="0.3">
      <c r="A73" s="9" t="s">
        <v>519</v>
      </c>
      <c r="B73" t="s">
        <v>365</v>
      </c>
      <c r="C73" t="s">
        <v>366</v>
      </c>
      <c r="D73" t="s">
        <v>266</v>
      </c>
      <c r="E73" t="s">
        <v>430</v>
      </c>
      <c r="F73" s="2">
        <f>COUNTIFS(Tableau1[N° de départements],Tableau4[[#This Row],[N°]],Tableau1[Enseigne],Tableau4[[#Headers],[A]])</f>
        <v>0</v>
      </c>
      <c r="G73" s="2">
        <f>COUNTIFS(Tableau1[N° de départements],Tableau4[[#This Row],[N°]],Tableau1[Enseigne],Tableau4[[#Headers],[B]])</f>
        <v>0</v>
      </c>
      <c r="H73" s="2">
        <f>COUNTIFS(Tableau1[N° de départements],Tableau4[[#This Row],[N°]],Tableau1[Enseigne],Tableau4[[#Headers],[C]])</f>
        <v>0</v>
      </c>
      <c r="I73" s="2">
        <f>COUNTIFS(Tableau1[N° de départements],Tableau4[[#This Row],[N°]],Tableau1[Enseigne],Tableau4[[#Headers],[D]])</f>
        <v>0</v>
      </c>
      <c r="J73" s="2">
        <f>COUNTIFS(Tableau1[N° de départements],Tableau4[[#This Row],[N°]],Tableau1[Enseigne],Tableau4[[#Headers],[E]])</f>
        <v>0</v>
      </c>
    </row>
    <row r="74" spans="1:10" x14ac:dyDescent="0.3">
      <c r="A74" s="9" t="s">
        <v>520</v>
      </c>
      <c r="B74" t="s">
        <v>367</v>
      </c>
      <c r="C74" t="s">
        <v>368</v>
      </c>
      <c r="D74" t="s">
        <v>266</v>
      </c>
      <c r="E74" t="s">
        <v>430</v>
      </c>
      <c r="F74" s="2">
        <f>COUNTIFS(Tableau1[N° de départements],Tableau4[[#This Row],[N°]],Tableau1[Enseigne],Tableau4[[#Headers],[A]])</f>
        <v>0</v>
      </c>
      <c r="G74" s="2">
        <f>COUNTIFS(Tableau1[N° de départements],Tableau4[[#This Row],[N°]],Tableau1[Enseigne],Tableau4[[#Headers],[B]])</f>
        <v>1</v>
      </c>
      <c r="H74" s="2">
        <f>COUNTIFS(Tableau1[N° de départements],Tableau4[[#This Row],[N°]],Tableau1[Enseigne],Tableau4[[#Headers],[C]])</f>
        <v>0</v>
      </c>
      <c r="I74" s="2">
        <f>COUNTIFS(Tableau1[N° de départements],Tableau4[[#This Row],[N°]],Tableau1[Enseigne],Tableau4[[#Headers],[D]])</f>
        <v>1</v>
      </c>
      <c r="J74" s="2">
        <f>COUNTIFS(Tableau1[N° de départements],Tableau4[[#This Row],[N°]],Tableau1[Enseigne],Tableau4[[#Headers],[E]])</f>
        <v>0</v>
      </c>
    </row>
    <row r="75" spans="1:10" x14ac:dyDescent="0.3">
      <c r="A75" s="9" t="s">
        <v>521</v>
      </c>
      <c r="B75" t="s">
        <v>369</v>
      </c>
      <c r="C75" t="s">
        <v>370</v>
      </c>
      <c r="D75" t="s">
        <v>314</v>
      </c>
      <c r="E75" t="s">
        <v>430</v>
      </c>
      <c r="F75" s="2">
        <f>COUNTIFS(Tableau1[N° de départements],Tableau4[[#This Row],[N°]],Tableau1[Enseigne],Tableau4[[#Headers],[A]])</f>
        <v>0</v>
      </c>
      <c r="G75" s="2">
        <f>COUNTIFS(Tableau1[N° de départements],Tableau4[[#This Row],[N°]],Tableau1[Enseigne],Tableau4[[#Headers],[B]])</f>
        <v>0</v>
      </c>
      <c r="H75" s="2">
        <f>COUNTIFS(Tableau1[N° de départements],Tableau4[[#This Row],[N°]],Tableau1[Enseigne],Tableau4[[#Headers],[C]])</f>
        <v>0</v>
      </c>
      <c r="I75" s="2">
        <f>COUNTIFS(Tableau1[N° de départements],Tableau4[[#This Row],[N°]],Tableau1[Enseigne],Tableau4[[#Headers],[D]])</f>
        <v>0</v>
      </c>
      <c r="J75" s="2">
        <f>COUNTIFS(Tableau1[N° de départements],Tableau4[[#This Row],[N°]],Tableau1[Enseigne],Tableau4[[#Headers],[E]])</f>
        <v>1</v>
      </c>
    </row>
    <row r="76" spans="1:10" x14ac:dyDescent="0.3">
      <c r="A76" s="9" t="s">
        <v>522</v>
      </c>
      <c r="B76" t="s">
        <v>371</v>
      </c>
      <c r="C76" t="s">
        <v>372</v>
      </c>
      <c r="D76" t="s">
        <v>205</v>
      </c>
      <c r="E76" t="s">
        <v>430</v>
      </c>
      <c r="F76" s="2">
        <f>COUNTIFS(Tableau1[N° de départements],Tableau4[[#This Row],[N°]],Tableau1[Enseigne],Tableau4[[#Headers],[A]])</f>
        <v>0</v>
      </c>
      <c r="G76" s="2">
        <f>COUNTIFS(Tableau1[N° de départements],Tableau4[[#This Row],[N°]],Tableau1[Enseigne],Tableau4[[#Headers],[B]])</f>
        <v>0</v>
      </c>
      <c r="H76" s="2">
        <f>COUNTIFS(Tableau1[N° de départements],Tableau4[[#This Row],[N°]],Tableau1[Enseigne],Tableau4[[#Headers],[C]])</f>
        <v>0</v>
      </c>
      <c r="I76" s="2">
        <f>COUNTIFS(Tableau1[N° de départements],Tableau4[[#This Row],[N°]],Tableau1[Enseigne],Tableau4[[#Headers],[D]])</f>
        <v>1</v>
      </c>
      <c r="J76" s="2">
        <f>COUNTIFS(Tableau1[N° de départements],Tableau4[[#This Row],[N°]],Tableau1[Enseigne],Tableau4[[#Headers],[E]])</f>
        <v>0</v>
      </c>
    </row>
    <row r="77" spans="1:10" x14ac:dyDescent="0.3">
      <c r="A77" s="9" t="s">
        <v>523</v>
      </c>
      <c r="B77" t="s">
        <v>373</v>
      </c>
      <c r="C77" t="s">
        <v>374</v>
      </c>
      <c r="D77" t="s">
        <v>205</v>
      </c>
      <c r="E77" t="s">
        <v>430</v>
      </c>
      <c r="F77" s="2">
        <f>COUNTIFS(Tableau1[N° de départements],Tableau4[[#This Row],[N°]],Tableau1[Enseigne],Tableau4[[#Headers],[A]])</f>
        <v>1</v>
      </c>
      <c r="G77" s="2">
        <f>COUNTIFS(Tableau1[N° de départements],Tableau4[[#This Row],[N°]],Tableau1[Enseigne],Tableau4[[#Headers],[B]])</f>
        <v>1</v>
      </c>
      <c r="H77" s="2">
        <f>COUNTIFS(Tableau1[N° de départements],Tableau4[[#This Row],[N°]],Tableau1[Enseigne],Tableau4[[#Headers],[C]])</f>
        <v>0</v>
      </c>
      <c r="I77" s="2">
        <f>COUNTIFS(Tableau1[N° de départements],Tableau4[[#This Row],[N°]],Tableau1[Enseigne],Tableau4[[#Headers],[D]])</f>
        <v>1</v>
      </c>
      <c r="J77" s="2">
        <f>COUNTIFS(Tableau1[N° de départements],Tableau4[[#This Row],[N°]],Tableau1[Enseigne],Tableau4[[#Headers],[E]])</f>
        <v>0</v>
      </c>
    </row>
    <row r="78" spans="1:10" x14ac:dyDescent="0.3">
      <c r="A78" s="9" t="s">
        <v>524</v>
      </c>
      <c r="B78" t="s">
        <v>375</v>
      </c>
      <c r="C78" t="s">
        <v>375</v>
      </c>
      <c r="D78" t="s">
        <v>376</v>
      </c>
      <c r="E78" t="s">
        <v>431</v>
      </c>
      <c r="F78" s="2">
        <f>COUNTIFS(Tableau1[N° de départements],Tableau4[[#This Row],[N°]],Tableau1[Enseigne],Tableau4[[#Headers],[A]])</f>
        <v>0</v>
      </c>
      <c r="G78" s="2">
        <f>COUNTIFS(Tableau1[N° de départements],Tableau4[[#This Row],[N°]],Tableau1[Enseigne],Tableau4[[#Headers],[B]])</f>
        <v>4</v>
      </c>
      <c r="H78" s="2">
        <f>COUNTIFS(Tableau1[N° de départements],Tableau4[[#This Row],[N°]],Tableau1[Enseigne],Tableau4[[#Headers],[C]])</f>
        <v>0</v>
      </c>
      <c r="I78" s="2">
        <f>COUNTIFS(Tableau1[N° de départements],Tableau4[[#This Row],[N°]],Tableau1[Enseigne],Tableau4[[#Headers],[D]])</f>
        <v>0</v>
      </c>
      <c r="J78" s="2">
        <f>COUNTIFS(Tableau1[N° de départements],Tableau4[[#This Row],[N°]],Tableau1[Enseigne],Tableau4[[#Headers],[E]])</f>
        <v>1</v>
      </c>
    </row>
    <row r="79" spans="1:10" x14ac:dyDescent="0.3">
      <c r="A79" s="9" t="s">
        <v>525</v>
      </c>
      <c r="B79" t="s">
        <v>377</v>
      </c>
      <c r="C79" t="s">
        <v>378</v>
      </c>
      <c r="D79" t="s">
        <v>244</v>
      </c>
      <c r="E79" t="s">
        <v>431</v>
      </c>
      <c r="F79" s="2">
        <f>COUNTIFS(Tableau1[N° de départements],Tableau4[[#This Row],[N°]],Tableau1[Enseigne],Tableau4[[#Headers],[A]])</f>
        <v>1</v>
      </c>
      <c r="G79" s="2">
        <f>COUNTIFS(Tableau1[N° de départements],Tableau4[[#This Row],[N°]],Tableau1[Enseigne],Tableau4[[#Headers],[B]])</f>
        <v>3</v>
      </c>
      <c r="H79" s="2">
        <f>COUNTIFS(Tableau1[N° de départements],Tableau4[[#This Row],[N°]],Tableau1[Enseigne],Tableau4[[#Headers],[C]])</f>
        <v>0</v>
      </c>
      <c r="I79" s="2">
        <f>COUNTIFS(Tableau1[N° de départements],Tableau4[[#This Row],[N°]],Tableau1[Enseigne],Tableau4[[#Headers],[D]])</f>
        <v>0</v>
      </c>
      <c r="J79" s="2">
        <f>COUNTIFS(Tableau1[N° de départements],Tableau4[[#This Row],[N°]],Tableau1[Enseigne],Tableau4[[#Headers],[E]])</f>
        <v>0</v>
      </c>
    </row>
    <row r="80" spans="1:10" x14ac:dyDescent="0.3">
      <c r="A80" s="9" t="s">
        <v>526</v>
      </c>
      <c r="B80" t="s">
        <v>379</v>
      </c>
      <c r="C80" t="s">
        <v>380</v>
      </c>
      <c r="D80" t="s">
        <v>376</v>
      </c>
      <c r="E80" t="s">
        <v>431</v>
      </c>
      <c r="F80" s="2">
        <f>COUNTIFS(Tableau1[N° de départements],Tableau4[[#This Row],[N°]],Tableau1[Enseigne],Tableau4[[#Headers],[A]])</f>
        <v>2</v>
      </c>
      <c r="G80" s="2">
        <f>COUNTIFS(Tableau1[N° de départements],Tableau4[[#This Row],[N°]],Tableau1[Enseigne],Tableau4[[#Headers],[B]])</f>
        <v>2</v>
      </c>
      <c r="H80" s="2">
        <f>COUNTIFS(Tableau1[N° de départements],Tableau4[[#This Row],[N°]],Tableau1[Enseigne],Tableau4[[#Headers],[C]])</f>
        <v>0</v>
      </c>
      <c r="I80" s="2">
        <f>COUNTIFS(Tableau1[N° de départements],Tableau4[[#This Row],[N°]],Tableau1[Enseigne],Tableau4[[#Headers],[D]])</f>
        <v>1</v>
      </c>
      <c r="J80" s="2">
        <f>COUNTIFS(Tableau1[N° de départements],Tableau4[[#This Row],[N°]],Tableau1[Enseigne],Tableau4[[#Headers],[E]])</f>
        <v>1</v>
      </c>
    </row>
    <row r="81" spans="1:10" x14ac:dyDescent="0.3">
      <c r="A81" s="9" t="s">
        <v>527</v>
      </c>
      <c r="B81" t="s">
        <v>381</v>
      </c>
      <c r="C81" t="s">
        <v>382</v>
      </c>
      <c r="D81" t="s">
        <v>376</v>
      </c>
      <c r="E81" t="s">
        <v>431</v>
      </c>
      <c r="F81" s="2">
        <f>COUNTIFS(Tableau1[N° de départements],Tableau4[[#This Row],[N°]],Tableau1[Enseigne],Tableau4[[#Headers],[A]])</f>
        <v>0</v>
      </c>
      <c r="G81" s="2">
        <f>COUNTIFS(Tableau1[N° de départements],Tableau4[[#This Row],[N°]],Tableau1[Enseigne],Tableau4[[#Headers],[B]])</f>
        <v>3</v>
      </c>
      <c r="H81" s="2">
        <f>COUNTIFS(Tableau1[N° de départements],Tableau4[[#This Row],[N°]],Tableau1[Enseigne],Tableau4[[#Headers],[C]])</f>
        <v>0</v>
      </c>
      <c r="I81" s="2">
        <f>COUNTIFS(Tableau1[N° de départements],Tableau4[[#This Row],[N°]],Tableau1[Enseigne],Tableau4[[#Headers],[D]])</f>
        <v>1</v>
      </c>
      <c r="J81" s="2">
        <f>COUNTIFS(Tableau1[N° de départements],Tableau4[[#This Row],[N°]],Tableau1[Enseigne],Tableau4[[#Headers],[E]])</f>
        <v>1</v>
      </c>
    </row>
    <row r="82" spans="1:10" x14ac:dyDescent="0.3">
      <c r="A82" s="9" t="s">
        <v>528</v>
      </c>
      <c r="B82" t="s">
        <v>383</v>
      </c>
      <c r="C82" t="s">
        <v>384</v>
      </c>
      <c r="D82" t="s">
        <v>249</v>
      </c>
      <c r="E82" t="s">
        <v>432</v>
      </c>
      <c r="F82" s="2">
        <f>COUNTIFS(Tableau1[N° de départements],Tableau4[[#This Row],[N°]],Tableau1[Enseigne],Tableau4[[#Headers],[A]])</f>
        <v>0</v>
      </c>
      <c r="G82" s="2">
        <f>COUNTIFS(Tableau1[N° de départements],Tableau4[[#This Row],[N°]],Tableau1[Enseigne],Tableau4[[#Headers],[B]])</f>
        <v>0</v>
      </c>
      <c r="H82" s="2">
        <f>COUNTIFS(Tableau1[N° de départements],Tableau4[[#This Row],[N°]],Tableau1[Enseigne],Tableau4[[#Headers],[C]])</f>
        <v>1</v>
      </c>
      <c r="I82" s="2">
        <f>COUNTIFS(Tableau1[N° de départements],Tableau4[[#This Row],[N°]],Tableau1[Enseigne],Tableau4[[#Headers],[D]])</f>
        <v>0</v>
      </c>
      <c r="J82" s="2">
        <f>COUNTIFS(Tableau1[N° de départements],Tableau4[[#This Row],[N°]],Tableau1[Enseigne],Tableau4[[#Headers],[E]])</f>
        <v>0</v>
      </c>
    </row>
    <row r="83" spans="1:10" x14ac:dyDescent="0.3">
      <c r="A83" s="9" t="s">
        <v>529</v>
      </c>
      <c r="B83" t="s">
        <v>385</v>
      </c>
      <c r="C83" t="s">
        <v>386</v>
      </c>
      <c r="D83" t="s">
        <v>209</v>
      </c>
      <c r="E83" t="s">
        <v>432</v>
      </c>
      <c r="F83" s="2">
        <f>COUNTIFS(Tableau1[N° de départements],Tableau4[[#This Row],[N°]],Tableau1[Enseigne],Tableau4[[#Headers],[A]])</f>
        <v>3</v>
      </c>
      <c r="G83" s="2">
        <f>COUNTIFS(Tableau1[N° de départements],Tableau4[[#This Row],[N°]],Tableau1[Enseigne],Tableau4[[#Headers],[B]])</f>
        <v>0</v>
      </c>
      <c r="H83" s="2">
        <f>COUNTIFS(Tableau1[N° de départements],Tableau4[[#This Row],[N°]],Tableau1[Enseigne],Tableau4[[#Headers],[C]])</f>
        <v>0</v>
      </c>
      <c r="I83" s="2">
        <f>COUNTIFS(Tableau1[N° de départements],Tableau4[[#This Row],[N°]],Tableau1[Enseigne],Tableau4[[#Headers],[D]])</f>
        <v>0</v>
      </c>
      <c r="J83" s="2">
        <f>COUNTIFS(Tableau1[N° de départements],Tableau4[[#This Row],[N°]],Tableau1[Enseigne],Tableau4[[#Headers],[E]])</f>
        <v>0</v>
      </c>
    </row>
    <row r="84" spans="1:10" x14ac:dyDescent="0.3">
      <c r="A84" s="9" t="s">
        <v>530</v>
      </c>
      <c r="B84" t="s">
        <v>387</v>
      </c>
      <c r="C84" t="s">
        <v>388</v>
      </c>
      <c r="D84" t="s">
        <v>233</v>
      </c>
      <c r="E84" t="s">
        <v>432</v>
      </c>
      <c r="F84" s="2">
        <f>COUNTIFS(Tableau1[N° de départements],Tableau4[[#This Row],[N°]],Tableau1[Enseigne],Tableau4[[#Headers],[A]])</f>
        <v>0</v>
      </c>
      <c r="G84" s="2">
        <f>COUNTIFS(Tableau1[N° de départements],Tableau4[[#This Row],[N°]],Tableau1[Enseigne],Tableau4[[#Headers],[B]])</f>
        <v>0</v>
      </c>
      <c r="H84" s="2">
        <f>COUNTIFS(Tableau1[N° de départements],Tableau4[[#This Row],[N°]],Tableau1[Enseigne],Tableau4[[#Headers],[C]])</f>
        <v>0</v>
      </c>
      <c r="I84" s="2">
        <f>COUNTIFS(Tableau1[N° de départements],Tableau4[[#This Row],[N°]],Tableau1[Enseigne],Tableau4[[#Headers],[D]])</f>
        <v>0</v>
      </c>
      <c r="J84" s="2">
        <f>COUNTIFS(Tableau1[N° de départements],Tableau4[[#This Row],[N°]],Tableau1[Enseigne],Tableau4[[#Headers],[E]])</f>
        <v>0</v>
      </c>
    </row>
    <row r="85" spans="1:10" x14ac:dyDescent="0.3">
      <c r="A85" s="9" t="s">
        <v>531</v>
      </c>
      <c r="B85" t="s">
        <v>389</v>
      </c>
      <c r="C85" t="s">
        <v>390</v>
      </c>
      <c r="D85" t="s">
        <v>233</v>
      </c>
      <c r="E85" t="s">
        <v>432</v>
      </c>
      <c r="F85" s="2">
        <f>COUNTIFS(Tableau1[N° de départements],Tableau4[[#This Row],[N°]],Tableau1[Enseigne],Tableau4[[#Headers],[A]])</f>
        <v>1</v>
      </c>
      <c r="G85" s="2">
        <f>COUNTIFS(Tableau1[N° de départements],Tableau4[[#This Row],[N°]],Tableau1[Enseigne],Tableau4[[#Headers],[B]])</f>
        <v>0</v>
      </c>
      <c r="H85" s="2">
        <f>COUNTIFS(Tableau1[N° de départements],Tableau4[[#This Row],[N°]],Tableau1[Enseigne],Tableau4[[#Headers],[C]])</f>
        <v>0</v>
      </c>
      <c r="I85" s="2">
        <f>COUNTIFS(Tableau1[N° de départements],Tableau4[[#This Row],[N°]],Tableau1[Enseigne],Tableau4[[#Headers],[D]])</f>
        <v>0</v>
      </c>
      <c r="J85" s="2">
        <f>COUNTIFS(Tableau1[N° de départements],Tableau4[[#This Row],[N°]],Tableau1[Enseigne],Tableau4[[#Headers],[E]])</f>
        <v>0</v>
      </c>
    </row>
    <row r="86" spans="1:10" x14ac:dyDescent="0.3">
      <c r="A86" s="9" t="s">
        <v>532</v>
      </c>
      <c r="B86" t="s">
        <v>391</v>
      </c>
      <c r="C86" t="s">
        <v>392</v>
      </c>
      <c r="D86" t="s">
        <v>216</v>
      </c>
      <c r="E86" t="s">
        <v>432</v>
      </c>
      <c r="F86" s="2">
        <f>COUNTIFS(Tableau1[N° de départements],Tableau4[[#This Row],[N°]],Tableau1[Enseigne],Tableau4[[#Headers],[A]])</f>
        <v>0</v>
      </c>
      <c r="G86" s="2">
        <f>COUNTIFS(Tableau1[N° de départements],Tableau4[[#This Row],[N°]],Tableau1[Enseigne],Tableau4[[#Headers],[B]])</f>
        <v>3</v>
      </c>
      <c r="H86" s="2">
        <f>COUNTIFS(Tableau1[N° de départements],Tableau4[[#This Row],[N°]],Tableau1[Enseigne],Tableau4[[#Headers],[C]])</f>
        <v>1</v>
      </c>
      <c r="I86" s="2">
        <f>COUNTIFS(Tableau1[N° de départements],Tableau4[[#This Row],[N°]],Tableau1[Enseigne],Tableau4[[#Headers],[D]])</f>
        <v>0</v>
      </c>
      <c r="J86" s="2">
        <f>COUNTIFS(Tableau1[N° de départements],Tableau4[[#This Row],[N°]],Tableau1[Enseigne],Tableau4[[#Headers],[E]])</f>
        <v>1</v>
      </c>
    </row>
    <row r="87" spans="1:10" x14ac:dyDescent="0.3">
      <c r="A87" s="9" t="s">
        <v>533</v>
      </c>
      <c r="B87" t="s">
        <v>393</v>
      </c>
      <c r="C87" t="s">
        <v>394</v>
      </c>
      <c r="D87" t="s">
        <v>216</v>
      </c>
      <c r="E87" t="s">
        <v>432</v>
      </c>
      <c r="F87" s="2">
        <f>COUNTIFS(Tableau1[N° de départements],Tableau4[[#This Row],[N°]],Tableau1[Enseigne],Tableau4[[#Headers],[A]])</f>
        <v>0</v>
      </c>
      <c r="G87" s="2">
        <f>COUNTIFS(Tableau1[N° de départements],Tableau4[[#This Row],[N°]],Tableau1[Enseigne],Tableau4[[#Headers],[B]])</f>
        <v>1</v>
      </c>
      <c r="H87" s="2">
        <f>COUNTIFS(Tableau1[N° de départements],Tableau4[[#This Row],[N°]],Tableau1[Enseigne],Tableau4[[#Headers],[C]])</f>
        <v>0</v>
      </c>
      <c r="I87" s="2">
        <f>COUNTIFS(Tableau1[N° de départements],Tableau4[[#This Row],[N°]],Tableau1[Enseigne],Tableau4[[#Headers],[D]])</f>
        <v>0</v>
      </c>
      <c r="J87" s="2">
        <f>COUNTIFS(Tableau1[N° de départements],Tableau4[[#This Row],[N°]],Tableau1[Enseigne],Tableau4[[#Headers],[E]])</f>
        <v>0</v>
      </c>
    </row>
    <row r="88" spans="1:10" x14ac:dyDescent="0.3">
      <c r="A88" s="9" t="s">
        <v>534</v>
      </c>
      <c r="B88" t="s">
        <v>395</v>
      </c>
      <c r="C88" t="s">
        <v>396</v>
      </c>
      <c r="D88" t="s">
        <v>314</v>
      </c>
      <c r="E88" t="s">
        <v>433</v>
      </c>
      <c r="F88" s="2">
        <f>COUNTIFS(Tableau1[N° de départements],Tableau4[[#This Row],[N°]],Tableau1[Enseigne],Tableau4[[#Headers],[A]])</f>
        <v>0</v>
      </c>
      <c r="G88" s="2">
        <f>COUNTIFS(Tableau1[N° de départements],Tableau4[[#This Row],[N°]],Tableau1[Enseigne],Tableau4[[#Headers],[B]])</f>
        <v>0</v>
      </c>
      <c r="H88" s="2">
        <f>COUNTIFS(Tableau1[N° de départements],Tableau4[[#This Row],[N°]],Tableau1[Enseigne],Tableau4[[#Headers],[C]])</f>
        <v>1</v>
      </c>
      <c r="I88" s="2">
        <f>COUNTIFS(Tableau1[N° de départements],Tableau4[[#This Row],[N°]],Tableau1[Enseigne],Tableau4[[#Headers],[D]])</f>
        <v>0</v>
      </c>
      <c r="J88" s="2">
        <f>COUNTIFS(Tableau1[N° de départements],Tableau4[[#This Row],[N°]],Tableau1[Enseigne],Tableau4[[#Headers],[E]])</f>
        <v>0</v>
      </c>
    </row>
    <row r="89" spans="1:10" x14ac:dyDescent="0.3">
      <c r="A89" s="9" t="s">
        <v>535</v>
      </c>
      <c r="B89" t="s">
        <v>397</v>
      </c>
      <c r="C89" t="s">
        <v>398</v>
      </c>
      <c r="D89" t="s">
        <v>249</v>
      </c>
      <c r="E89" t="s">
        <v>433</v>
      </c>
      <c r="F89" s="2">
        <f>COUNTIFS(Tableau1[N° de départements],Tableau4[[#This Row],[N°]],Tableau1[Enseigne],Tableau4[[#Headers],[A]])</f>
        <v>0</v>
      </c>
      <c r="G89" s="2">
        <f>COUNTIFS(Tableau1[N° de départements],Tableau4[[#This Row],[N°]],Tableau1[Enseigne],Tableau4[[#Headers],[B]])</f>
        <v>0</v>
      </c>
      <c r="H89" s="2">
        <f>COUNTIFS(Tableau1[N° de départements],Tableau4[[#This Row],[N°]],Tableau1[Enseigne],Tableau4[[#Headers],[C]])</f>
        <v>0</v>
      </c>
      <c r="I89" s="2">
        <f>COUNTIFS(Tableau1[N° de départements],Tableau4[[#This Row],[N°]],Tableau1[Enseigne],Tableau4[[#Headers],[D]])</f>
        <v>0</v>
      </c>
      <c r="J89" s="2">
        <f>COUNTIFS(Tableau1[N° de départements],Tableau4[[#This Row],[N°]],Tableau1[Enseigne],Tableau4[[#Headers],[E]])</f>
        <v>2</v>
      </c>
    </row>
    <row r="90" spans="1:10" x14ac:dyDescent="0.3">
      <c r="A90" s="9" t="s">
        <v>536</v>
      </c>
      <c r="B90" t="s">
        <v>399</v>
      </c>
      <c r="C90" t="s">
        <v>400</v>
      </c>
      <c r="D90" t="s">
        <v>249</v>
      </c>
      <c r="E90" t="s">
        <v>433</v>
      </c>
      <c r="F90" s="2">
        <f>COUNTIFS(Tableau1[N° de départements],Tableau4[[#This Row],[N°]],Tableau1[Enseigne],Tableau4[[#Headers],[A]])</f>
        <v>1</v>
      </c>
      <c r="G90" s="2">
        <f>COUNTIFS(Tableau1[N° de départements],Tableau4[[#This Row],[N°]],Tableau1[Enseigne],Tableau4[[#Headers],[B]])</f>
        <v>0</v>
      </c>
      <c r="H90" s="2">
        <f>COUNTIFS(Tableau1[N° de départements],Tableau4[[#This Row],[N°]],Tableau1[Enseigne],Tableau4[[#Headers],[C]])</f>
        <v>0</v>
      </c>
      <c r="I90" s="2">
        <f>COUNTIFS(Tableau1[N° de départements],Tableau4[[#This Row],[N°]],Tableau1[Enseigne],Tableau4[[#Headers],[D]])</f>
        <v>0</v>
      </c>
      <c r="J90" s="2">
        <f>COUNTIFS(Tableau1[N° de départements],Tableau4[[#This Row],[N°]],Tableau1[Enseigne],Tableau4[[#Headers],[E]])</f>
        <v>0</v>
      </c>
    </row>
    <row r="91" spans="1:10" x14ac:dyDescent="0.3">
      <c r="A91" s="9" t="s">
        <v>537</v>
      </c>
      <c r="B91" t="s">
        <v>401</v>
      </c>
      <c r="C91" t="s">
        <v>402</v>
      </c>
      <c r="D91" t="s">
        <v>229</v>
      </c>
      <c r="E91" t="s">
        <v>433</v>
      </c>
      <c r="F91" s="2">
        <f>COUNTIFS(Tableau1[N° de départements],Tableau4[[#This Row],[N°]],Tableau1[Enseigne],Tableau4[[#Headers],[A]])</f>
        <v>0</v>
      </c>
      <c r="G91" s="2">
        <f>COUNTIFS(Tableau1[N° de départements],Tableau4[[#This Row],[N°]],Tableau1[Enseigne],Tableau4[[#Headers],[B]])</f>
        <v>0</v>
      </c>
      <c r="H91" s="2">
        <f>COUNTIFS(Tableau1[N° de départements],Tableau4[[#This Row],[N°]],Tableau1[Enseigne],Tableau4[[#Headers],[C]])</f>
        <v>0</v>
      </c>
      <c r="I91" s="2">
        <f>COUNTIFS(Tableau1[N° de départements],Tableau4[[#This Row],[N°]],Tableau1[Enseigne],Tableau4[[#Headers],[D]])</f>
        <v>0</v>
      </c>
      <c r="J91" s="2">
        <f>COUNTIFS(Tableau1[N° de départements],Tableau4[[#This Row],[N°]],Tableau1[Enseigne],Tableau4[[#Headers],[E]])</f>
        <v>0</v>
      </c>
    </row>
    <row r="92" spans="1:10" x14ac:dyDescent="0.3">
      <c r="A92" s="9" t="s">
        <v>538</v>
      </c>
      <c r="B92" t="s">
        <v>403</v>
      </c>
      <c r="C92" t="s">
        <v>404</v>
      </c>
      <c r="D92" t="s">
        <v>266</v>
      </c>
      <c r="E92" t="s">
        <v>434</v>
      </c>
      <c r="F92" s="2">
        <f>COUNTIFS(Tableau1[N° de départements],Tableau4[[#This Row],[N°]],Tableau1[Enseigne],Tableau4[[#Headers],[A]])</f>
        <v>0</v>
      </c>
      <c r="G92" s="2">
        <f>COUNTIFS(Tableau1[N° de départements],Tableau4[[#This Row],[N°]],Tableau1[Enseigne],Tableau4[[#Headers],[B]])</f>
        <v>1</v>
      </c>
      <c r="H92" s="2">
        <f>COUNTIFS(Tableau1[N° de départements],Tableau4[[#This Row],[N°]],Tableau1[Enseigne],Tableau4[[#Headers],[C]])</f>
        <v>0</v>
      </c>
      <c r="I92" s="2">
        <f>COUNTIFS(Tableau1[N° de départements],Tableau4[[#This Row],[N°]],Tableau1[Enseigne],Tableau4[[#Headers],[D]])</f>
        <v>0</v>
      </c>
      <c r="J92" s="2">
        <f>COUNTIFS(Tableau1[N° de départements],Tableau4[[#This Row],[N°]],Tableau1[Enseigne],Tableau4[[#Headers],[E]])</f>
        <v>0</v>
      </c>
    </row>
    <row r="93" spans="1:10" x14ac:dyDescent="0.3">
      <c r="A93" s="9" t="s">
        <v>539</v>
      </c>
      <c r="B93" t="s">
        <v>405</v>
      </c>
      <c r="C93" t="s">
        <v>406</v>
      </c>
      <c r="D93" t="s">
        <v>266</v>
      </c>
      <c r="E93" t="s">
        <v>434</v>
      </c>
      <c r="F93" s="2">
        <f>COUNTIFS(Tableau1[N° de départements],Tableau4[[#This Row],[N°]],Tableau1[Enseigne],Tableau4[[#Headers],[A]])</f>
        <v>0</v>
      </c>
      <c r="G93" s="2">
        <f>COUNTIFS(Tableau1[N° de départements],Tableau4[[#This Row],[N°]],Tableau1[Enseigne],Tableau4[[#Headers],[B]])</f>
        <v>1</v>
      </c>
      <c r="H93" s="2">
        <f>COUNTIFS(Tableau1[N° de départements],Tableau4[[#This Row],[N°]],Tableau1[Enseigne],Tableau4[[#Headers],[C]])</f>
        <v>0</v>
      </c>
      <c r="I93" s="2">
        <f>COUNTIFS(Tableau1[N° de départements],Tableau4[[#This Row],[N°]],Tableau1[Enseigne],Tableau4[[#Headers],[D]])</f>
        <v>0</v>
      </c>
      <c r="J93" s="2">
        <f>COUNTIFS(Tableau1[N° de départements],Tableau4[[#This Row],[N°]],Tableau1[Enseigne],Tableau4[[#Headers],[E]])</f>
        <v>0</v>
      </c>
    </row>
    <row r="94" spans="1:10" x14ac:dyDescent="0.3">
      <c r="A94" s="9" t="s">
        <v>540</v>
      </c>
      <c r="B94" t="s">
        <v>407</v>
      </c>
      <c r="C94" t="s">
        <v>408</v>
      </c>
      <c r="D94" t="s">
        <v>376</v>
      </c>
      <c r="E94" t="s">
        <v>434</v>
      </c>
      <c r="F94" s="2">
        <f>COUNTIFS(Tableau1[N° de départements],Tableau4[[#This Row],[N°]],Tableau1[Enseigne],Tableau4[[#Headers],[A]])</f>
        <v>0</v>
      </c>
      <c r="G94" s="2">
        <f>COUNTIFS(Tableau1[N° de départements],Tableau4[[#This Row],[N°]],Tableau1[Enseigne],Tableau4[[#Headers],[B]])</f>
        <v>2</v>
      </c>
      <c r="H94" s="2">
        <f>COUNTIFS(Tableau1[N° de départements],Tableau4[[#This Row],[N°]],Tableau1[Enseigne],Tableau4[[#Headers],[C]])</f>
        <v>0</v>
      </c>
      <c r="I94" s="2">
        <f>COUNTIFS(Tableau1[N° de départements],Tableau4[[#This Row],[N°]],Tableau1[Enseigne],Tableau4[[#Headers],[D]])</f>
        <v>0</v>
      </c>
      <c r="J94" s="2">
        <f>COUNTIFS(Tableau1[N° de départements],Tableau4[[#This Row],[N°]],Tableau1[Enseigne],Tableau4[[#Headers],[E]])</f>
        <v>0</v>
      </c>
    </row>
    <row r="95" spans="1:10" x14ac:dyDescent="0.3">
      <c r="A95" s="9" t="s">
        <v>541</v>
      </c>
      <c r="B95" t="s">
        <v>409</v>
      </c>
      <c r="C95" t="s">
        <v>410</v>
      </c>
      <c r="D95" t="s">
        <v>376</v>
      </c>
      <c r="E95" t="s">
        <v>434</v>
      </c>
      <c r="F95" s="2">
        <f>COUNTIFS(Tableau1[N° de départements],Tableau4[[#This Row],[N°]],Tableau1[Enseigne],Tableau4[[#Headers],[A]])</f>
        <v>0</v>
      </c>
      <c r="G95" s="2">
        <f>COUNTIFS(Tableau1[N° de départements],Tableau4[[#This Row],[N°]],Tableau1[Enseigne],Tableau4[[#Headers],[B]])</f>
        <v>0</v>
      </c>
      <c r="H95" s="2">
        <f>COUNTIFS(Tableau1[N° de départements],Tableau4[[#This Row],[N°]],Tableau1[Enseigne],Tableau4[[#Headers],[C]])</f>
        <v>2</v>
      </c>
      <c r="I95" s="2">
        <f>COUNTIFS(Tableau1[N° de départements],Tableau4[[#This Row],[N°]],Tableau1[Enseigne],Tableau4[[#Headers],[D]])</f>
        <v>0</v>
      </c>
      <c r="J95" s="2">
        <f>COUNTIFS(Tableau1[N° de départements],Tableau4[[#This Row],[N°]],Tableau1[Enseigne],Tableau4[[#Headers],[E]])</f>
        <v>0</v>
      </c>
    </row>
    <row r="96" spans="1:10" x14ac:dyDescent="0.3">
      <c r="A96" s="9" t="s">
        <v>542</v>
      </c>
      <c r="B96" t="s">
        <v>411</v>
      </c>
      <c r="C96" t="s">
        <v>412</v>
      </c>
      <c r="D96" t="s">
        <v>376</v>
      </c>
      <c r="E96" t="s">
        <v>434</v>
      </c>
      <c r="F96" s="2">
        <f>COUNTIFS(Tableau1[N° de départements],Tableau4[[#This Row],[N°]],Tableau1[Enseigne],Tableau4[[#Headers],[A]])</f>
        <v>0</v>
      </c>
      <c r="G96" s="2">
        <f>COUNTIFS(Tableau1[N° de départements],Tableau4[[#This Row],[N°]],Tableau1[Enseigne],Tableau4[[#Headers],[B]])</f>
        <v>1</v>
      </c>
      <c r="H96" s="2">
        <f>COUNTIFS(Tableau1[N° de départements],Tableau4[[#This Row],[N°]],Tableau1[Enseigne],Tableau4[[#Headers],[C]])</f>
        <v>1</v>
      </c>
      <c r="I96" s="2">
        <f>COUNTIFS(Tableau1[N° de départements],Tableau4[[#This Row],[N°]],Tableau1[Enseigne],Tableau4[[#Headers],[D]])</f>
        <v>0</v>
      </c>
      <c r="J96" s="2">
        <f>COUNTIFS(Tableau1[N° de départements],Tableau4[[#This Row],[N°]],Tableau1[Enseigne],Tableau4[[#Headers],[E]])</f>
        <v>0</v>
      </c>
    </row>
    <row r="97" spans="1:10" x14ac:dyDescent="0.3">
      <c r="A97" s="9" t="s">
        <v>543</v>
      </c>
      <c r="B97" t="s">
        <v>413</v>
      </c>
      <c r="C97" t="s">
        <v>414</v>
      </c>
      <c r="D97" t="s">
        <v>376</v>
      </c>
      <c r="E97" t="s">
        <v>435</v>
      </c>
      <c r="F97" s="2">
        <f>COUNTIFS(Tableau1[N° de départements],Tableau4[[#This Row],[N°]],Tableau1[Enseigne],Tableau4[[#Headers],[A]])</f>
        <v>1</v>
      </c>
      <c r="G97" s="2">
        <f>COUNTIFS(Tableau1[N° de départements],Tableau4[[#This Row],[N°]],Tableau1[Enseigne],Tableau4[[#Headers],[B]])</f>
        <v>2</v>
      </c>
      <c r="H97" s="2">
        <f>COUNTIFS(Tableau1[N° de départements],Tableau4[[#This Row],[N°]],Tableau1[Enseigne],Tableau4[[#Headers],[C]])</f>
        <v>1</v>
      </c>
      <c r="I97" s="2">
        <f>COUNTIFS(Tableau1[N° de départements],Tableau4[[#This Row],[N°]],Tableau1[Enseigne],Tableau4[[#Headers],[D]])</f>
        <v>0</v>
      </c>
      <c r="J97" s="2">
        <f>COUNTIFS(Tableau1[N° de départements],Tableau4[[#This Row],[N°]],Tableau1[Enseigne],Tableau4[[#Headers],[E]])</f>
        <v>1</v>
      </c>
    </row>
    <row r="98" spans="1:10" x14ac:dyDescent="0.3">
      <c r="A98" s="9" t="s">
        <v>544</v>
      </c>
      <c r="B98" t="s">
        <v>415</v>
      </c>
      <c r="C98" t="s">
        <v>416</v>
      </c>
      <c r="D98" t="s">
        <v>376</v>
      </c>
      <c r="E98" t="s">
        <v>435</v>
      </c>
      <c r="F98" s="2">
        <f>COUNTIFS(Tableau1[N° de départements],Tableau4[[#This Row],[N°]],Tableau1[Enseigne],Tableau4[[#Headers],[A]])</f>
        <v>1</v>
      </c>
      <c r="G98" s="2">
        <f>COUNTIFS(Tableau1[N° de départements],Tableau4[[#This Row],[N°]],Tableau1[Enseigne],Tableau4[[#Headers],[B]])</f>
        <v>3</v>
      </c>
      <c r="H98" s="2">
        <f>COUNTIFS(Tableau1[N° de départements],Tableau4[[#This Row],[N°]],Tableau1[Enseigne],Tableau4[[#Headers],[C]])</f>
        <v>0</v>
      </c>
      <c r="I98" s="2">
        <f>COUNTIFS(Tableau1[N° de départements],Tableau4[[#This Row],[N°]],Tableau1[Enseigne],Tableau4[[#Headers],[D]])</f>
        <v>0</v>
      </c>
      <c r="J98" s="2">
        <f>COUNTIFS(Tableau1[N° de départements],Tableau4[[#This Row],[N°]],Tableau1[Enseigne],Tableau4[[#Headers],[E]])</f>
        <v>1</v>
      </c>
    </row>
    <row r="99" spans="1:10" x14ac:dyDescent="0.3">
      <c r="A99" s="9" t="s">
        <v>545</v>
      </c>
      <c r="B99" t="s">
        <v>417</v>
      </c>
      <c r="C99" t="s">
        <v>418</v>
      </c>
      <c r="D99" t="s">
        <v>417</v>
      </c>
      <c r="E99" t="s">
        <v>435</v>
      </c>
      <c r="F99" s="2">
        <f>COUNTIFS(Tableau1[N° de départements],Tableau4[[#This Row],[N°]],Tableau1[Enseigne],Tableau4[[#Headers],[A]])</f>
        <v>0</v>
      </c>
      <c r="G99" s="2">
        <f>COUNTIFS(Tableau1[N° de départements],Tableau4[[#This Row],[N°]],Tableau1[Enseigne],Tableau4[[#Headers],[B]])</f>
        <v>0</v>
      </c>
      <c r="H99" s="2">
        <f>COUNTIFS(Tableau1[N° de départements],Tableau4[[#This Row],[N°]],Tableau1[Enseigne],Tableau4[[#Headers],[C]])</f>
        <v>0</v>
      </c>
      <c r="I99" s="2">
        <f>COUNTIFS(Tableau1[N° de départements],Tableau4[[#This Row],[N°]],Tableau1[Enseigne],Tableau4[[#Headers],[D]])</f>
        <v>0</v>
      </c>
      <c r="J99" s="2">
        <f>COUNTIFS(Tableau1[N° de départements],Tableau4[[#This Row],[N°]],Tableau1[Enseigne],Tableau4[[#Headers],[E]])</f>
        <v>0</v>
      </c>
    </row>
    <row r="100" spans="1:10" x14ac:dyDescent="0.3">
      <c r="A100" s="9" t="s">
        <v>546</v>
      </c>
      <c r="B100" t="s">
        <v>419</v>
      </c>
      <c r="C100" t="s">
        <v>420</v>
      </c>
      <c r="D100" t="s">
        <v>419</v>
      </c>
      <c r="E100" t="s">
        <v>435</v>
      </c>
      <c r="F100" s="2">
        <f>COUNTIFS(Tableau1[N° de départements],Tableau4[[#This Row],[N°]],Tableau1[Enseigne],Tableau4[[#Headers],[A]])</f>
        <v>0</v>
      </c>
      <c r="G100" s="2">
        <f>COUNTIFS(Tableau1[N° de départements],Tableau4[[#This Row],[N°]],Tableau1[Enseigne],Tableau4[[#Headers],[B]])</f>
        <v>0</v>
      </c>
      <c r="H100" s="2">
        <f>COUNTIFS(Tableau1[N° de départements],Tableau4[[#This Row],[N°]],Tableau1[Enseigne],Tableau4[[#Headers],[C]])</f>
        <v>0</v>
      </c>
      <c r="I100" s="2">
        <f>COUNTIFS(Tableau1[N° de départements],Tableau4[[#This Row],[N°]],Tableau1[Enseigne],Tableau4[[#Headers],[D]])</f>
        <v>0</v>
      </c>
      <c r="J100" s="2">
        <f>COUNTIFS(Tableau1[N° de départements],Tableau4[[#This Row],[N°]],Tableau1[Enseigne],Tableau4[[#Headers],[E]])</f>
        <v>0</v>
      </c>
    </row>
    <row r="101" spans="1:10" x14ac:dyDescent="0.3">
      <c r="A101" s="9" t="s">
        <v>547</v>
      </c>
      <c r="B101" t="s">
        <v>421</v>
      </c>
      <c r="C101" t="s">
        <v>422</v>
      </c>
      <c r="D101" t="s">
        <v>421</v>
      </c>
      <c r="E101" t="s">
        <v>435</v>
      </c>
      <c r="F101" s="2">
        <f>COUNTIFS(Tableau1[N° de départements],Tableau4[[#This Row],[N°]],Tableau1[Enseigne],Tableau4[[#Headers],[A]])</f>
        <v>0</v>
      </c>
      <c r="G101" s="2">
        <f>COUNTIFS(Tableau1[N° de départements],Tableau4[[#This Row],[N°]],Tableau1[Enseigne],Tableau4[[#Headers],[B]])</f>
        <v>0</v>
      </c>
      <c r="H101" s="2">
        <f>COUNTIFS(Tableau1[N° de départements],Tableau4[[#This Row],[N°]],Tableau1[Enseigne],Tableau4[[#Headers],[C]])</f>
        <v>0</v>
      </c>
      <c r="I101" s="2">
        <f>COUNTIFS(Tableau1[N° de départements],Tableau4[[#This Row],[N°]],Tableau1[Enseigne],Tableau4[[#Headers],[D]])</f>
        <v>0</v>
      </c>
      <c r="J101" s="2">
        <f>COUNTIFS(Tableau1[N° de départements],Tableau4[[#This Row],[N°]],Tableau1[Enseigne],Tableau4[[#Headers],[E]])</f>
        <v>0</v>
      </c>
    </row>
    <row r="102" spans="1:10" x14ac:dyDescent="0.3">
      <c r="A102" s="9" t="s">
        <v>548</v>
      </c>
      <c r="B102" t="s">
        <v>423</v>
      </c>
      <c r="C102" t="s">
        <v>424</v>
      </c>
      <c r="D102" t="s">
        <v>423</v>
      </c>
      <c r="E102" t="s">
        <v>435</v>
      </c>
      <c r="F102" s="2">
        <f>COUNTIFS(Tableau1[N° de départements],Tableau4[[#This Row],[N°]],Tableau1[Enseigne],Tableau4[[#Headers],[A]])</f>
        <v>0</v>
      </c>
      <c r="G102" s="2">
        <f>COUNTIFS(Tableau1[N° de départements],Tableau4[[#This Row],[N°]],Tableau1[Enseigne],Tableau4[[#Headers],[B]])</f>
        <v>0</v>
      </c>
      <c r="H102" s="2">
        <f>COUNTIFS(Tableau1[N° de départements],Tableau4[[#This Row],[N°]],Tableau1[Enseigne],Tableau4[[#Headers],[C]])</f>
        <v>0</v>
      </c>
      <c r="I102" s="2">
        <f>COUNTIFS(Tableau1[N° de départements],Tableau4[[#This Row],[N°]],Tableau1[Enseigne],Tableau4[[#Headers],[D]])</f>
        <v>0</v>
      </c>
      <c r="J102" s="2">
        <f>COUNTIFS(Tableau1[N° de départements],Tableau4[[#This Row],[N°]],Tableau1[Enseigne],Tableau4[[#Headers],[E]])</f>
        <v>0</v>
      </c>
    </row>
    <row r="103" spans="1:10" x14ac:dyDescent="0.3">
      <c r="A103" s="9" t="s">
        <v>549</v>
      </c>
      <c r="B103" t="s">
        <v>425</v>
      </c>
      <c r="C103" t="s">
        <v>426</v>
      </c>
      <c r="D103" t="s">
        <v>425</v>
      </c>
      <c r="E103" t="s">
        <v>435</v>
      </c>
      <c r="F103" s="2">
        <f>COUNTIFS(Tableau1[N° de départements],Tableau4[[#This Row],[N°]],Tableau1[Enseigne],Tableau4[[#Headers],[A]])</f>
        <v>0</v>
      </c>
      <c r="G103" s="2">
        <f>COUNTIFS(Tableau1[N° de départements],Tableau4[[#This Row],[N°]],Tableau1[Enseigne],Tableau4[[#Headers],[B]])</f>
        <v>0</v>
      </c>
      <c r="H103" s="2">
        <f>COUNTIFS(Tableau1[N° de départements],Tableau4[[#This Row],[N°]],Tableau1[Enseigne],Tableau4[[#Headers],[C]])</f>
        <v>0</v>
      </c>
      <c r="I103" s="2">
        <f>COUNTIFS(Tableau1[N° de départements],Tableau4[[#This Row],[N°]],Tableau1[Enseigne],Tableau4[[#Headers],[D]])</f>
        <v>0</v>
      </c>
      <c r="J103" s="2">
        <f>COUNTIFS(Tableau1[N° de départements],Tableau4[[#This Row],[N°]],Tableau1[Enseigne],Tableau4[[#Headers],[E]])</f>
        <v>0</v>
      </c>
    </row>
    <row r="104" spans="1:10" x14ac:dyDescent="0.3">
      <c r="A104" s="12" t="s">
        <v>552</v>
      </c>
      <c r="F104" s="2">
        <f>SUBTOTAL(109,Tableau4[A])</f>
        <v>34</v>
      </c>
      <c r="G104" s="2">
        <f>SUBTOTAL(109,Tableau4[B])</f>
        <v>75</v>
      </c>
      <c r="H104" s="2">
        <f>SUBTOTAL(109,Tableau4[C])</f>
        <v>22</v>
      </c>
      <c r="I104" s="2">
        <f>SUBTOTAL(109,Tableau4[D])</f>
        <v>13</v>
      </c>
      <c r="J104" s="2">
        <f>SUBTOTAL(109,Tableau4[E])</f>
        <v>19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PRINCIPALE</vt:lpstr>
      <vt:lpstr>REPARTITION</vt:lpstr>
      <vt:lpstr>Provinces SS Traitant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AFEH56</cp:lastModifiedBy>
  <dcterms:created xsi:type="dcterms:W3CDTF">2024-11-19T08:03:33Z</dcterms:created>
  <dcterms:modified xsi:type="dcterms:W3CDTF">2024-11-19T17:41:34Z</dcterms:modified>
</cp:coreProperties>
</file>