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3256" windowHeight="13176"/>
  </bookViews>
  <sheets>
    <sheet name="Accueil" sheetId="7" r:id="rId1"/>
    <sheet name="ZONE (1)" sheetId="3" r:id="rId2"/>
    <sheet name="Listes" sheetId="4" r:id="rId3"/>
    <sheet name="ZONE2" sheetId="5" r:id="rId4"/>
    <sheet name="Mvts" sheetId="6" r:id="rId5"/>
  </sheets>
  <definedNames>
    <definedName name="_xlnm._FilterDatabase" localSheetId="1" hidden="1">'ZONE (1)'!$A$1:$AD$169</definedName>
    <definedName name="Boxes">Listes!$C$1:$C$14</definedName>
    <definedName name="Compartiments">Listes!$A$1:$A$4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5" l="1"/>
  <c r="E2" i="5"/>
  <c r="E5" i="5"/>
  <c r="E7" i="5"/>
  <c r="E9" i="5"/>
  <c r="E10" i="5"/>
  <c r="E12" i="5"/>
  <c r="E11" i="5"/>
  <c r="E14" i="5"/>
  <c r="E13" i="5"/>
  <c r="E15" i="5"/>
  <c r="E16" i="5"/>
  <c r="E18" i="5"/>
  <c r="E19" i="5"/>
  <c r="E24" i="5"/>
  <c r="E27" i="5"/>
  <c r="E28" i="5"/>
  <c r="E31" i="5"/>
  <c r="E35" i="5"/>
  <c r="E37" i="5"/>
  <c r="E42" i="5"/>
  <c r="E39" i="5"/>
  <c r="E40" i="5"/>
  <c r="E41" i="5"/>
  <c r="E38" i="5"/>
  <c r="E45" i="5"/>
  <c r="E46" i="5"/>
  <c r="E44" i="5"/>
  <c r="E48" i="5"/>
  <c r="E50" i="5"/>
  <c r="E52" i="5"/>
  <c r="E57" i="5"/>
  <c r="E59" i="5"/>
  <c r="E55" i="5"/>
  <c r="E54" i="5"/>
  <c r="E61" i="5"/>
  <c r="E64" i="5"/>
  <c r="E60" i="5"/>
  <c r="E63" i="5"/>
  <c r="E69" i="5"/>
  <c r="E66" i="5"/>
  <c r="E67" i="5"/>
  <c r="E77" i="5"/>
  <c r="E72" i="5"/>
  <c r="E75" i="5"/>
  <c r="E82" i="5"/>
  <c r="E81" i="5"/>
  <c r="E86" i="5"/>
  <c r="E85" i="5"/>
  <c r="E93" i="5"/>
  <c r="E91" i="5"/>
  <c r="E92" i="5"/>
  <c r="E87" i="5"/>
  <c r="E88" i="5"/>
  <c r="E89" i="5"/>
  <c r="E90" i="5"/>
  <c r="E101" i="5"/>
  <c r="E104" i="5"/>
  <c r="E105" i="5"/>
  <c r="E95" i="5"/>
  <c r="E94" i="5"/>
  <c r="E96" i="5"/>
  <c r="E100" i="5"/>
  <c r="E103" i="5"/>
  <c r="E97" i="5"/>
  <c r="E107" i="5"/>
  <c r="E106" i="5"/>
  <c r="E111" i="5"/>
  <c r="E112" i="5"/>
  <c r="E119" i="5"/>
  <c r="E114" i="5"/>
  <c r="E120" i="5"/>
  <c r="E118" i="5"/>
  <c r="E117" i="5"/>
  <c r="E121" i="5"/>
  <c r="E110" i="5"/>
  <c r="E128" i="5"/>
  <c r="E124" i="5"/>
  <c r="E126" i="5"/>
  <c r="E122" i="5"/>
  <c r="E134" i="5"/>
  <c r="E123" i="5"/>
  <c r="E125" i="5"/>
  <c r="E130" i="5"/>
  <c r="E129" i="5"/>
  <c r="E133" i="5"/>
  <c r="E127" i="5"/>
  <c r="E135" i="5"/>
  <c r="E137" i="5"/>
  <c r="E3" i="5"/>
  <c r="D136" i="5"/>
  <c r="E136" i="5" s="1"/>
  <c r="D131" i="5"/>
  <c r="E131" i="5" s="1"/>
  <c r="D132" i="5"/>
  <c r="E132" i="5" s="1"/>
  <c r="D115" i="5"/>
  <c r="E115" i="5" s="1"/>
  <c r="D113" i="5"/>
  <c r="E113" i="5" s="1"/>
  <c r="D116" i="5"/>
  <c r="E116" i="5" s="1"/>
  <c r="D102" i="5"/>
  <c r="E102" i="5" s="1"/>
  <c r="D109" i="5"/>
  <c r="E109" i="5" s="1"/>
  <c r="D98" i="5"/>
  <c r="E98" i="5" s="1"/>
  <c r="D108" i="5"/>
  <c r="E108" i="5" s="1"/>
  <c r="D99" i="5"/>
  <c r="E99" i="5" s="1"/>
  <c r="D84" i="5"/>
  <c r="E84" i="5" s="1"/>
  <c r="D83" i="5"/>
  <c r="E83" i="5" s="1"/>
  <c r="D78" i="5"/>
  <c r="E78" i="5" s="1"/>
  <c r="D73" i="5"/>
  <c r="E73" i="5" s="1"/>
  <c r="D80" i="5"/>
  <c r="E80" i="5" s="1"/>
  <c r="D74" i="5"/>
  <c r="E74" i="5" s="1"/>
  <c r="D79" i="5"/>
  <c r="E79" i="5" s="1"/>
  <c r="D76" i="5"/>
  <c r="E76" i="5" s="1"/>
  <c r="D71" i="5"/>
  <c r="E71" i="5" s="1"/>
  <c r="D68" i="5"/>
  <c r="E68" i="5" s="1"/>
  <c r="D70" i="5"/>
  <c r="E70" i="5" s="1"/>
  <c r="D65" i="5"/>
  <c r="E65" i="5" s="1"/>
  <c r="D62" i="5"/>
  <c r="E62" i="5" s="1"/>
  <c r="D58" i="5"/>
  <c r="E58" i="5" s="1"/>
  <c r="D56" i="5"/>
  <c r="E56" i="5" s="1"/>
  <c r="D53" i="5"/>
  <c r="E53" i="5" s="1"/>
  <c r="D49" i="5"/>
  <c r="E49" i="5" s="1"/>
  <c r="D51" i="5"/>
  <c r="E51" i="5" s="1"/>
  <c r="D47" i="5"/>
  <c r="E47" i="5" s="1"/>
  <c r="D43" i="5"/>
  <c r="E43" i="5" s="1"/>
  <c r="D34" i="5"/>
  <c r="E34" i="5" s="1"/>
  <c r="D36" i="5"/>
  <c r="E36" i="5" s="1"/>
  <c r="D32" i="5"/>
  <c r="E32" i="5" s="1"/>
  <c r="D30" i="5"/>
  <c r="E30" i="5" s="1"/>
  <c r="D29" i="5"/>
  <c r="E29" i="5" s="1"/>
  <c r="D33" i="5"/>
  <c r="E33" i="5" s="1"/>
  <c r="D23" i="5"/>
  <c r="E23" i="5" s="1"/>
  <c r="D26" i="5"/>
  <c r="E26" i="5" s="1"/>
  <c r="D25" i="5"/>
  <c r="E25" i="5" s="1"/>
  <c r="D22" i="5"/>
  <c r="E22" i="5" s="1"/>
  <c r="D20" i="5"/>
  <c r="E20" i="5" s="1"/>
  <c r="D21" i="5"/>
  <c r="E21" i="5" s="1"/>
  <c r="D17" i="5"/>
  <c r="E17" i="5" s="1"/>
  <c r="D6" i="5"/>
  <c r="E6" i="5" s="1"/>
  <c r="D8" i="5"/>
  <c r="E8" i="5" s="1"/>
  <c r="L8" i="3" l="1"/>
  <c r="L7" i="3"/>
  <c r="H6" i="3"/>
  <c r="F6" i="3"/>
  <c r="F5" i="3"/>
  <c r="F4" i="3"/>
  <c r="AD188" i="3" l="1"/>
  <c r="AD189" i="3"/>
  <c r="AD190" i="3"/>
  <c r="AD191" i="3"/>
  <c r="AD192" i="3"/>
  <c r="AD193" i="3"/>
  <c r="AD194" i="3"/>
  <c r="AD195" i="3"/>
  <c r="AD196" i="3"/>
  <c r="AD197" i="3"/>
  <c r="AD198" i="3"/>
  <c r="AD199" i="3"/>
  <c r="AB188" i="3"/>
  <c r="AB189" i="3"/>
  <c r="AB190" i="3"/>
  <c r="AB191" i="3"/>
  <c r="AB192" i="3"/>
  <c r="AB193" i="3"/>
  <c r="AB194" i="3"/>
  <c r="AB195" i="3"/>
  <c r="AB196" i="3"/>
  <c r="AB197" i="3"/>
  <c r="AB198" i="3"/>
  <c r="AB199" i="3"/>
  <c r="Z188" i="3"/>
  <c r="Z189" i="3"/>
  <c r="Z190" i="3"/>
  <c r="Z191" i="3"/>
  <c r="Z192" i="3"/>
  <c r="Z193" i="3"/>
  <c r="Z194" i="3"/>
  <c r="Z195" i="3"/>
  <c r="Z196" i="3"/>
  <c r="Z197" i="3"/>
  <c r="Z198" i="3"/>
  <c r="Z199" i="3"/>
  <c r="X188" i="3"/>
  <c r="X189" i="3"/>
  <c r="X190" i="3"/>
  <c r="X191" i="3"/>
  <c r="X192" i="3"/>
  <c r="X193" i="3"/>
  <c r="X194" i="3"/>
  <c r="X195" i="3"/>
  <c r="X196" i="3"/>
  <c r="X197" i="3"/>
  <c r="X198" i="3"/>
  <c r="X199" i="3"/>
  <c r="V188" i="3"/>
  <c r="V189" i="3"/>
  <c r="V190" i="3"/>
  <c r="V191" i="3"/>
  <c r="V192" i="3"/>
  <c r="V193" i="3"/>
  <c r="V194" i="3"/>
  <c r="V195" i="3"/>
  <c r="V196" i="3"/>
  <c r="V197" i="3"/>
  <c r="V198" i="3"/>
  <c r="V199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P188" i="3"/>
  <c r="P189" i="3"/>
  <c r="P190" i="3"/>
  <c r="P191" i="3"/>
  <c r="P192" i="3"/>
  <c r="P193" i="3"/>
  <c r="P194" i="3"/>
  <c r="P195" i="3"/>
  <c r="P196" i="3"/>
  <c r="P197" i="3"/>
  <c r="P198" i="3"/>
  <c r="P199" i="3"/>
  <c r="N188" i="3"/>
  <c r="N189" i="3"/>
  <c r="N194" i="3"/>
  <c r="N195" i="3"/>
  <c r="N196" i="3"/>
  <c r="N198" i="3"/>
  <c r="N199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AC77" i="3"/>
  <c r="AC132" i="3" s="1"/>
  <c r="AC78" i="3"/>
  <c r="AC133" i="3" s="1"/>
  <c r="AC79" i="3"/>
  <c r="AC134" i="3" s="1"/>
  <c r="AC80" i="3"/>
  <c r="AC135" i="3" s="1"/>
  <c r="AC81" i="3"/>
  <c r="AC136" i="3" s="1"/>
  <c r="AC82" i="3"/>
  <c r="AC137" i="3" s="1"/>
  <c r="AC83" i="3"/>
  <c r="AC138" i="3" s="1"/>
  <c r="AC84" i="3"/>
  <c r="AC139" i="3" s="1"/>
  <c r="AC85" i="3"/>
  <c r="AC140" i="3" s="1"/>
  <c r="AC86" i="3"/>
  <c r="AC141" i="3" s="1"/>
  <c r="AC87" i="3"/>
  <c r="AC142" i="3" s="1"/>
  <c r="AC88" i="3"/>
  <c r="AC143" i="3" s="1"/>
  <c r="AA77" i="3"/>
  <c r="AA132" i="3" s="1"/>
  <c r="AA78" i="3"/>
  <c r="AA133" i="3" s="1"/>
  <c r="AA79" i="3"/>
  <c r="AA134" i="3" s="1"/>
  <c r="AA80" i="3"/>
  <c r="AA135" i="3" s="1"/>
  <c r="AA81" i="3"/>
  <c r="AA136" i="3" s="1"/>
  <c r="AA82" i="3"/>
  <c r="AA193" i="3" s="1"/>
  <c r="AA83" i="3"/>
  <c r="AA138" i="3" s="1"/>
  <c r="AA84" i="3"/>
  <c r="AA139" i="3" s="1"/>
  <c r="AA85" i="3"/>
  <c r="AA140" i="3" s="1"/>
  <c r="AA86" i="3"/>
  <c r="AA141" i="3" s="1"/>
  <c r="AA87" i="3"/>
  <c r="AA142" i="3" s="1"/>
  <c r="AA88" i="3"/>
  <c r="AA143" i="3" s="1"/>
  <c r="Y77" i="3"/>
  <c r="Y132" i="3" s="1"/>
  <c r="Y78" i="3"/>
  <c r="Y133" i="3" s="1"/>
  <c r="Y79" i="3"/>
  <c r="Y134" i="3" s="1"/>
  <c r="Y80" i="3"/>
  <c r="Y135" i="3" s="1"/>
  <c r="Y81" i="3"/>
  <c r="Y136" i="3" s="1"/>
  <c r="Y82" i="3"/>
  <c r="Y137" i="3" s="1"/>
  <c r="Y83" i="3"/>
  <c r="Y138" i="3" s="1"/>
  <c r="Y84" i="3"/>
  <c r="Y139" i="3" s="1"/>
  <c r="Y85" i="3"/>
  <c r="Y140" i="3" s="1"/>
  <c r="Y86" i="3"/>
  <c r="Y141" i="3" s="1"/>
  <c r="Y87" i="3"/>
  <c r="Y142" i="3" s="1"/>
  <c r="Y88" i="3"/>
  <c r="Y143" i="3" s="1"/>
  <c r="W77" i="3"/>
  <c r="W132" i="3" s="1"/>
  <c r="W78" i="3"/>
  <c r="W133" i="3" s="1"/>
  <c r="W79" i="3"/>
  <c r="W134" i="3" s="1"/>
  <c r="W80" i="3"/>
  <c r="W135" i="3" s="1"/>
  <c r="W81" i="3"/>
  <c r="W136" i="3" s="1"/>
  <c r="W82" i="3"/>
  <c r="W137" i="3" s="1"/>
  <c r="W83" i="3"/>
  <c r="W138" i="3" s="1"/>
  <c r="W84" i="3"/>
  <c r="W139" i="3" s="1"/>
  <c r="W85" i="3"/>
  <c r="W140" i="3" s="1"/>
  <c r="W86" i="3"/>
  <c r="W141" i="3" s="1"/>
  <c r="W87" i="3"/>
  <c r="W142" i="3" s="1"/>
  <c r="W88" i="3"/>
  <c r="W143" i="3" s="1"/>
  <c r="U77" i="3"/>
  <c r="U132" i="3" s="1"/>
  <c r="U78" i="3"/>
  <c r="U133" i="3" s="1"/>
  <c r="U79" i="3"/>
  <c r="U134" i="3" s="1"/>
  <c r="U80" i="3"/>
  <c r="U135" i="3" s="1"/>
  <c r="U81" i="3"/>
  <c r="U136" i="3" s="1"/>
  <c r="U82" i="3"/>
  <c r="U193" i="3" s="1"/>
  <c r="U83" i="3"/>
  <c r="U138" i="3" s="1"/>
  <c r="U84" i="3"/>
  <c r="U139" i="3" s="1"/>
  <c r="U85" i="3"/>
  <c r="U140" i="3" s="1"/>
  <c r="U86" i="3"/>
  <c r="U141" i="3" s="1"/>
  <c r="U87" i="3"/>
  <c r="U142" i="3" s="1"/>
  <c r="U88" i="3"/>
  <c r="U143" i="3" s="1"/>
  <c r="S77" i="3"/>
  <c r="S132" i="3" s="1"/>
  <c r="S78" i="3"/>
  <c r="S133" i="3" s="1"/>
  <c r="S79" i="3"/>
  <c r="S134" i="3" s="1"/>
  <c r="S80" i="3"/>
  <c r="S135" i="3" s="1"/>
  <c r="S81" i="3"/>
  <c r="S136" i="3" s="1"/>
  <c r="S82" i="3"/>
  <c r="S137" i="3" s="1"/>
  <c r="S83" i="3"/>
  <c r="S138" i="3" s="1"/>
  <c r="S84" i="3"/>
  <c r="S139" i="3" s="1"/>
  <c r="S85" i="3"/>
  <c r="S140" i="3" s="1"/>
  <c r="S86" i="3"/>
  <c r="S141" i="3" s="1"/>
  <c r="S87" i="3"/>
  <c r="S142" i="3" s="1"/>
  <c r="S88" i="3"/>
  <c r="S143" i="3" s="1"/>
  <c r="Q77" i="3"/>
  <c r="Q132" i="3" s="1"/>
  <c r="Q78" i="3"/>
  <c r="Q133" i="3" s="1"/>
  <c r="Q79" i="3"/>
  <c r="Q134" i="3" s="1"/>
  <c r="Q80" i="3"/>
  <c r="Q135" i="3" s="1"/>
  <c r="Q81" i="3"/>
  <c r="Q136" i="3" s="1"/>
  <c r="Q82" i="3"/>
  <c r="Q193" i="3" s="1"/>
  <c r="Q83" i="3"/>
  <c r="Q138" i="3" s="1"/>
  <c r="Q84" i="3"/>
  <c r="Q139" i="3" s="1"/>
  <c r="Q85" i="3"/>
  <c r="Q140" i="3" s="1"/>
  <c r="Q86" i="3"/>
  <c r="Q141" i="3" s="1"/>
  <c r="Q87" i="3"/>
  <c r="Q142" i="3" s="1"/>
  <c r="Q88" i="3"/>
  <c r="Q143" i="3" s="1"/>
  <c r="O77" i="3"/>
  <c r="O132" i="3" s="1"/>
  <c r="O78" i="3"/>
  <c r="O133" i="3" s="1"/>
  <c r="O79" i="3"/>
  <c r="O134" i="3" s="1"/>
  <c r="O80" i="3"/>
  <c r="O135" i="3" s="1"/>
  <c r="O81" i="3"/>
  <c r="O136" i="3" s="1"/>
  <c r="O82" i="3"/>
  <c r="O137" i="3" s="1"/>
  <c r="O83" i="3"/>
  <c r="O138" i="3" s="1"/>
  <c r="O84" i="3"/>
  <c r="O139" i="3" s="1"/>
  <c r="O85" i="3"/>
  <c r="O140" i="3" s="1"/>
  <c r="O86" i="3"/>
  <c r="O141" i="3" s="1"/>
  <c r="O87" i="3"/>
  <c r="O142" i="3" s="1"/>
  <c r="O88" i="3"/>
  <c r="O143" i="3" s="1"/>
  <c r="M77" i="3"/>
  <c r="M132" i="3" s="1"/>
  <c r="M78" i="3"/>
  <c r="M133" i="3" s="1"/>
  <c r="M79" i="3"/>
  <c r="M134" i="3" s="1"/>
  <c r="M80" i="3"/>
  <c r="M135" i="3" s="1"/>
  <c r="M81" i="3"/>
  <c r="M136" i="3" s="1"/>
  <c r="M82" i="3"/>
  <c r="M137" i="3" s="1"/>
  <c r="M83" i="3"/>
  <c r="M138" i="3" s="1"/>
  <c r="M84" i="3"/>
  <c r="M139" i="3" s="1"/>
  <c r="M85" i="3"/>
  <c r="M140" i="3" s="1"/>
  <c r="M86" i="3"/>
  <c r="M141" i="3" s="1"/>
  <c r="M87" i="3"/>
  <c r="M142" i="3" s="1"/>
  <c r="M88" i="3"/>
  <c r="M143" i="3" s="1"/>
  <c r="K77" i="3"/>
  <c r="K132" i="3" s="1"/>
  <c r="K78" i="3"/>
  <c r="K133" i="3" s="1"/>
  <c r="K79" i="3"/>
  <c r="K134" i="3" s="1"/>
  <c r="K80" i="3"/>
  <c r="K135" i="3" s="1"/>
  <c r="K81" i="3"/>
  <c r="K136" i="3" s="1"/>
  <c r="K82" i="3"/>
  <c r="K137" i="3" s="1"/>
  <c r="K83" i="3"/>
  <c r="K138" i="3" s="1"/>
  <c r="K84" i="3"/>
  <c r="K139" i="3" s="1"/>
  <c r="K85" i="3"/>
  <c r="K140" i="3" s="1"/>
  <c r="K86" i="3"/>
  <c r="K141" i="3" s="1"/>
  <c r="K87" i="3"/>
  <c r="K142" i="3" s="1"/>
  <c r="K88" i="3"/>
  <c r="K143" i="3" s="1"/>
  <c r="I77" i="3"/>
  <c r="I132" i="3" s="1"/>
  <c r="I78" i="3"/>
  <c r="I133" i="3" s="1"/>
  <c r="I79" i="3"/>
  <c r="I134" i="3" s="1"/>
  <c r="I80" i="3"/>
  <c r="I135" i="3" s="1"/>
  <c r="I81" i="3"/>
  <c r="I136" i="3" s="1"/>
  <c r="I82" i="3"/>
  <c r="I137" i="3" s="1"/>
  <c r="I83" i="3"/>
  <c r="I138" i="3" s="1"/>
  <c r="I84" i="3"/>
  <c r="I139" i="3" s="1"/>
  <c r="I85" i="3"/>
  <c r="I140" i="3" s="1"/>
  <c r="I86" i="3"/>
  <c r="I141" i="3" s="1"/>
  <c r="I87" i="3"/>
  <c r="I142" i="3" s="1"/>
  <c r="I88" i="3"/>
  <c r="I143" i="3" s="1"/>
  <c r="G77" i="3"/>
  <c r="G132" i="3" s="1"/>
  <c r="G78" i="3"/>
  <c r="G133" i="3" s="1"/>
  <c r="G79" i="3"/>
  <c r="G134" i="3" s="1"/>
  <c r="G80" i="3"/>
  <c r="G135" i="3" s="1"/>
  <c r="G81" i="3"/>
  <c r="G136" i="3" s="1"/>
  <c r="G82" i="3"/>
  <c r="G137" i="3" s="1"/>
  <c r="G83" i="3"/>
  <c r="G138" i="3" s="1"/>
  <c r="G84" i="3"/>
  <c r="G139" i="3" s="1"/>
  <c r="G85" i="3"/>
  <c r="G140" i="3" s="1"/>
  <c r="G86" i="3"/>
  <c r="G141" i="3" s="1"/>
  <c r="G87" i="3"/>
  <c r="G142" i="3" s="1"/>
  <c r="G88" i="3"/>
  <c r="G143" i="3" s="1"/>
  <c r="E76" i="3"/>
  <c r="E77" i="3"/>
  <c r="E132" i="3" s="1"/>
  <c r="E78" i="3"/>
  <c r="E133" i="3" s="1"/>
  <c r="E79" i="3"/>
  <c r="E134" i="3" s="1"/>
  <c r="E80" i="3"/>
  <c r="E135" i="3" s="1"/>
  <c r="E81" i="3"/>
  <c r="E136" i="3" s="1"/>
  <c r="E82" i="3"/>
  <c r="E137" i="3" s="1"/>
  <c r="E83" i="3"/>
  <c r="E138" i="3" s="1"/>
  <c r="E84" i="3"/>
  <c r="E139" i="3" s="1"/>
  <c r="E85" i="3"/>
  <c r="E140" i="3" s="1"/>
  <c r="E86" i="3"/>
  <c r="E141" i="3" s="1"/>
  <c r="E87" i="3"/>
  <c r="E142" i="3" s="1"/>
  <c r="E88" i="3"/>
  <c r="E143" i="3" s="1"/>
  <c r="C77" i="3"/>
  <c r="C132" i="3" s="1"/>
  <c r="C78" i="3"/>
  <c r="C133" i="3" s="1"/>
  <c r="C79" i="3"/>
  <c r="C134" i="3" s="1"/>
  <c r="C80" i="3"/>
  <c r="C135" i="3" s="1"/>
  <c r="C81" i="3"/>
  <c r="C136" i="3" s="1"/>
  <c r="C82" i="3"/>
  <c r="C137" i="3" s="1"/>
  <c r="C83" i="3"/>
  <c r="C138" i="3" s="1"/>
  <c r="C84" i="3"/>
  <c r="C139" i="3" s="1"/>
  <c r="C85" i="3"/>
  <c r="C140" i="3" s="1"/>
  <c r="C86" i="3"/>
  <c r="C141" i="3" s="1"/>
  <c r="C87" i="3"/>
  <c r="C142" i="3" s="1"/>
  <c r="C88" i="3"/>
  <c r="C143" i="3" s="1"/>
  <c r="Y197" i="3" l="1"/>
  <c r="AA195" i="3"/>
  <c r="M192" i="3"/>
  <c r="AA194" i="3"/>
  <c r="AA137" i="3"/>
  <c r="I195" i="3"/>
  <c r="M191" i="3"/>
  <c r="Q189" i="3"/>
  <c r="O198" i="3"/>
  <c r="S195" i="3"/>
  <c r="AC193" i="3"/>
  <c r="K193" i="3"/>
  <c r="O197" i="3"/>
  <c r="S194" i="3"/>
  <c r="AC192" i="3"/>
  <c r="U137" i="3"/>
  <c r="K192" i="3"/>
  <c r="O190" i="3"/>
  <c r="Y196" i="3"/>
  <c r="M199" i="3"/>
  <c r="O189" i="3"/>
  <c r="Y189" i="3"/>
  <c r="Q197" i="3"/>
  <c r="Y188" i="3"/>
  <c r="Q196" i="3"/>
  <c r="I194" i="3"/>
  <c r="Q188" i="3"/>
  <c r="Q137" i="3"/>
  <c r="I193" i="3"/>
  <c r="K199" i="3"/>
  <c r="K191" i="3"/>
  <c r="M198" i="3"/>
  <c r="M190" i="3"/>
  <c r="O196" i="3"/>
  <c r="O188" i="3"/>
  <c r="Q195" i="3"/>
  <c r="S193" i="3"/>
  <c r="U199" i="3"/>
  <c r="U191" i="3"/>
  <c r="W197" i="3"/>
  <c r="W189" i="3"/>
  <c r="Y195" i="3"/>
  <c r="AC199" i="3"/>
  <c r="AC191" i="3"/>
  <c r="W199" i="3"/>
  <c r="W190" i="3"/>
  <c r="I192" i="3"/>
  <c r="K198" i="3"/>
  <c r="K190" i="3"/>
  <c r="M197" i="3"/>
  <c r="M189" i="3"/>
  <c r="O195" i="3"/>
  <c r="Q194" i="3"/>
  <c r="S192" i="3"/>
  <c r="U198" i="3"/>
  <c r="U190" i="3"/>
  <c r="W196" i="3"/>
  <c r="W188" i="3"/>
  <c r="Y194" i="3"/>
  <c r="AA192" i="3"/>
  <c r="AC198" i="3"/>
  <c r="AC190" i="3"/>
  <c r="U192" i="3"/>
  <c r="W198" i="3"/>
  <c r="I199" i="3"/>
  <c r="I191" i="3"/>
  <c r="K197" i="3"/>
  <c r="K189" i="3"/>
  <c r="M196" i="3"/>
  <c r="M188" i="3"/>
  <c r="O194" i="3"/>
  <c r="S199" i="3"/>
  <c r="S191" i="3"/>
  <c r="U197" i="3"/>
  <c r="U189" i="3"/>
  <c r="W195" i="3"/>
  <c r="Y193" i="3"/>
  <c r="AA199" i="3"/>
  <c r="AA191" i="3"/>
  <c r="AC197" i="3"/>
  <c r="AC189" i="3"/>
  <c r="I198" i="3"/>
  <c r="I190" i="3"/>
  <c r="K196" i="3"/>
  <c r="K188" i="3"/>
  <c r="M195" i="3"/>
  <c r="O193" i="3"/>
  <c r="Q192" i="3"/>
  <c r="S198" i="3"/>
  <c r="S190" i="3"/>
  <c r="U196" i="3"/>
  <c r="U188" i="3"/>
  <c r="W194" i="3"/>
  <c r="Y192" i="3"/>
  <c r="AA198" i="3"/>
  <c r="AA190" i="3"/>
  <c r="AC196" i="3"/>
  <c r="AC188" i="3"/>
  <c r="I197" i="3"/>
  <c r="I189" i="3"/>
  <c r="K195" i="3"/>
  <c r="M194" i="3"/>
  <c r="O192" i="3"/>
  <c r="Q199" i="3"/>
  <c r="Q191" i="3"/>
  <c r="S197" i="3"/>
  <c r="S189" i="3"/>
  <c r="U195" i="3"/>
  <c r="W193" i="3"/>
  <c r="Y199" i="3"/>
  <c r="Y191" i="3"/>
  <c r="AA197" i="3"/>
  <c r="AA189" i="3"/>
  <c r="AC195" i="3"/>
  <c r="W191" i="3"/>
  <c r="I196" i="3"/>
  <c r="I188" i="3"/>
  <c r="K194" i="3"/>
  <c r="M193" i="3"/>
  <c r="O199" i="3"/>
  <c r="O191" i="3"/>
  <c r="Q198" i="3"/>
  <c r="Q190" i="3"/>
  <c r="S196" i="3"/>
  <c r="S188" i="3"/>
  <c r="U194" i="3"/>
  <c r="W192" i="3"/>
  <c r="Y198" i="3"/>
  <c r="Y190" i="3"/>
  <c r="AA196" i="3"/>
  <c r="AA188" i="3"/>
  <c r="AC194" i="3"/>
  <c r="G199" i="3"/>
  <c r="G197" i="3"/>
  <c r="G189" i="3"/>
  <c r="G193" i="3"/>
  <c r="G191" i="3"/>
  <c r="G190" i="3"/>
  <c r="G198" i="3"/>
  <c r="G192" i="3"/>
  <c r="G196" i="3"/>
  <c r="G188" i="3"/>
  <c r="E196" i="3"/>
  <c r="G195" i="3"/>
  <c r="E188" i="3"/>
  <c r="G194" i="3"/>
  <c r="E195" i="3"/>
  <c r="E194" i="3"/>
  <c r="E193" i="3"/>
  <c r="E192" i="3"/>
  <c r="E191" i="3"/>
  <c r="E199" i="3"/>
  <c r="E198" i="3"/>
  <c r="E190" i="3"/>
  <c r="E197" i="3"/>
  <c r="E189" i="3"/>
  <c r="C192" i="3"/>
  <c r="C189" i="3"/>
  <c r="C193" i="3"/>
  <c r="C197" i="3"/>
  <c r="C195" i="3"/>
  <c r="C194" i="3"/>
  <c r="C199" i="3"/>
  <c r="C191" i="3"/>
  <c r="C198" i="3"/>
  <c r="C190" i="3"/>
  <c r="C196" i="3"/>
  <c r="C188" i="3"/>
  <c r="N27" i="3"/>
  <c r="N197" i="3" s="1"/>
  <c r="N23" i="3"/>
  <c r="N193" i="3" s="1"/>
  <c r="N22" i="3"/>
  <c r="N192" i="3" s="1"/>
  <c r="N21" i="3"/>
  <c r="N191" i="3" s="1"/>
  <c r="N20" i="3"/>
  <c r="N190" i="3" s="1"/>
  <c r="L37" i="3"/>
  <c r="AD214" i="3" l="1"/>
  <c r="AD215" i="3"/>
  <c r="AD216" i="3"/>
  <c r="AD217" i="3"/>
  <c r="AD218" i="3"/>
  <c r="AD219" i="3"/>
  <c r="AD220" i="3"/>
  <c r="AD221" i="3"/>
  <c r="AD222" i="3"/>
  <c r="AD223" i="3"/>
  <c r="AD224" i="3"/>
  <c r="AD225" i="3"/>
  <c r="AB214" i="3"/>
  <c r="AB215" i="3"/>
  <c r="AB216" i="3"/>
  <c r="AB217" i="3"/>
  <c r="AB218" i="3"/>
  <c r="AB219" i="3"/>
  <c r="AB220" i="3"/>
  <c r="AB221" i="3"/>
  <c r="AB222" i="3"/>
  <c r="AB223" i="3"/>
  <c r="AB224" i="3"/>
  <c r="AB225" i="3"/>
  <c r="Z214" i="3"/>
  <c r="Z215" i="3"/>
  <c r="Z216" i="3"/>
  <c r="Z217" i="3"/>
  <c r="Z218" i="3"/>
  <c r="Z219" i="3"/>
  <c r="Z220" i="3"/>
  <c r="Z221" i="3"/>
  <c r="Z222" i="3"/>
  <c r="Z223" i="3"/>
  <c r="Z224" i="3"/>
  <c r="Z225" i="3"/>
  <c r="X214" i="3"/>
  <c r="X215" i="3"/>
  <c r="X216" i="3"/>
  <c r="X217" i="3"/>
  <c r="X218" i="3"/>
  <c r="X219" i="3"/>
  <c r="X220" i="3"/>
  <c r="X221" i="3"/>
  <c r="X222" i="3"/>
  <c r="X223" i="3"/>
  <c r="X224" i="3"/>
  <c r="X225" i="3"/>
  <c r="V214" i="3"/>
  <c r="V215" i="3"/>
  <c r="V216" i="3"/>
  <c r="V217" i="3"/>
  <c r="V218" i="3"/>
  <c r="V219" i="3"/>
  <c r="V220" i="3"/>
  <c r="V221" i="3"/>
  <c r="V222" i="3"/>
  <c r="V223" i="3"/>
  <c r="V224" i="3"/>
  <c r="V225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P214" i="3"/>
  <c r="P215" i="3"/>
  <c r="P216" i="3"/>
  <c r="P217" i="3"/>
  <c r="P218" i="3"/>
  <c r="P219" i="3"/>
  <c r="P220" i="3"/>
  <c r="P221" i="3"/>
  <c r="P222" i="3"/>
  <c r="P223" i="3"/>
  <c r="P224" i="3"/>
  <c r="P225" i="3"/>
  <c r="N215" i="3"/>
  <c r="N216" i="3"/>
  <c r="N217" i="3"/>
  <c r="N218" i="3"/>
  <c r="N219" i="3"/>
  <c r="N220" i="3"/>
  <c r="N221" i="3"/>
  <c r="N222" i="3"/>
  <c r="N223" i="3"/>
  <c r="N224" i="3"/>
  <c r="N225" i="3"/>
  <c r="L225" i="3"/>
  <c r="J225" i="3"/>
  <c r="H225" i="3"/>
  <c r="F225" i="3"/>
  <c r="D225" i="3"/>
  <c r="L214" i="3"/>
  <c r="L215" i="3"/>
  <c r="L216" i="3"/>
  <c r="L217" i="3"/>
  <c r="L218" i="3"/>
  <c r="L219" i="3"/>
  <c r="L220" i="3"/>
  <c r="L221" i="3"/>
  <c r="L222" i="3"/>
  <c r="L223" i="3"/>
  <c r="L224" i="3"/>
  <c r="J214" i="3"/>
  <c r="J215" i="3"/>
  <c r="J216" i="3"/>
  <c r="J217" i="3"/>
  <c r="J218" i="3"/>
  <c r="J219" i="3"/>
  <c r="J220" i="3"/>
  <c r="J221" i="3"/>
  <c r="J222" i="3"/>
  <c r="J223" i="3"/>
  <c r="J224" i="3"/>
  <c r="H214" i="3"/>
  <c r="H215" i="3"/>
  <c r="H216" i="3"/>
  <c r="H217" i="3"/>
  <c r="H218" i="3"/>
  <c r="H219" i="3"/>
  <c r="H220" i="3"/>
  <c r="H221" i="3"/>
  <c r="H222" i="3"/>
  <c r="H223" i="3"/>
  <c r="H224" i="3"/>
  <c r="F214" i="3"/>
  <c r="F215" i="3"/>
  <c r="F216" i="3"/>
  <c r="F217" i="3"/>
  <c r="F218" i="3"/>
  <c r="F219" i="3"/>
  <c r="F220" i="3"/>
  <c r="F221" i="3"/>
  <c r="F222" i="3"/>
  <c r="F223" i="3"/>
  <c r="F224" i="3"/>
  <c r="D214" i="3"/>
  <c r="D215" i="3"/>
  <c r="D216" i="3"/>
  <c r="D217" i="3"/>
  <c r="D218" i="3"/>
  <c r="D219" i="3"/>
  <c r="D220" i="3"/>
  <c r="D221" i="3"/>
  <c r="D222" i="3"/>
  <c r="D223" i="3"/>
  <c r="D224" i="3"/>
  <c r="AD180" i="3"/>
  <c r="AD181" i="3"/>
  <c r="AD182" i="3"/>
  <c r="AB180" i="3"/>
  <c r="AB181" i="3"/>
  <c r="AB182" i="3"/>
  <c r="Z180" i="3"/>
  <c r="Z181" i="3"/>
  <c r="Z182" i="3"/>
  <c r="X180" i="3"/>
  <c r="X181" i="3"/>
  <c r="X182" i="3"/>
  <c r="V180" i="3"/>
  <c r="V181" i="3"/>
  <c r="V182" i="3"/>
  <c r="T180" i="3"/>
  <c r="T181" i="3"/>
  <c r="T182" i="3"/>
  <c r="R180" i="3"/>
  <c r="R181" i="3"/>
  <c r="R182" i="3"/>
  <c r="P180" i="3"/>
  <c r="P181" i="3"/>
  <c r="P182" i="3"/>
  <c r="N180" i="3"/>
  <c r="N181" i="3"/>
  <c r="N182" i="3"/>
  <c r="L180" i="3"/>
  <c r="L181" i="3"/>
  <c r="L182" i="3"/>
  <c r="J180" i="3"/>
  <c r="J181" i="3"/>
  <c r="J182" i="3"/>
  <c r="H180" i="3"/>
  <c r="H181" i="3"/>
  <c r="H182" i="3"/>
  <c r="F180" i="3"/>
  <c r="F181" i="3"/>
  <c r="F182" i="3"/>
  <c r="D180" i="3"/>
  <c r="D181" i="3"/>
  <c r="D182" i="3"/>
  <c r="AC104" i="3"/>
  <c r="AC159" i="3" s="1"/>
  <c r="AC215" i="3" s="1"/>
  <c r="AC105" i="3"/>
  <c r="AC160" i="3" s="1"/>
  <c r="AC216" i="3" s="1"/>
  <c r="AC106" i="3"/>
  <c r="AC161" i="3" s="1"/>
  <c r="AC217" i="3" s="1"/>
  <c r="AC107" i="3"/>
  <c r="AC162" i="3" s="1"/>
  <c r="AC218" i="3" s="1"/>
  <c r="AC108" i="3"/>
  <c r="AC163" i="3" s="1"/>
  <c r="AC219" i="3" s="1"/>
  <c r="AC109" i="3"/>
  <c r="AC164" i="3" s="1"/>
  <c r="AC220" i="3" s="1"/>
  <c r="AC110" i="3"/>
  <c r="AC165" i="3" s="1"/>
  <c r="AC221" i="3" s="1"/>
  <c r="AC111" i="3"/>
  <c r="AC166" i="3" s="1"/>
  <c r="AC222" i="3" s="1"/>
  <c r="AC112" i="3"/>
  <c r="AC167" i="3" s="1"/>
  <c r="AC223" i="3" s="1"/>
  <c r="AC113" i="3"/>
  <c r="AC168" i="3" s="1"/>
  <c r="AC224" i="3" s="1"/>
  <c r="AC114" i="3"/>
  <c r="AC169" i="3" s="1"/>
  <c r="AC225" i="3" s="1"/>
  <c r="AA104" i="3"/>
  <c r="AA159" i="3" s="1"/>
  <c r="AA215" i="3" s="1"/>
  <c r="AA105" i="3"/>
  <c r="AA160" i="3" s="1"/>
  <c r="AA216" i="3" s="1"/>
  <c r="AA106" i="3"/>
  <c r="AA161" i="3" s="1"/>
  <c r="AA217" i="3" s="1"/>
  <c r="AA107" i="3"/>
  <c r="AA162" i="3" s="1"/>
  <c r="AA218" i="3" s="1"/>
  <c r="AA108" i="3"/>
  <c r="AA163" i="3" s="1"/>
  <c r="AA219" i="3" s="1"/>
  <c r="AA109" i="3"/>
  <c r="AA164" i="3" s="1"/>
  <c r="AA220" i="3" s="1"/>
  <c r="AA110" i="3"/>
  <c r="AA165" i="3" s="1"/>
  <c r="AA221" i="3" s="1"/>
  <c r="AA111" i="3"/>
  <c r="AA166" i="3" s="1"/>
  <c r="AA222" i="3" s="1"/>
  <c r="AA112" i="3"/>
  <c r="AA167" i="3" s="1"/>
  <c r="AA223" i="3" s="1"/>
  <c r="AA113" i="3"/>
  <c r="AA168" i="3" s="1"/>
  <c r="AA224" i="3" s="1"/>
  <c r="AA114" i="3"/>
  <c r="AA169" i="3" s="1"/>
  <c r="AA225" i="3" s="1"/>
  <c r="Y104" i="3"/>
  <c r="Y159" i="3" s="1"/>
  <c r="Y215" i="3" s="1"/>
  <c r="Y105" i="3"/>
  <c r="Y160" i="3" s="1"/>
  <c r="Y216" i="3" s="1"/>
  <c r="Y106" i="3"/>
  <c r="Y161" i="3" s="1"/>
  <c r="Y217" i="3" s="1"/>
  <c r="Y107" i="3"/>
  <c r="Y162" i="3" s="1"/>
  <c r="Y218" i="3" s="1"/>
  <c r="Y108" i="3"/>
  <c r="Y163" i="3" s="1"/>
  <c r="Y219" i="3" s="1"/>
  <c r="Y109" i="3"/>
  <c r="Y164" i="3" s="1"/>
  <c r="Y220" i="3" s="1"/>
  <c r="Y110" i="3"/>
  <c r="Y165" i="3" s="1"/>
  <c r="Y221" i="3" s="1"/>
  <c r="Y111" i="3"/>
  <c r="Y166" i="3" s="1"/>
  <c r="Y222" i="3" s="1"/>
  <c r="Y112" i="3"/>
  <c r="Y167" i="3" s="1"/>
  <c r="Y223" i="3" s="1"/>
  <c r="Y113" i="3"/>
  <c r="Y168" i="3" s="1"/>
  <c r="Y224" i="3" s="1"/>
  <c r="Y114" i="3"/>
  <c r="Y169" i="3" s="1"/>
  <c r="Y225" i="3" s="1"/>
  <c r="W104" i="3"/>
  <c r="W159" i="3" s="1"/>
  <c r="W215" i="3" s="1"/>
  <c r="W105" i="3"/>
  <c r="W160" i="3" s="1"/>
  <c r="W216" i="3" s="1"/>
  <c r="W106" i="3"/>
  <c r="W161" i="3" s="1"/>
  <c r="W217" i="3" s="1"/>
  <c r="W107" i="3"/>
  <c r="W162" i="3" s="1"/>
  <c r="W218" i="3" s="1"/>
  <c r="W108" i="3"/>
  <c r="W163" i="3" s="1"/>
  <c r="W219" i="3" s="1"/>
  <c r="W109" i="3"/>
  <c r="W164" i="3" s="1"/>
  <c r="W220" i="3" s="1"/>
  <c r="W110" i="3"/>
  <c r="W165" i="3" s="1"/>
  <c r="W221" i="3" s="1"/>
  <c r="W111" i="3"/>
  <c r="W166" i="3" s="1"/>
  <c r="W222" i="3" s="1"/>
  <c r="W112" i="3"/>
  <c r="W167" i="3" s="1"/>
  <c r="W223" i="3" s="1"/>
  <c r="W113" i="3"/>
  <c r="W168" i="3" s="1"/>
  <c r="W224" i="3" s="1"/>
  <c r="W114" i="3"/>
  <c r="W169" i="3" s="1"/>
  <c r="W225" i="3" s="1"/>
  <c r="U104" i="3"/>
  <c r="U159" i="3" s="1"/>
  <c r="U215" i="3" s="1"/>
  <c r="U105" i="3"/>
  <c r="U160" i="3" s="1"/>
  <c r="U216" i="3" s="1"/>
  <c r="U106" i="3"/>
  <c r="U161" i="3" s="1"/>
  <c r="U217" i="3" s="1"/>
  <c r="U107" i="3"/>
  <c r="U162" i="3" s="1"/>
  <c r="U218" i="3" s="1"/>
  <c r="U108" i="3"/>
  <c r="U163" i="3" s="1"/>
  <c r="U219" i="3" s="1"/>
  <c r="U109" i="3"/>
  <c r="U164" i="3" s="1"/>
  <c r="U220" i="3" s="1"/>
  <c r="U110" i="3"/>
  <c r="U165" i="3" s="1"/>
  <c r="U221" i="3" s="1"/>
  <c r="U111" i="3"/>
  <c r="U166" i="3" s="1"/>
  <c r="U222" i="3" s="1"/>
  <c r="U112" i="3"/>
  <c r="U167" i="3" s="1"/>
  <c r="U223" i="3" s="1"/>
  <c r="U113" i="3"/>
  <c r="U168" i="3" s="1"/>
  <c r="U224" i="3" s="1"/>
  <c r="U114" i="3"/>
  <c r="U169" i="3" s="1"/>
  <c r="U225" i="3" s="1"/>
  <c r="S104" i="3"/>
  <c r="S159" i="3" s="1"/>
  <c r="S215" i="3" s="1"/>
  <c r="S105" i="3"/>
  <c r="S160" i="3" s="1"/>
  <c r="S216" i="3" s="1"/>
  <c r="S106" i="3"/>
  <c r="S161" i="3" s="1"/>
  <c r="S217" i="3" s="1"/>
  <c r="S107" i="3"/>
  <c r="S162" i="3" s="1"/>
  <c r="S218" i="3" s="1"/>
  <c r="S108" i="3"/>
  <c r="S163" i="3" s="1"/>
  <c r="S219" i="3" s="1"/>
  <c r="S109" i="3"/>
  <c r="S164" i="3" s="1"/>
  <c r="S220" i="3" s="1"/>
  <c r="S110" i="3"/>
  <c r="S165" i="3" s="1"/>
  <c r="S221" i="3" s="1"/>
  <c r="S111" i="3"/>
  <c r="S166" i="3" s="1"/>
  <c r="S222" i="3" s="1"/>
  <c r="S112" i="3"/>
  <c r="S167" i="3" s="1"/>
  <c r="S223" i="3" s="1"/>
  <c r="S113" i="3"/>
  <c r="S168" i="3" s="1"/>
  <c r="S224" i="3" s="1"/>
  <c r="S114" i="3"/>
  <c r="S169" i="3" s="1"/>
  <c r="S225" i="3" s="1"/>
  <c r="Q104" i="3"/>
  <c r="Q159" i="3" s="1"/>
  <c r="Q215" i="3" s="1"/>
  <c r="Q105" i="3"/>
  <c r="Q160" i="3" s="1"/>
  <c r="Q216" i="3" s="1"/>
  <c r="Q106" i="3"/>
  <c r="Q161" i="3" s="1"/>
  <c r="Q217" i="3" s="1"/>
  <c r="Q107" i="3"/>
  <c r="Q162" i="3" s="1"/>
  <c r="Q218" i="3" s="1"/>
  <c r="Q108" i="3"/>
  <c r="Q163" i="3" s="1"/>
  <c r="Q219" i="3" s="1"/>
  <c r="Q109" i="3"/>
  <c r="Q164" i="3" s="1"/>
  <c r="Q220" i="3" s="1"/>
  <c r="Q110" i="3"/>
  <c r="Q165" i="3" s="1"/>
  <c r="Q221" i="3" s="1"/>
  <c r="Q111" i="3"/>
  <c r="Q166" i="3" s="1"/>
  <c r="Q222" i="3" s="1"/>
  <c r="Q112" i="3"/>
  <c r="Q167" i="3" s="1"/>
  <c r="Q223" i="3" s="1"/>
  <c r="Q113" i="3"/>
  <c r="Q168" i="3" s="1"/>
  <c r="Q224" i="3" s="1"/>
  <c r="Q114" i="3"/>
  <c r="Q169" i="3" s="1"/>
  <c r="Q225" i="3" s="1"/>
  <c r="O104" i="3"/>
  <c r="O159" i="3" s="1"/>
  <c r="O215" i="3" s="1"/>
  <c r="O105" i="3"/>
  <c r="O160" i="3" s="1"/>
  <c r="O216" i="3" s="1"/>
  <c r="O106" i="3"/>
  <c r="O161" i="3" s="1"/>
  <c r="O217" i="3" s="1"/>
  <c r="O107" i="3"/>
  <c r="O162" i="3" s="1"/>
  <c r="O218" i="3" s="1"/>
  <c r="O108" i="3"/>
  <c r="O163" i="3" s="1"/>
  <c r="O219" i="3" s="1"/>
  <c r="O109" i="3"/>
  <c r="O164" i="3" s="1"/>
  <c r="O220" i="3" s="1"/>
  <c r="O110" i="3"/>
  <c r="O165" i="3" s="1"/>
  <c r="O221" i="3" s="1"/>
  <c r="O111" i="3"/>
  <c r="O166" i="3" s="1"/>
  <c r="O222" i="3" s="1"/>
  <c r="O112" i="3"/>
  <c r="O167" i="3" s="1"/>
  <c r="O223" i="3" s="1"/>
  <c r="O113" i="3"/>
  <c r="O168" i="3" s="1"/>
  <c r="O224" i="3" s="1"/>
  <c r="K104" i="3"/>
  <c r="K159" i="3" s="1"/>
  <c r="K215" i="3" s="1"/>
  <c r="K105" i="3"/>
  <c r="K160" i="3" s="1"/>
  <c r="K216" i="3" s="1"/>
  <c r="K106" i="3"/>
  <c r="K161" i="3" s="1"/>
  <c r="K217" i="3" s="1"/>
  <c r="K107" i="3"/>
  <c r="K162" i="3" s="1"/>
  <c r="K218" i="3" s="1"/>
  <c r="K108" i="3"/>
  <c r="K163" i="3" s="1"/>
  <c r="K219" i="3" s="1"/>
  <c r="K109" i="3"/>
  <c r="K164" i="3" s="1"/>
  <c r="K220" i="3" s="1"/>
  <c r="K110" i="3"/>
  <c r="K165" i="3" s="1"/>
  <c r="K221" i="3" s="1"/>
  <c r="K111" i="3"/>
  <c r="K166" i="3" s="1"/>
  <c r="K222" i="3" s="1"/>
  <c r="K112" i="3"/>
  <c r="K167" i="3" s="1"/>
  <c r="K223" i="3" s="1"/>
  <c r="K113" i="3"/>
  <c r="K168" i="3" s="1"/>
  <c r="K224" i="3" s="1"/>
  <c r="K114" i="3"/>
  <c r="K169" i="3" s="1"/>
  <c r="K225" i="3" s="1"/>
  <c r="I104" i="3"/>
  <c r="I159" i="3" s="1"/>
  <c r="I215" i="3" s="1"/>
  <c r="I105" i="3"/>
  <c r="I160" i="3" s="1"/>
  <c r="I216" i="3" s="1"/>
  <c r="I106" i="3"/>
  <c r="I161" i="3" s="1"/>
  <c r="I217" i="3" s="1"/>
  <c r="I107" i="3"/>
  <c r="I162" i="3" s="1"/>
  <c r="I218" i="3" s="1"/>
  <c r="I108" i="3"/>
  <c r="I163" i="3" s="1"/>
  <c r="I219" i="3" s="1"/>
  <c r="I109" i="3"/>
  <c r="I164" i="3" s="1"/>
  <c r="I220" i="3" s="1"/>
  <c r="I110" i="3"/>
  <c r="I165" i="3" s="1"/>
  <c r="I221" i="3" s="1"/>
  <c r="I111" i="3"/>
  <c r="I166" i="3" s="1"/>
  <c r="I222" i="3" s="1"/>
  <c r="I112" i="3"/>
  <c r="I167" i="3" s="1"/>
  <c r="I223" i="3" s="1"/>
  <c r="I113" i="3"/>
  <c r="I168" i="3" s="1"/>
  <c r="I224" i="3" s="1"/>
  <c r="I114" i="3"/>
  <c r="I169" i="3" s="1"/>
  <c r="I225" i="3" s="1"/>
  <c r="G104" i="3"/>
  <c r="G159" i="3" s="1"/>
  <c r="G215" i="3" s="1"/>
  <c r="G105" i="3"/>
  <c r="G160" i="3" s="1"/>
  <c r="G216" i="3" s="1"/>
  <c r="G106" i="3"/>
  <c r="G161" i="3" s="1"/>
  <c r="G217" i="3" s="1"/>
  <c r="G107" i="3"/>
  <c r="G162" i="3" s="1"/>
  <c r="G218" i="3" s="1"/>
  <c r="G108" i="3"/>
  <c r="G163" i="3" s="1"/>
  <c r="G219" i="3" s="1"/>
  <c r="G109" i="3"/>
  <c r="G164" i="3" s="1"/>
  <c r="G220" i="3" s="1"/>
  <c r="G110" i="3"/>
  <c r="G165" i="3" s="1"/>
  <c r="G221" i="3" s="1"/>
  <c r="G111" i="3"/>
  <c r="G166" i="3" s="1"/>
  <c r="G222" i="3" s="1"/>
  <c r="G112" i="3"/>
  <c r="G167" i="3" s="1"/>
  <c r="G223" i="3" s="1"/>
  <c r="G113" i="3"/>
  <c r="G168" i="3" s="1"/>
  <c r="G224" i="3" s="1"/>
  <c r="G114" i="3"/>
  <c r="G169" i="3" s="1"/>
  <c r="G225" i="3" s="1"/>
  <c r="E104" i="3"/>
  <c r="E159" i="3" s="1"/>
  <c r="E215" i="3" s="1"/>
  <c r="E105" i="3"/>
  <c r="E160" i="3" s="1"/>
  <c r="E216" i="3" s="1"/>
  <c r="E106" i="3"/>
  <c r="E161" i="3" s="1"/>
  <c r="E217" i="3" s="1"/>
  <c r="E107" i="3"/>
  <c r="E162" i="3" s="1"/>
  <c r="E218" i="3" s="1"/>
  <c r="E108" i="3"/>
  <c r="E163" i="3" s="1"/>
  <c r="E219" i="3" s="1"/>
  <c r="E109" i="3"/>
  <c r="E164" i="3" s="1"/>
  <c r="E220" i="3" s="1"/>
  <c r="E110" i="3"/>
  <c r="E165" i="3" s="1"/>
  <c r="E221" i="3" s="1"/>
  <c r="E111" i="3"/>
  <c r="E166" i="3" s="1"/>
  <c r="E222" i="3" s="1"/>
  <c r="E112" i="3"/>
  <c r="E167" i="3" s="1"/>
  <c r="E223" i="3" s="1"/>
  <c r="E113" i="3"/>
  <c r="E168" i="3" s="1"/>
  <c r="E224" i="3" s="1"/>
  <c r="E114" i="3"/>
  <c r="E169" i="3" s="1"/>
  <c r="E225" i="3" s="1"/>
  <c r="C103" i="3"/>
  <c r="C158" i="3" s="1"/>
  <c r="C214" i="3" s="1"/>
  <c r="C104" i="3"/>
  <c r="C159" i="3" s="1"/>
  <c r="C215" i="3" s="1"/>
  <c r="C105" i="3"/>
  <c r="C160" i="3" s="1"/>
  <c r="C216" i="3" s="1"/>
  <c r="C106" i="3"/>
  <c r="C161" i="3" s="1"/>
  <c r="C217" i="3" s="1"/>
  <c r="C107" i="3"/>
  <c r="C162" i="3" s="1"/>
  <c r="C218" i="3" s="1"/>
  <c r="C108" i="3"/>
  <c r="C163" i="3" s="1"/>
  <c r="C219" i="3" s="1"/>
  <c r="C109" i="3"/>
  <c r="C164" i="3" s="1"/>
  <c r="C220" i="3" s="1"/>
  <c r="C110" i="3"/>
  <c r="C165" i="3" s="1"/>
  <c r="C221" i="3" s="1"/>
  <c r="C111" i="3"/>
  <c r="C166" i="3" s="1"/>
  <c r="C222" i="3" s="1"/>
  <c r="C112" i="3"/>
  <c r="C167" i="3" s="1"/>
  <c r="C223" i="3" s="1"/>
  <c r="C113" i="3"/>
  <c r="C168" i="3" s="1"/>
  <c r="C224" i="3" s="1"/>
  <c r="C114" i="3"/>
  <c r="C169" i="3" s="1"/>
  <c r="C225" i="3" s="1"/>
  <c r="M113" i="3"/>
  <c r="M168" i="3" s="1"/>
  <c r="M224" i="3" s="1"/>
  <c r="M114" i="3"/>
  <c r="M169" i="3" s="1"/>
  <c r="M225" i="3" s="1"/>
  <c r="M104" i="3"/>
  <c r="M159" i="3" s="1"/>
  <c r="M215" i="3" s="1"/>
  <c r="M105" i="3"/>
  <c r="M160" i="3" s="1"/>
  <c r="M216" i="3" s="1"/>
  <c r="M106" i="3"/>
  <c r="M161" i="3" s="1"/>
  <c r="M217" i="3" s="1"/>
  <c r="M107" i="3"/>
  <c r="M162" i="3" s="1"/>
  <c r="M218" i="3" s="1"/>
  <c r="M108" i="3"/>
  <c r="M163" i="3" s="1"/>
  <c r="M219" i="3" s="1"/>
  <c r="M109" i="3"/>
  <c r="M164" i="3" s="1"/>
  <c r="M220" i="3" s="1"/>
  <c r="M110" i="3"/>
  <c r="M165" i="3" s="1"/>
  <c r="M221" i="3" s="1"/>
  <c r="M111" i="3"/>
  <c r="M166" i="3" s="1"/>
  <c r="M222" i="3" s="1"/>
  <c r="M112" i="3"/>
  <c r="M167" i="3" s="1"/>
  <c r="M223" i="3" s="1"/>
  <c r="AC69" i="3"/>
  <c r="AC124" i="3" s="1"/>
  <c r="AC180" i="3" s="1"/>
  <c r="AC70" i="3"/>
  <c r="AC125" i="3" s="1"/>
  <c r="AC181" i="3" s="1"/>
  <c r="AC71" i="3"/>
  <c r="AC126" i="3" s="1"/>
  <c r="AC182" i="3" s="1"/>
  <c r="AA69" i="3"/>
  <c r="AA124" i="3" s="1"/>
  <c r="AA180" i="3" s="1"/>
  <c r="AA70" i="3"/>
  <c r="AA125" i="3" s="1"/>
  <c r="AA181" i="3" s="1"/>
  <c r="AA71" i="3"/>
  <c r="AA126" i="3" s="1"/>
  <c r="AA182" i="3" s="1"/>
  <c r="Y69" i="3"/>
  <c r="Y124" i="3" s="1"/>
  <c r="Y180" i="3" s="1"/>
  <c r="Y70" i="3"/>
  <c r="Y125" i="3" s="1"/>
  <c r="Y181" i="3" s="1"/>
  <c r="Y71" i="3"/>
  <c r="Y126" i="3" s="1"/>
  <c r="Y182" i="3" s="1"/>
  <c r="W69" i="3"/>
  <c r="W124" i="3" s="1"/>
  <c r="W180" i="3" s="1"/>
  <c r="W70" i="3"/>
  <c r="W125" i="3" s="1"/>
  <c r="W181" i="3" s="1"/>
  <c r="W71" i="3"/>
  <c r="W126" i="3" s="1"/>
  <c r="W182" i="3" s="1"/>
  <c r="U69" i="3"/>
  <c r="U124" i="3" s="1"/>
  <c r="U180" i="3" s="1"/>
  <c r="U70" i="3"/>
  <c r="U125" i="3" s="1"/>
  <c r="U181" i="3" s="1"/>
  <c r="U71" i="3"/>
  <c r="U126" i="3" s="1"/>
  <c r="U182" i="3" s="1"/>
  <c r="S69" i="3"/>
  <c r="S124" i="3" s="1"/>
  <c r="S180" i="3" s="1"/>
  <c r="S70" i="3"/>
  <c r="S125" i="3" s="1"/>
  <c r="S181" i="3" s="1"/>
  <c r="S71" i="3"/>
  <c r="S126" i="3" s="1"/>
  <c r="S182" i="3" s="1"/>
  <c r="Q69" i="3"/>
  <c r="Q124" i="3" s="1"/>
  <c r="Q180" i="3" s="1"/>
  <c r="Q70" i="3"/>
  <c r="Q125" i="3" s="1"/>
  <c r="Q181" i="3" s="1"/>
  <c r="Q71" i="3"/>
  <c r="Q126" i="3" s="1"/>
  <c r="Q182" i="3" s="1"/>
  <c r="O69" i="3"/>
  <c r="O124" i="3" s="1"/>
  <c r="O180" i="3" s="1"/>
  <c r="O70" i="3"/>
  <c r="O125" i="3" s="1"/>
  <c r="O181" i="3" s="1"/>
  <c r="O71" i="3"/>
  <c r="O126" i="3" s="1"/>
  <c r="O182" i="3" s="1"/>
  <c r="M69" i="3"/>
  <c r="M124" i="3" s="1"/>
  <c r="M180" i="3" s="1"/>
  <c r="M70" i="3"/>
  <c r="M125" i="3" s="1"/>
  <c r="M181" i="3" s="1"/>
  <c r="M71" i="3"/>
  <c r="M126" i="3" s="1"/>
  <c r="M182" i="3" s="1"/>
  <c r="K69" i="3"/>
  <c r="K124" i="3" s="1"/>
  <c r="K180" i="3" s="1"/>
  <c r="K70" i="3"/>
  <c r="K125" i="3" s="1"/>
  <c r="K181" i="3" s="1"/>
  <c r="K71" i="3"/>
  <c r="K126" i="3" s="1"/>
  <c r="K182" i="3" s="1"/>
  <c r="I69" i="3"/>
  <c r="I124" i="3" s="1"/>
  <c r="I180" i="3" s="1"/>
  <c r="I70" i="3"/>
  <c r="I125" i="3" s="1"/>
  <c r="I181" i="3" s="1"/>
  <c r="I71" i="3"/>
  <c r="I126" i="3" s="1"/>
  <c r="I182" i="3" s="1"/>
  <c r="C67" i="3"/>
  <c r="C68" i="3"/>
  <c r="C69" i="3"/>
  <c r="C124" i="3" s="1"/>
  <c r="C180" i="3" s="1"/>
  <c r="C70" i="3"/>
  <c r="C125" i="3" s="1"/>
  <c r="C181" i="3" s="1"/>
  <c r="C71" i="3"/>
  <c r="C126" i="3" s="1"/>
  <c r="C182" i="3" s="1"/>
  <c r="G69" i="3"/>
  <c r="G124" i="3" s="1"/>
  <c r="G180" i="3" s="1"/>
  <c r="G70" i="3"/>
  <c r="G125" i="3" s="1"/>
  <c r="G181" i="3" s="1"/>
  <c r="G71" i="3"/>
  <c r="G126" i="3" s="1"/>
  <c r="G182" i="3" s="1"/>
  <c r="E69" i="3"/>
  <c r="E124" i="3" s="1"/>
  <c r="E180" i="3" s="1"/>
  <c r="E70" i="3"/>
  <c r="E125" i="3" s="1"/>
  <c r="E181" i="3" s="1"/>
  <c r="E71" i="3"/>
  <c r="E126" i="3" s="1"/>
  <c r="E182" i="3" s="1"/>
  <c r="N48" i="3"/>
  <c r="N214" i="3" s="1"/>
  <c r="N45" i="3"/>
  <c r="N44" i="3"/>
  <c r="N37" i="3"/>
  <c r="N207" i="3" s="1"/>
  <c r="N35" i="3"/>
  <c r="N34" i="3"/>
  <c r="L45" i="3"/>
  <c r="L44" i="3"/>
  <c r="L39" i="3"/>
  <c r="L36" i="3"/>
  <c r="AD207" i="3"/>
  <c r="AD208" i="3"/>
  <c r="AB207" i="3"/>
  <c r="AB208" i="3"/>
  <c r="Z207" i="3"/>
  <c r="Z208" i="3"/>
  <c r="X207" i="3"/>
  <c r="X208" i="3"/>
  <c r="V207" i="3"/>
  <c r="V208" i="3"/>
  <c r="T207" i="3"/>
  <c r="T208" i="3"/>
  <c r="R207" i="3"/>
  <c r="R208" i="3"/>
  <c r="P207" i="3"/>
  <c r="P208" i="3"/>
  <c r="N208" i="3"/>
  <c r="L207" i="3"/>
  <c r="L208" i="3"/>
  <c r="J207" i="3"/>
  <c r="J208" i="3"/>
  <c r="H207" i="3"/>
  <c r="H208" i="3"/>
  <c r="F207" i="3"/>
  <c r="F208" i="3"/>
  <c r="D207" i="3"/>
  <c r="D208" i="3"/>
  <c r="AC96" i="3"/>
  <c r="AC151" i="3" s="1"/>
  <c r="AC207" i="3" s="1"/>
  <c r="AC97" i="3"/>
  <c r="AC152" i="3" s="1"/>
  <c r="AC208" i="3" s="1"/>
  <c r="AA96" i="3"/>
  <c r="AA151" i="3" s="1"/>
  <c r="AA207" i="3" s="1"/>
  <c r="AA97" i="3"/>
  <c r="AA152" i="3" s="1"/>
  <c r="AA208" i="3" s="1"/>
  <c r="Y96" i="3"/>
  <c r="Y151" i="3" s="1"/>
  <c r="Y207" i="3" s="1"/>
  <c r="Y97" i="3"/>
  <c r="Y152" i="3" s="1"/>
  <c r="Y208" i="3" s="1"/>
  <c r="W96" i="3"/>
  <c r="W151" i="3" s="1"/>
  <c r="W207" i="3" s="1"/>
  <c r="W97" i="3"/>
  <c r="W152" i="3" s="1"/>
  <c r="W208" i="3" s="1"/>
  <c r="U96" i="3"/>
  <c r="U151" i="3" s="1"/>
  <c r="U207" i="3" s="1"/>
  <c r="U97" i="3"/>
  <c r="U152" i="3" s="1"/>
  <c r="U208" i="3" s="1"/>
  <c r="S96" i="3"/>
  <c r="S151" i="3" s="1"/>
  <c r="S207" i="3" s="1"/>
  <c r="S97" i="3"/>
  <c r="S152" i="3" s="1"/>
  <c r="S208" i="3" s="1"/>
  <c r="Q96" i="3"/>
  <c r="Q151" i="3" s="1"/>
  <c r="Q207" i="3" s="1"/>
  <c r="Q97" i="3"/>
  <c r="Q152" i="3" s="1"/>
  <c r="Q208" i="3" s="1"/>
  <c r="O96" i="3"/>
  <c r="O151" i="3" s="1"/>
  <c r="O207" i="3" s="1"/>
  <c r="O97" i="3"/>
  <c r="O152" i="3" s="1"/>
  <c r="O208" i="3" s="1"/>
  <c r="M96" i="3"/>
  <c r="M151" i="3" s="1"/>
  <c r="M207" i="3" s="1"/>
  <c r="M97" i="3"/>
  <c r="M152" i="3" s="1"/>
  <c r="M208" i="3" s="1"/>
  <c r="K96" i="3"/>
  <c r="K151" i="3" s="1"/>
  <c r="K207" i="3" s="1"/>
  <c r="K97" i="3"/>
  <c r="K152" i="3" s="1"/>
  <c r="K208" i="3" s="1"/>
  <c r="I96" i="3"/>
  <c r="I151" i="3" s="1"/>
  <c r="I207" i="3" s="1"/>
  <c r="I97" i="3"/>
  <c r="I152" i="3" s="1"/>
  <c r="I208" i="3" s="1"/>
  <c r="G96" i="3"/>
  <c r="G151" i="3" s="1"/>
  <c r="G207" i="3" s="1"/>
  <c r="G97" i="3"/>
  <c r="G152" i="3" s="1"/>
  <c r="G208" i="3" s="1"/>
  <c r="E96" i="3"/>
  <c r="E151" i="3" s="1"/>
  <c r="E207" i="3" s="1"/>
  <c r="E97" i="3"/>
  <c r="E152" i="3" s="1"/>
  <c r="E208" i="3" s="1"/>
  <c r="C96" i="3"/>
  <c r="C151" i="3" s="1"/>
  <c r="C207" i="3" s="1"/>
  <c r="C97" i="3"/>
  <c r="C152" i="3" s="1"/>
  <c r="C208" i="3" s="1"/>
  <c r="L34" i="3"/>
  <c r="L33" i="3"/>
  <c r="L31" i="3"/>
  <c r="L32" i="3"/>
  <c r="L15" i="3" l="1"/>
  <c r="L14" i="3"/>
  <c r="D15" i="3"/>
  <c r="D17" i="3"/>
  <c r="D44" i="3"/>
  <c r="H46" i="3" l="1"/>
  <c r="H45" i="3"/>
  <c r="F15" i="3"/>
  <c r="F32" i="3"/>
  <c r="F46" i="3"/>
  <c r="F36" i="3"/>
  <c r="F45" i="3"/>
  <c r="H34" i="3"/>
  <c r="H33" i="3"/>
  <c r="H31" i="3"/>
  <c r="H14" i="3"/>
  <c r="F34" i="3"/>
  <c r="F31" i="3"/>
  <c r="F16" i="3"/>
  <c r="F14" i="3"/>
  <c r="AD213" i="3" l="1"/>
  <c r="AD212" i="3"/>
  <c r="AD211" i="3"/>
  <c r="AD210" i="3"/>
  <c r="Z213" i="3"/>
  <c r="Z212" i="3"/>
  <c r="Z211" i="3"/>
  <c r="Z210" i="3"/>
  <c r="AB213" i="3"/>
  <c r="AB212" i="3"/>
  <c r="AB211" i="3"/>
  <c r="AB210" i="3"/>
  <c r="X213" i="3"/>
  <c r="X212" i="3"/>
  <c r="X211" i="3"/>
  <c r="X210" i="3"/>
  <c r="V213" i="3"/>
  <c r="V212" i="3"/>
  <c r="V211" i="3"/>
  <c r="V210" i="3"/>
  <c r="T210" i="3"/>
  <c r="T213" i="3"/>
  <c r="T212" i="3"/>
  <c r="T211" i="3"/>
  <c r="R213" i="3"/>
  <c r="R212" i="3"/>
  <c r="R211" i="3"/>
  <c r="R210" i="3"/>
  <c r="P213" i="3"/>
  <c r="P212" i="3"/>
  <c r="P211" i="3"/>
  <c r="P210" i="3"/>
  <c r="N213" i="3"/>
  <c r="N212" i="3"/>
  <c r="N211" i="3"/>
  <c r="N210" i="3"/>
  <c r="L213" i="3"/>
  <c r="L212" i="3"/>
  <c r="L211" i="3"/>
  <c r="L210" i="3"/>
  <c r="J213" i="3"/>
  <c r="J212" i="3"/>
  <c r="J211" i="3"/>
  <c r="J210" i="3"/>
  <c r="H213" i="3"/>
  <c r="H212" i="3"/>
  <c r="H211" i="3"/>
  <c r="H210" i="3"/>
  <c r="F213" i="3"/>
  <c r="F212" i="3"/>
  <c r="F211" i="3"/>
  <c r="F210" i="3"/>
  <c r="D211" i="3"/>
  <c r="D212" i="3"/>
  <c r="D213" i="3"/>
  <c r="D210" i="3"/>
  <c r="AD206" i="3"/>
  <c r="AD205" i="3"/>
  <c r="AD204" i="3"/>
  <c r="AD203" i="3"/>
  <c r="AD202" i="3"/>
  <c r="AD201" i="3"/>
  <c r="AB206" i="3"/>
  <c r="AB205" i="3"/>
  <c r="AB204" i="3"/>
  <c r="AB203" i="3"/>
  <c r="AB202" i="3"/>
  <c r="AB201" i="3"/>
  <c r="Z206" i="3"/>
  <c r="Z205" i="3"/>
  <c r="Z204" i="3"/>
  <c r="Z203" i="3"/>
  <c r="Z202" i="3"/>
  <c r="Z201" i="3"/>
  <c r="X206" i="3"/>
  <c r="X205" i="3"/>
  <c r="X204" i="3"/>
  <c r="X203" i="3"/>
  <c r="X202" i="3"/>
  <c r="X201" i="3"/>
  <c r="V206" i="3"/>
  <c r="V205" i="3"/>
  <c r="V204" i="3"/>
  <c r="V203" i="3"/>
  <c r="V202" i="3"/>
  <c r="V201" i="3"/>
  <c r="T206" i="3"/>
  <c r="T205" i="3"/>
  <c r="T204" i="3"/>
  <c r="T203" i="3"/>
  <c r="T202" i="3"/>
  <c r="T201" i="3"/>
  <c r="R206" i="3"/>
  <c r="R205" i="3"/>
  <c r="R204" i="3"/>
  <c r="R203" i="3"/>
  <c r="R202" i="3"/>
  <c r="R201" i="3"/>
  <c r="P206" i="3"/>
  <c r="P205" i="3"/>
  <c r="P204" i="3"/>
  <c r="P203" i="3"/>
  <c r="P202" i="3"/>
  <c r="P201" i="3"/>
  <c r="N206" i="3"/>
  <c r="N205" i="3"/>
  <c r="N204" i="3"/>
  <c r="N203" i="3"/>
  <c r="N202" i="3"/>
  <c r="N201" i="3"/>
  <c r="L206" i="3"/>
  <c r="L205" i="3"/>
  <c r="L204" i="3"/>
  <c r="L203" i="3"/>
  <c r="L202" i="3"/>
  <c r="L201" i="3"/>
  <c r="J206" i="3"/>
  <c r="J205" i="3"/>
  <c r="J204" i="3"/>
  <c r="J203" i="3"/>
  <c r="J202" i="3"/>
  <c r="J201" i="3"/>
  <c r="H206" i="3"/>
  <c r="H205" i="3"/>
  <c r="H204" i="3"/>
  <c r="H203" i="3"/>
  <c r="H202" i="3"/>
  <c r="H201" i="3"/>
  <c r="F206" i="3"/>
  <c r="F205" i="3"/>
  <c r="F204" i="3"/>
  <c r="F203" i="3"/>
  <c r="F202" i="3"/>
  <c r="F201" i="3"/>
  <c r="D202" i="3"/>
  <c r="D203" i="3"/>
  <c r="D204" i="3"/>
  <c r="D205" i="3"/>
  <c r="D206" i="3"/>
  <c r="D201" i="3"/>
  <c r="AC103" i="3"/>
  <c r="AC102" i="3"/>
  <c r="AC157" i="3" s="1"/>
  <c r="AC213" i="3" s="1"/>
  <c r="AC101" i="3"/>
  <c r="AC156" i="3" s="1"/>
  <c r="AC212" i="3" s="1"/>
  <c r="AC100" i="3"/>
  <c r="AC155" i="3" s="1"/>
  <c r="AC211" i="3" s="1"/>
  <c r="AC99" i="3"/>
  <c r="AC154" i="3" s="1"/>
  <c r="AC210" i="3" s="1"/>
  <c r="AA103" i="3"/>
  <c r="AA102" i="3"/>
  <c r="AA157" i="3" s="1"/>
  <c r="AA213" i="3" s="1"/>
  <c r="AA101" i="3"/>
  <c r="AA156" i="3" s="1"/>
  <c r="AA212" i="3" s="1"/>
  <c r="AA100" i="3"/>
  <c r="AA155" i="3" s="1"/>
  <c r="AA211" i="3" s="1"/>
  <c r="AA99" i="3"/>
  <c r="AA154" i="3" s="1"/>
  <c r="AA210" i="3" s="1"/>
  <c r="Y103" i="3"/>
  <c r="Y102" i="3"/>
  <c r="Y157" i="3" s="1"/>
  <c r="Y213" i="3" s="1"/>
  <c r="Y101" i="3"/>
  <c r="Y156" i="3" s="1"/>
  <c r="Y212" i="3" s="1"/>
  <c r="Y100" i="3"/>
  <c r="Y155" i="3" s="1"/>
  <c r="Y211" i="3" s="1"/>
  <c r="Y99" i="3"/>
  <c r="Y154" i="3" s="1"/>
  <c r="Y210" i="3" s="1"/>
  <c r="W103" i="3"/>
  <c r="W102" i="3"/>
  <c r="W157" i="3" s="1"/>
  <c r="W213" i="3" s="1"/>
  <c r="W101" i="3"/>
  <c r="W156" i="3" s="1"/>
  <c r="W212" i="3" s="1"/>
  <c r="W100" i="3"/>
  <c r="W155" i="3" s="1"/>
  <c r="W211" i="3" s="1"/>
  <c r="W99" i="3"/>
  <c r="W154" i="3" s="1"/>
  <c r="W210" i="3" s="1"/>
  <c r="U103" i="3"/>
  <c r="U102" i="3"/>
  <c r="U157" i="3" s="1"/>
  <c r="U213" i="3" s="1"/>
  <c r="U101" i="3"/>
  <c r="U156" i="3" s="1"/>
  <c r="U212" i="3" s="1"/>
  <c r="U100" i="3"/>
  <c r="U155" i="3" s="1"/>
  <c r="U211" i="3" s="1"/>
  <c r="U99" i="3"/>
  <c r="U154" i="3" s="1"/>
  <c r="U210" i="3" s="1"/>
  <c r="S103" i="3"/>
  <c r="S102" i="3"/>
  <c r="S157" i="3" s="1"/>
  <c r="S213" i="3" s="1"/>
  <c r="S101" i="3"/>
  <c r="S156" i="3" s="1"/>
  <c r="S212" i="3" s="1"/>
  <c r="S100" i="3"/>
  <c r="S155" i="3" s="1"/>
  <c r="S211" i="3" s="1"/>
  <c r="S99" i="3"/>
  <c r="S154" i="3" s="1"/>
  <c r="S210" i="3" s="1"/>
  <c r="Q103" i="3"/>
  <c r="Q102" i="3"/>
  <c r="Q157" i="3" s="1"/>
  <c r="Q213" i="3" s="1"/>
  <c r="Q101" i="3"/>
  <c r="Q156" i="3" s="1"/>
  <c r="Q212" i="3" s="1"/>
  <c r="Q100" i="3"/>
  <c r="Q155" i="3" s="1"/>
  <c r="Q211" i="3" s="1"/>
  <c r="Q99" i="3"/>
  <c r="Q154" i="3" s="1"/>
  <c r="Q210" i="3" s="1"/>
  <c r="O114" i="3"/>
  <c r="O103" i="3"/>
  <c r="O102" i="3"/>
  <c r="O157" i="3" s="1"/>
  <c r="O213" i="3" s="1"/>
  <c r="O101" i="3"/>
  <c r="O156" i="3" s="1"/>
  <c r="O212" i="3" s="1"/>
  <c r="O100" i="3"/>
  <c r="O155" i="3" s="1"/>
  <c r="O211" i="3" s="1"/>
  <c r="O99" i="3"/>
  <c r="O154" i="3" s="1"/>
  <c r="O210" i="3" s="1"/>
  <c r="M103" i="3"/>
  <c r="M102" i="3"/>
  <c r="M157" i="3" s="1"/>
  <c r="M213" i="3" s="1"/>
  <c r="M101" i="3"/>
  <c r="M156" i="3" s="1"/>
  <c r="M212" i="3" s="1"/>
  <c r="M100" i="3"/>
  <c r="M155" i="3" s="1"/>
  <c r="M211" i="3" s="1"/>
  <c r="M99" i="3"/>
  <c r="M154" i="3" s="1"/>
  <c r="M210" i="3" s="1"/>
  <c r="K103" i="3"/>
  <c r="K102" i="3"/>
  <c r="K157" i="3" s="1"/>
  <c r="K213" i="3" s="1"/>
  <c r="K101" i="3"/>
  <c r="K156" i="3" s="1"/>
  <c r="K212" i="3" s="1"/>
  <c r="K100" i="3"/>
  <c r="K155" i="3" s="1"/>
  <c r="K211" i="3" s="1"/>
  <c r="K99" i="3"/>
  <c r="K154" i="3" s="1"/>
  <c r="K210" i="3" s="1"/>
  <c r="I103" i="3"/>
  <c r="I102" i="3"/>
  <c r="I157" i="3" s="1"/>
  <c r="I213" i="3" s="1"/>
  <c r="I101" i="3"/>
  <c r="I156" i="3" s="1"/>
  <c r="I212" i="3" s="1"/>
  <c r="I100" i="3"/>
  <c r="I155" i="3" s="1"/>
  <c r="I211" i="3" s="1"/>
  <c r="I99" i="3"/>
  <c r="I154" i="3" s="1"/>
  <c r="I210" i="3" s="1"/>
  <c r="G103" i="3"/>
  <c r="G102" i="3"/>
  <c r="G157" i="3" s="1"/>
  <c r="G213" i="3" s="1"/>
  <c r="G101" i="3"/>
  <c r="G156" i="3" s="1"/>
  <c r="G212" i="3" s="1"/>
  <c r="G100" i="3"/>
  <c r="G155" i="3" s="1"/>
  <c r="G211" i="3" s="1"/>
  <c r="G99" i="3"/>
  <c r="G154" i="3" s="1"/>
  <c r="G210" i="3" s="1"/>
  <c r="E103" i="3"/>
  <c r="E102" i="3"/>
  <c r="E157" i="3" s="1"/>
  <c r="E213" i="3" s="1"/>
  <c r="E101" i="3"/>
  <c r="E156" i="3" s="1"/>
  <c r="E212" i="3" s="1"/>
  <c r="E100" i="3"/>
  <c r="E155" i="3" s="1"/>
  <c r="E211" i="3" s="1"/>
  <c r="E99" i="3"/>
  <c r="E154" i="3" s="1"/>
  <c r="E210" i="3" s="1"/>
  <c r="C100" i="3"/>
  <c r="C155" i="3" s="1"/>
  <c r="C211" i="3" s="1"/>
  <c r="C101" i="3"/>
  <c r="C156" i="3" s="1"/>
  <c r="C212" i="3" s="1"/>
  <c r="C102" i="3"/>
  <c r="C157" i="3" s="1"/>
  <c r="C213" i="3" s="1"/>
  <c r="C99" i="3"/>
  <c r="C154" i="3" s="1"/>
  <c r="C210" i="3" s="1"/>
  <c r="AC95" i="3"/>
  <c r="AC150" i="3" s="1"/>
  <c r="AC206" i="3" s="1"/>
  <c r="AC94" i="3"/>
  <c r="AC149" i="3" s="1"/>
  <c r="AC205" i="3" s="1"/>
  <c r="AC93" i="3"/>
  <c r="AC148" i="3" s="1"/>
  <c r="AC204" i="3" s="1"/>
  <c r="AC92" i="3"/>
  <c r="AC147" i="3" s="1"/>
  <c r="AC203" i="3" s="1"/>
  <c r="AC91" i="3"/>
  <c r="AC146" i="3" s="1"/>
  <c r="AC202" i="3" s="1"/>
  <c r="AC90" i="3"/>
  <c r="AC145" i="3" s="1"/>
  <c r="AC201" i="3" s="1"/>
  <c r="AA95" i="3"/>
  <c r="AA150" i="3" s="1"/>
  <c r="AA206" i="3" s="1"/>
  <c r="AA94" i="3"/>
  <c r="AA149" i="3" s="1"/>
  <c r="AA205" i="3" s="1"/>
  <c r="AA93" i="3"/>
  <c r="AA148" i="3" s="1"/>
  <c r="AA204" i="3" s="1"/>
  <c r="AA92" i="3"/>
  <c r="AA147" i="3" s="1"/>
  <c r="AA203" i="3" s="1"/>
  <c r="AA91" i="3"/>
  <c r="AA146" i="3" s="1"/>
  <c r="AA202" i="3" s="1"/>
  <c r="AA90" i="3"/>
  <c r="AA145" i="3" s="1"/>
  <c r="AA201" i="3" s="1"/>
  <c r="Y95" i="3"/>
  <c r="Y150" i="3" s="1"/>
  <c r="Y206" i="3" s="1"/>
  <c r="Y94" i="3"/>
  <c r="Y149" i="3" s="1"/>
  <c r="Y205" i="3" s="1"/>
  <c r="Y93" i="3"/>
  <c r="Y148" i="3" s="1"/>
  <c r="Y204" i="3" s="1"/>
  <c r="Y92" i="3"/>
  <c r="Y147" i="3" s="1"/>
  <c r="Y203" i="3" s="1"/>
  <c r="Y91" i="3"/>
  <c r="Y146" i="3" s="1"/>
  <c r="Y202" i="3" s="1"/>
  <c r="Y90" i="3"/>
  <c r="Y145" i="3" s="1"/>
  <c r="Y201" i="3" s="1"/>
  <c r="W95" i="3"/>
  <c r="W150" i="3" s="1"/>
  <c r="W206" i="3" s="1"/>
  <c r="W94" i="3"/>
  <c r="W149" i="3" s="1"/>
  <c r="W205" i="3" s="1"/>
  <c r="W93" i="3"/>
  <c r="W148" i="3" s="1"/>
  <c r="W204" i="3" s="1"/>
  <c r="W92" i="3"/>
  <c r="W147" i="3" s="1"/>
  <c r="W203" i="3" s="1"/>
  <c r="W91" i="3"/>
  <c r="W146" i="3" s="1"/>
  <c r="W202" i="3" s="1"/>
  <c r="W90" i="3"/>
  <c r="W145" i="3" s="1"/>
  <c r="W201" i="3" s="1"/>
  <c r="U95" i="3"/>
  <c r="U150" i="3" s="1"/>
  <c r="U206" i="3" s="1"/>
  <c r="U94" i="3"/>
  <c r="U149" i="3" s="1"/>
  <c r="U205" i="3" s="1"/>
  <c r="U93" i="3"/>
  <c r="U148" i="3" s="1"/>
  <c r="U204" i="3" s="1"/>
  <c r="U92" i="3"/>
  <c r="U147" i="3" s="1"/>
  <c r="U203" i="3" s="1"/>
  <c r="U91" i="3"/>
  <c r="U146" i="3" s="1"/>
  <c r="U202" i="3" s="1"/>
  <c r="U90" i="3"/>
  <c r="U145" i="3" s="1"/>
  <c r="U201" i="3" s="1"/>
  <c r="S95" i="3"/>
  <c r="S150" i="3" s="1"/>
  <c r="S206" i="3" s="1"/>
  <c r="S94" i="3"/>
  <c r="S149" i="3" s="1"/>
  <c r="S205" i="3" s="1"/>
  <c r="S93" i="3"/>
  <c r="S148" i="3" s="1"/>
  <c r="S204" i="3" s="1"/>
  <c r="S92" i="3"/>
  <c r="S147" i="3" s="1"/>
  <c r="S203" i="3" s="1"/>
  <c r="S91" i="3"/>
  <c r="S146" i="3" s="1"/>
  <c r="S202" i="3" s="1"/>
  <c r="S90" i="3"/>
  <c r="S145" i="3" s="1"/>
  <c r="S201" i="3" s="1"/>
  <c r="Q95" i="3"/>
  <c r="Q150" i="3" s="1"/>
  <c r="Q206" i="3" s="1"/>
  <c r="Q94" i="3"/>
  <c r="Q149" i="3" s="1"/>
  <c r="Q205" i="3" s="1"/>
  <c r="Q93" i="3"/>
  <c r="Q148" i="3" s="1"/>
  <c r="Q204" i="3" s="1"/>
  <c r="Q92" i="3"/>
  <c r="Q147" i="3" s="1"/>
  <c r="Q203" i="3" s="1"/>
  <c r="Q91" i="3"/>
  <c r="Q146" i="3" s="1"/>
  <c r="Q202" i="3" s="1"/>
  <c r="Q90" i="3"/>
  <c r="Q145" i="3" s="1"/>
  <c r="Q201" i="3" s="1"/>
  <c r="O95" i="3"/>
  <c r="O150" i="3" s="1"/>
  <c r="O206" i="3" s="1"/>
  <c r="O94" i="3"/>
  <c r="O149" i="3" s="1"/>
  <c r="O205" i="3" s="1"/>
  <c r="O93" i="3"/>
  <c r="O148" i="3" s="1"/>
  <c r="O204" i="3" s="1"/>
  <c r="O92" i="3"/>
  <c r="O147" i="3" s="1"/>
  <c r="O203" i="3" s="1"/>
  <c r="O91" i="3"/>
  <c r="O146" i="3" s="1"/>
  <c r="O202" i="3" s="1"/>
  <c r="O90" i="3"/>
  <c r="O145" i="3" s="1"/>
  <c r="O201" i="3" s="1"/>
  <c r="M95" i="3"/>
  <c r="M150" i="3" s="1"/>
  <c r="M206" i="3" s="1"/>
  <c r="M94" i="3"/>
  <c r="M149" i="3" s="1"/>
  <c r="M205" i="3" s="1"/>
  <c r="M93" i="3"/>
  <c r="M148" i="3" s="1"/>
  <c r="M204" i="3" s="1"/>
  <c r="M92" i="3"/>
  <c r="M147" i="3" s="1"/>
  <c r="M203" i="3" s="1"/>
  <c r="M91" i="3"/>
  <c r="M146" i="3" s="1"/>
  <c r="M202" i="3" s="1"/>
  <c r="M90" i="3"/>
  <c r="M145" i="3" s="1"/>
  <c r="M201" i="3" s="1"/>
  <c r="K95" i="3"/>
  <c r="K150" i="3" s="1"/>
  <c r="K206" i="3" s="1"/>
  <c r="K94" i="3"/>
  <c r="K149" i="3" s="1"/>
  <c r="K205" i="3" s="1"/>
  <c r="K93" i="3"/>
  <c r="K148" i="3" s="1"/>
  <c r="K204" i="3" s="1"/>
  <c r="K92" i="3"/>
  <c r="K147" i="3" s="1"/>
  <c r="K203" i="3" s="1"/>
  <c r="K91" i="3"/>
  <c r="K146" i="3" s="1"/>
  <c r="K202" i="3" s="1"/>
  <c r="K90" i="3"/>
  <c r="K145" i="3" s="1"/>
  <c r="K201" i="3" s="1"/>
  <c r="I95" i="3"/>
  <c r="I150" i="3" s="1"/>
  <c r="I206" i="3" s="1"/>
  <c r="I94" i="3"/>
  <c r="I149" i="3" s="1"/>
  <c r="I205" i="3" s="1"/>
  <c r="I93" i="3"/>
  <c r="I148" i="3" s="1"/>
  <c r="I204" i="3" s="1"/>
  <c r="I92" i="3"/>
  <c r="I147" i="3" s="1"/>
  <c r="I203" i="3" s="1"/>
  <c r="I91" i="3"/>
  <c r="I146" i="3" s="1"/>
  <c r="I202" i="3" s="1"/>
  <c r="I90" i="3"/>
  <c r="I145" i="3" s="1"/>
  <c r="I201" i="3" s="1"/>
  <c r="G95" i="3"/>
  <c r="G150" i="3" s="1"/>
  <c r="G206" i="3" s="1"/>
  <c r="G94" i="3"/>
  <c r="G149" i="3" s="1"/>
  <c r="G205" i="3" s="1"/>
  <c r="G93" i="3"/>
  <c r="G148" i="3" s="1"/>
  <c r="G204" i="3" s="1"/>
  <c r="G92" i="3"/>
  <c r="G147" i="3" s="1"/>
  <c r="G203" i="3" s="1"/>
  <c r="G91" i="3"/>
  <c r="G146" i="3" s="1"/>
  <c r="G202" i="3" s="1"/>
  <c r="G90" i="3"/>
  <c r="G145" i="3" s="1"/>
  <c r="G201" i="3" s="1"/>
  <c r="E95" i="3"/>
  <c r="E150" i="3" s="1"/>
  <c r="E206" i="3" s="1"/>
  <c r="E94" i="3"/>
  <c r="E149" i="3" s="1"/>
  <c r="E205" i="3" s="1"/>
  <c r="E93" i="3"/>
  <c r="E148" i="3" s="1"/>
  <c r="E204" i="3" s="1"/>
  <c r="E92" i="3"/>
  <c r="E147" i="3" s="1"/>
  <c r="E203" i="3" s="1"/>
  <c r="E91" i="3"/>
  <c r="E146" i="3" s="1"/>
  <c r="E202" i="3" s="1"/>
  <c r="E90" i="3"/>
  <c r="E145" i="3" s="1"/>
  <c r="E201" i="3" s="1"/>
  <c r="C91" i="3"/>
  <c r="C146" i="3" s="1"/>
  <c r="C202" i="3" s="1"/>
  <c r="C92" i="3"/>
  <c r="C147" i="3" s="1"/>
  <c r="C203" i="3" s="1"/>
  <c r="C93" i="3"/>
  <c r="C148" i="3" s="1"/>
  <c r="C204" i="3" s="1"/>
  <c r="C94" i="3"/>
  <c r="C149" i="3" s="1"/>
  <c r="C205" i="3" s="1"/>
  <c r="C95" i="3"/>
  <c r="C150" i="3" s="1"/>
  <c r="C206" i="3" s="1"/>
  <c r="C90" i="3"/>
  <c r="C145" i="3" s="1"/>
  <c r="C201" i="3" s="1"/>
  <c r="Q158" i="3" l="1"/>
  <c r="Q214" i="3" s="1"/>
  <c r="S158" i="3"/>
  <c r="S214" i="3" s="1"/>
  <c r="AA158" i="3"/>
  <c r="AA214" i="3" s="1"/>
  <c r="O158" i="3"/>
  <c r="O214" i="3" s="1"/>
  <c r="W158" i="3"/>
  <c r="W214" i="3" s="1"/>
  <c r="O169" i="3"/>
  <c r="O225" i="3" s="1"/>
  <c r="Y158" i="3"/>
  <c r="Y214" i="3" s="1"/>
  <c r="U158" i="3"/>
  <c r="U214" i="3" s="1"/>
  <c r="AC158" i="3"/>
  <c r="AC214" i="3" s="1"/>
  <c r="K158" i="3"/>
  <c r="K214" i="3" s="1"/>
  <c r="I158" i="3"/>
  <c r="I214" i="3" s="1"/>
  <c r="G158" i="3"/>
  <c r="G214" i="3" s="1"/>
  <c r="E158" i="3"/>
  <c r="E214" i="3" s="1"/>
  <c r="M158" i="3"/>
  <c r="M214" i="3" s="1"/>
  <c r="AD187" i="3"/>
  <c r="AD186" i="3"/>
  <c r="AD185" i="3"/>
  <c r="AD184" i="3"/>
  <c r="AB187" i="3"/>
  <c r="AB186" i="3"/>
  <c r="AB185" i="3"/>
  <c r="AB184" i="3"/>
  <c r="Z187" i="3"/>
  <c r="Z186" i="3"/>
  <c r="Z185" i="3"/>
  <c r="Z184" i="3"/>
  <c r="X187" i="3"/>
  <c r="X186" i="3"/>
  <c r="X185" i="3"/>
  <c r="X184" i="3"/>
  <c r="V187" i="3"/>
  <c r="V186" i="3"/>
  <c r="V185" i="3"/>
  <c r="V184" i="3"/>
  <c r="T187" i="3"/>
  <c r="T186" i="3"/>
  <c r="T185" i="3"/>
  <c r="T184" i="3"/>
  <c r="R187" i="3"/>
  <c r="R186" i="3"/>
  <c r="R185" i="3"/>
  <c r="R184" i="3"/>
  <c r="P187" i="3"/>
  <c r="P186" i="3"/>
  <c r="P185" i="3"/>
  <c r="P184" i="3"/>
  <c r="N187" i="3"/>
  <c r="N186" i="3"/>
  <c r="N185" i="3"/>
  <c r="N184" i="3"/>
  <c r="L187" i="3"/>
  <c r="L186" i="3"/>
  <c r="L185" i="3"/>
  <c r="L184" i="3"/>
  <c r="J187" i="3"/>
  <c r="J186" i="3"/>
  <c r="J185" i="3"/>
  <c r="J184" i="3"/>
  <c r="H187" i="3"/>
  <c r="H186" i="3"/>
  <c r="H185" i="3"/>
  <c r="H184" i="3"/>
  <c r="F187" i="3"/>
  <c r="F186" i="3"/>
  <c r="F185" i="3"/>
  <c r="F184" i="3"/>
  <c r="D185" i="3"/>
  <c r="D186" i="3"/>
  <c r="D187" i="3"/>
  <c r="D184" i="3"/>
  <c r="AC76" i="3"/>
  <c r="AC131" i="3" s="1"/>
  <c r="AC75" i="3"/>
  <c r="AC186" i="3" s="1"/>
  <c r="AC74" i="3"/>
  <c r="AC129" i="3" s="1"/>
  <c r="AC73" i="3"/>
  <c r="AC184" i="3" s="1"/>
  <c r="AA76" i="3"/>
  <c r="AA187" i="3" s="1"/>
  <c r="AA75" i="3"/>
  <c r="AA130" i="3" s="1"/>
  <c r="AA74" i="3"/>
  <c r="AA185" i="3" s="1"/>
  <c r="AA73" i="3"/>
  <c r="AA128" i="3" s="1"/>
  <c r="Y76" i="3"/>
  <c r="Y187" i="3" s="1"/>
  <c r="Y75" i="3"/>
  <c r="Y186" i="3" s="1"/>
  <c r="Y74" i="3"/>
  <c r="Y185" i="3" s="1"/>
  <c r="Y73" i="3"/>
  <c r="Y184" i="3" s="1"/>
  <c r="W76" i="3"/>
  <c r="W187" i="3" s="1"/>
  <c r="W75" i="3"/>
  <c r="W130" i="3" s="1"/>
  <c r="W74" i="3"/>
  <c r="W185" i="3" s="1"/>
  <c r="W73" i="3"/>
  <c r="W184" i="3" s="1"/>
  <c r="U76" i="3"/>
  <c r="U187" i="3" s="1"/>
  <c r="U75" i="3"/>
  <c r="U186" i="3" s="1"/>
  <c r="U74" i="3"/>
  <c r="U129" i="3" s="1"/>
  <c r="U73" i="3"/>
  <c r="U184" i="3" s="1"/>
  <c r="S76" i="3"/>
  <c r="S187" i="3" s="1"/>
  <c r="S75" i="3"/>
  <c r="S130" i="3" s="1"/>
  <c r="S74" i="3"/>
  <c r="S185" i="3" s="1"/>
  <c r="S73" i="3"/>
  <c r="S184" i="3" s="1"/>
  <c r="Q76" i="3"/>
  <c r="Q131" i="3" s="1"/>
  <c r="Q75" i="3"/>
  <c r="Q186" i="3" s="1"/>
  <c r="Q74" i="3"/>
  <c r="Q129" i="3" s="1"/>
  <c r="Q73" i="3"/>
  <c r="Q184" i="3" s="1"/>
  <c r="O76" i="3"/>
  <c r="O187" i="3" s="1"/>
  <c r="O75" i="3"/>
  <c r="O186" i="3" s="1"/>
  <c r="O74" i="3"/>
  <c r="O185" i="3" s="1"/>
  <c r="O73" i="3"/>
  <c r="O128" i="3" s="1"/>
  <c r="M76" i="3"/>
  <c r="M131" i="3" s="1"/>
  <c r="M75" i="3"/>
  <c r="M186" i="3" s="1"/>
  <c r="M74" i="3"/>
  <c r="M185" i="3" s="1"/>
  <c r="M73" i="3"/>
  <c r="M184" i="3" s="1"/>
  <c r="K76" i="3"/>
  <c r="K131" i="3" s="1"/>
  <c r="K75" i="3"/>
  <c r="K186" i="3" s="1"/>
  <c r="K74" i="3"/>
  <c r="K185" i="3" s="1"/>
  <c r="K73" i="3"/>
  <c r="K128" i="3" s="1"/>
  <c r="I76" i="3"/>
  <c r="I187" i="3" s="1"/>
  <c r="I75" i="3"/>
  <c r="I186" i="3" s="1"/>
  <c r="I74" i="3"/>
  <c r="I129" i="3" s="1"/>
  <c r="I73" i="3"/>
  <c r="I128" i="3" s="1"/>
  <c r="G76" i="3"/>
  <c r="G131" i="3" s="1"/>
  <c r="G75" i="3"/>
  <c r="G186" i="3" s="1"/>
  <c r="G74" i="3"/>
  <c r="G185" i="3" s="1"/>
  <c r="G73" i="3"/>
  <c r="G184" i="3" s="1"/>
  <c r="E131" i="3"/>
  <c r="E75" i="3"/>
  <c r="E186" i="3" s="1"/>
  <c r="E74" i="3"/>
  <c r="E129" i="3" s="1"/>
  <c r="E73" i="3"/>
  <c r="E128" i="3" s="1"/>
  <c r="C74" i="3"/>
  <c r="C185" i="3" s="1"/>
  <c r="C75" i="3"/>
  <c r="C186" i="3" s="1"/>
  <c r="C76" i="3"/>
  <c r="C131" i="3" s="1"/>
  <c r="C73" i="3"/>
  <c r="C184" i="3" s="1"/>
  <c r="Q187" i="3" l="1"/>
  <c r="U128" i="3"/>
  <c r="AA186" i="3"/>
  <c r="AA129" i="3"/>
  <c r="O184" i="3"/>
  <c r="U185" i="3"/>
  <c r="Y131" i="3"/>
  <c r="AC185" i="3"/>
  <c r="O131" i="3"/>
  <c r="AC128" i="3"/>
  <c r="W128" i="3"/>
  <c r="S186" i="3"/>
  <c r="M129" i="3"/>
  <c r="I130" i="3"/>
  <c r="Q130" i="3"/>
  <c r="W131" i="3"/>
  <c r="I131" i="3"/>
  <c r="M128" i="3"/>
  <c r="S129" i="3"/>
  <c r="Y130" i="3"/>
  <c r="O129" i="3"/>
  <c r="U130" i="3"/>
  <c r="Y128" i="3"/>
  <c r="AA131" i="3"/>
  <c r="I184" i="3"/>
  <c r="M187" i="3"/>
  <c r="Q185" i="3"/>
  <c r="W186" i="3"/>
  <c r="AA184" i="3"/>
  <c r="AC187" i="3"/>
  <c r="C128" i="3"/>
  <c r="O130" i="3"/>
  <c r="S128" i="3"/>
  <c r="U131" i="3"/>
  <c r="Y129" i="3"/>
  <c r="I185" i="3"/>
  <c r="M130" i="3"/>
  <c r="Q128" i="3"/>
  <c r="S131" i="3"/>
  <c r="W129" i="3"/>
  <c r="AC130" i="3"/>
  <c r="C129" i="3"/>
  <c r="K187" i="3"/>
  <c r="K130" i="3"/>
  <c r="K129" i="3"/>
  <c r="K184" i="3"/>
  <c r="C187" i="3"/>
  <c r="E187" i="3"/>
  <c r="G187" i="3"/>
  <c r="G130" i="3"/>
  <c r="G129" i="3"/>
  <c r="G128" i="3"/>
  <c r="C130" i="3"/>
  <c r="E130" i="3"/>
  <c r="E185" i="3"/>
  <c r="E184" i="3"/>
  <c r="AD179" i="3"/>
  <c r="AD178" i="3"/>
  <c r="AD177" i="3"/>
  <c r="AD176" i="3"/>
  <c r="AD175" i="3"/>
  <c r="AD174" i="3"/>
  <c r="AB179" i="3"/>
  <c r="AB178" i="3"/>
  <c r="AB177" i="3"/>
  <c r="AB176" i="3"/>
  <c r="AB175" i="3"/>
  <c r="AB174" i="3"/>
  <c r="Z179" i="3"/>
  <c r="Z178" i="3"/>
  <c r="Z177" i="3"/>
  <c r="Z176" i="3"/>
  <c r="Z175" i="3"/>
  <c r="Z174" i="3"/>
  <c r="X179" i="3"/>
  <c r="X178" i="3"/>
  <c r="X177" i="3"/>
  <c r="X176" i="3"/>
  <c r="X175" i="3"/>
  <c r="X174" i="3"/>
  <c r="V179" i="3"/>
  <c r="V178" i="3"/>
  <c r="V177" i="3"/>
  <c r="V176" i="3"/>
  <c r="V175" i="3"/>
  <c r="V174" i="3"/>
  <c r="T179" i="3"/>
  <c r="T178" i="3"/>
  <c r="T177" i="3"/>
  <c r="T176" i="3"/>
  <c r="T175" i="3"/>
  <c r="T174" i="3"/>
  <c r="P179" i="3"/>
  <c r="P178" i="3"/>
  <c r="P177" i="3"/>
  <c r="P176" i="3"/>
  <c r="P175" i="3"/>
  <c r="P174" i="3"/>
  <c r="R179" i="3"/>
  <c r="R178" i="3"/>
  <c r="R177" i="3"/>
  <c r="R176" i="3"/>
  <c r="R175" i="3"/>
  <c r="R174" i="3"/>
  <c r="N179" i="3"/>
  <c r="N178" i="3"/>
  <c r="N177" i="3"/>
  <c r="N176" i="3"/>
  <c r="N175" i="3"/>
  <c r="N174" i="3"/>
  <c r="L179" i="3"/>
  <c r="L178" i="3"/>
  <c r="L177" i="3"/>
  <c r="L176" i="3"/>
  <c r="L175" i="3"/>
  <c r="L174" i="3"/>
  <c r="J179" i="3"/>
  <c r="J178" i="3"/>
  <c r="J177" i="3"/>
  <c r="J176" i="3"/>
  <c r="J175" i="3"/>
  <c r="J174" i="3"/>
  <c r="H179" i="3"/>
  <c r="H178" i="3"/>
  <c r="H177" i="3"/>
  <c r="H176" i="3"/>
  <c r="H175" i="3"/>
  <c r="H174" i="3"/>
  <c r="AC64" i="3"/>
  <c r="AC119" i="3" s="1"/>
  <c r="AC175" i="3" s="1"/>
  <c r="AC65" i="3"/>
  <c r="AC120" i="3" s="1"/>
  <c r="AC176" i="3" s="1"/>
  <c r="AC66" i="3"/>
  <c r="AC121" i="3" s="1"/>
  <c r="AC177" i="3" s="1"/>
  <c r="AC67" i="3"/>
  <c r="AC122" i="3" s="1"/>
  <c r="AC178" i="3" s="1"/>
  <c r="AC68" i="3"/>
  <c r="AC123" i="3" s="1"/>
  <c r="AC179" i="3" s="1"/>
  <c r="AC63" i="3"/>
  <c r="AC118" i="3" s="1"/>
  <c r="AC174" i="3" s="1"/>
  <c r="AA64" i="3"/>
  <c r="AA119" i="3" s="1"/>
  <c r="AA175" i="3" s="1"/>
  <c r="AA65" i="3"/>
  <c r="AA120" i="3" s="1"/>
  <c r="AA176" i="3" s="1"/>
  <c r="AA66" i="3"/>
  <c r="AA121" i="3" s="1"/>
  <c r="AA177" i="3" s="1"/>
  <c r="AA67" i="3"/>
  <c r="AA122" i="3" s="1"/>
  <c r="AA178" i="3" s="1"/>
  <c r="AA68" i="3"/>
  <c r="AA123" i="3" s="1"/>
  <c r="AA179" i="3" s="1"/>
  <c r="AA63" i="3"/>
  <c r="AA118" i="3" s="1"/>
  <c r="AA174" i="3" s="1"/>
  <c r="Y64" i="3"/>
  <c r="Y119" i="3" s="1"/>
  <c r="Y175" i="3" s="1"/>
  <c r="Y65" i="3"/>
  <c r="Y120" i="3" s="1"/>
  <c r="Y176" i="3" s="1"/>
  <c r="Y66" i="3"/>
  <c r="Y121" i="3" s="1"/>
  <c r="Y177" i="3" s="1"/>
  <c r="Y67" i="3"/>
  <c r="Y122" i="3" s="1"/>
  <c r="Y178" i="3" s="1"/>
  <c r="Y68" i="3"/>
  <c r="Y123" i="3" s="1"/>
  <c r="Y179" i="3" s="1"/>
  <c r="Y63" i="3"/>
  <c r="Y118" i="3" s="1"/>
  <c r="Y174" i="3" s="1"/>
  <c r="W64" i="3"/>
  <c r="W119" i="3" s="1"/>
  <c r="W175" i="3" s="1"/>
  <c r="W65" i="3"/>
  <c r="W120" i="3" s="1"/>
  <c r="W176" i="3" s="1"/>
  <c r="W66" i="3"/>
  <c r="W121" i="3" s="1"/>
  <c r="W177" i="3" s="1"/>
  <c r="W67" i="3"/>
  <c r="W122" i="3" s="1"/>
  <c r="W178" i="3" s="1"/>
  <c r="W68" i="3"/>
  <c r="W123" i="3" s="1"/>
  <c r="W179" i="3" s="1"/>
  <c r="W63" i="3"/>
  <c r="W118" i="3" s="1"/>
  <c r="W174" i="3" s="1"/>
  <c r="U64" i="3"/>
  <c r="U119" i="3" s="1"/>
  <c r="U175" i="3" s="1"/>
  <c r="U65" i="3"/>
  <c r="U120" i="3" s="1"/>
  <c r="U176" i="3" s="1"/>
  <c r="U66" i="3"/>
  <c r="U121" i="3" s="1"/>
  <c r="U177" i="3" s="1"/>
  <c r="U67" i="3"/>
  <c r="U122" i="3" s="1"/>
  <c r="U178" i="3" s="1"/>
  <c r="U68" i="3"/>
  <c r="U123" i="3" s="1"/>
  <c r="U179" i="3" s="1"/>
  <c r="U63" i="3"/>
  <c r="U118" i="3" s="1"/>
  <c r="U174" i="3" s="1"/>
  <c r="S64" i="3"/>
  <c r="S119" i="3" s="1"/>
  <c r="S175" i="3" s="1"/>
  <c r="S65" i="3"/>
  <c r="S120" i="3" s="1"/>
  <c r="S176" i="3" s="1"/>
  <c r="S66" i="3"/>
  <c r="S121" i="3" s="1"/>
  <c r="S177" i="3" s="1"/>
  <c r="S67" i="3"/>
  <c r="S122" i="3" s="1"/>
  <c r="S178" i="3" s="1"/>
  <c r="S68" i="3"/>
  <c r="S123" i="3" s="1"/>
  <c r="S179" i="3" s="1"/>
  <c r="S63" i="3"/>
  <c r="S118" i="3" s="1"/>
  <c r="S174" i="3" s="1"/>
  <c r="Q64" i="3"/>
  <c r="Q119" i="3" s="1"/>
  <c r="Q175" i="3" s="1"/>
  <c r="Q65" i="3"/>
  <c r="Q120" i="3" s="1"/>
  <c r="Q176" i="3" s="1"/>
  <c r="Q66" i="3"/>
  <c r="Q121" i="3" s="1"/>
  <c r="Q177" i="3" s="1"/>
  <c r="Q67" i="3"/>
  <c r="Q122" i="3" s="1"/>
  <c r="Q178" i="3" s="1"/>
  <c r="Q68" i="3"/>
  <c r="Q123" i="3" s="1"/>
  <c r="Q179" i="3" s="1"/>
  <c r="Q63" i="3"/>
  <c r="Q118" i="3" s="1"/>
  <c r="Q174" i="3" s="1"/>
  <c r="O64" i="3"/>
  <c r="O119" i="3" s="1"/>
  <c r="O175" i="3" s="1"/>
  <c r="O65" i="3"/>
  <c r="O120" i="3" s="1"/>
  <c r="O176" i="3" s="1"/>
  <c r="O66" i="3"/>
  <c r="O121" i="3" s="1"/>
  <c r="O177" i="3" s="1"/>
  <c r="O67" i="3"/>
  <c r="O122" i="3" s="1"/>
  <c r="O178" i="3" s="1"/>
  <c r="O68" i="3"/>
  <c r="O123" i="3" s="1"/>
  <c r="O179" i="3" s="1"/>
  <c r="O63" i="3"/>
  <c r="O118" i="3" s="1"/>
  <c r="O174" i="3" s="1"/>
  <c r="M64" i="3"/>
  <c r="M119" i="3" s="1"/>
  <c r="M175" i="3" s="1"/>
  <c r="M65" i="3"/>
  <c r="M120" i="3" s="1"/>
  <c r="M176" i="3" s="1"/>
  <c r="M66" i="3"/>
  <c r="M121" i="3" s="1"/>
  <c r="M177" i="3" s="1"/>
  <c r="M67" i="3"/>
  <c r="M122" i="3" s="1"/>
  <c r="M178" i="3" s="1"/>
  <c r="M68" i="3"/>
  <c r="M123" i="3" s="1"/>
  <c r="M179" i="3" s="1"/>
  <c r="M63" i="3"/>
  <c r="M118" i="3" s="1"/>
  <c r="M174" i="3" s="1"/>
  <c r="K64" i="3"/>
  <c r="K119" i="3" s="1"/>
  <c r="K175" i="3" s="1"/>
  <c r="K65" i="3"/>
  <c r="K120" i="3" s="1"/>
  <c r="K176" i="3" s="1"/>
  <c r="K66" i="3"/>
  <c r="K121" i="3" s="1"/>
  <c r="K177" i="3" s="1"/>
  <c r="K67" i="3"/>
  <c r="K122" i="3" s="1"/>
  <c r="K178" i="3" s="1"/>
  <c r="K68" i="3"/>
  <c r="K123" i="3" s="1"/>
  <c r="K179" i="3" s="1"/>
  <c r="K63" i="3"/>
  <c r="K118" i="3" s="1"/>
  <c r="K174" i="3" s="1"/>
  <c r="I64" i="3"/>
  <c r="I119" i="3" s="1"/>
  <c r="I175" i="3" s="1"/>
  <c r="I65" i="3"/>
  <c r="I120" i="3" s="1"/>
  <c r="I176" i="3" s="1"/>
  <c r="I66" i="3"/>
  <c r="I121" i="3" s="1"/>
  <c r="I177" i="3" s="1"/>
  <c r="I67" i="3"/>
  <c r="I122" i="3" s="1"/>
  <c r="I178" i="3" s="1"/>
  <c r="I68" i="3"/>
  <c r="I123" i="3" s="1"/>
  <c r="I179" i="3" s="1"/>
  <c r="I63" i="3"/>
  <c r="I118" i="3" s="1"/>
  <c r="I174" i="3" s="1"/>
  <c r="G64" i="3"/>
  <c r="G119" i="3" s="1"/>
  <c r="G175" i="3" s="1"/>
  <c r="G65" i="3"/>
  <c r="G120" i="3" s="1"/>
  <c r="G176" i="3" s="1"/>
  <c r="G66" i="3"/>
  <c r="G121" i="3" s="1"/>
  <c r="G177" i="3" s="1"/>
  <c r="G67" i="3"/>
  <c r="G122" i="3" s="1"/>
  <c r="G178" i="3" s="1"/>
  <c r="G68" i="3"/>
  <c r="G123" i="3" s="1"/>
  <c r="G179" i="3" s="1"/>
  <c r="G63" i="3"/>
  <c r="G118" i="3" s="1"/>
  <c r="G174" i="3" s="1"/>
  <c r="F179" i="3"/>
  <c r="D179" i="3"/>
  <c r="F178" i="3"/>
  <c r="D178" i="3"/>
  <c r="F177" i="3"/>
  <c r="D177" i="3"/>
  <c r="F176" i="3"/>
  <c r="D176" i="3"/>
  <c r="F175" i="3"/>
  <c r="D175" i="3"/>
  <c r="F174" i="3"/>
  <c r="D174" i="3"/>
  <c r="E68" i="3"/>
  <c r="E123" i="3" s="1"/>
  <c r="E179" i="3" s="1"/>
  <c r="C123" i="3"/>
  <c r="C179" i="3" s="1"/>
  <c r="E67" i="3"/>
  <c r="E122" i="3" s="1"/>
  <c r="E178" i="3" s="1"/>
  <c r="C122" i="3"/>
  <c r="C178" i="3" s="1"/>
  <c r="E66" i="3"/>
  <c r="E121" i="3" s="1"/>
  <c r="E177" i="3" s="1"/>
  <c r="C66" i="3"/>
  <c r="C121" i="3" s="1"/>
  <c r="C177" i="3" s="1"/>
  <c r="E65" i="3"/>
  <c r="E120" i="3" s="1"/>
  <c r="E176" i="3" s="1"/>
  <c r="C65" i="3"/>
  <c r="C120" i="3" s="1"/>
  <c r="C176" i="3" s="1"/>
  <c r="E64" i="3"/>
  <c r="E119" i="3" s="1"/>
  <c r="E175" i="3" s="1"/>
  <c r="C64" i="3"/>
  <c r="C119" i="3" s="1"/>
  <c r="C175" i="3" s="1"/>
  <c r="E63" i="3"/>
  <c r="E118" i="3" s="1"/>
  <c r="E174" i="3" s="1"/>
  <c r="C63" i="3"/>
  <c r="C118" i="3" s="1"/>
  <c r="C174" i="3" s="1"/>
</calcChain>
</file>

<file path=xl/sharedStrings.xml><?xml version="1.0" encoding="utf-8"?>
<sst xmlns="http://schemas.openxmlformats.org/spreadsheetml/2006/main" count="705" uniqueCount="207">
  <si>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</si>
  <si>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</si>
  <si>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</si>
  <si>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</si>
  <si>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</si>
  <si>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</si>
  <si>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</si>
  <si>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</si>
  <si>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</si>
  <si>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</si>
  <si>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</si>
  <si>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</si>
  <si>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</si>
  <si>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</si>
  <si>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COMP 1</t>
  </si>
  <si>
    <t>COMP 2</t>
  </si>
  <si>
    <t>COMP 3</t>
  </si>
  <si>
    <t>COMP 4</t>
  </si>
  <si>
    <t>QTITE</t>
  </si>
  <si>
    <t>STOCK DEBUT / ZONE 1</t>
  </si>
  <si>
    <t>ENTREE DE STOCK ZONE 1</t>
  </si>
  <si>
    <t>ENTREE</t>
  </si>
  <si>
    <t>STOCK DE DEPART</t>
  </si>
  <si>
    <t>SORTIE DE STOCK</t>
  </si>
  <si>
    <t>SORTIE DE STOCK ZONE 1</t>
  </si>
  <si>
    <t>STOCK THEORIQUE</t>
  </si>
  <si>
    <t>code barre</t>
  </si>
  <si>
    <t>CODE BARRE</t>
  </si>
  <si>
    <t>BOX  12</t>
  </si>
  <si>
    <t>BOX  8</t>
  </si>
  <si>
    <t xml:space="preserve">BOX 12 </t>
  </si>
  <si>
    <t>BOX  13</t>
  </si>
  <si>
    <t>BOX  14</t>
  </si>
  <si>
    <t>BOX  7</t>
  </si>
  <si>
    <t xml:space="preserve">BOX 14 </t>
  </si>
  <si>
    <t xml:space="preserve">BOX 7 </t>
  </si>
  <si>
    <t>40 17 911 0104</t>
  </si>
  <si>
    <t>40 17 911 0103</t>
  </si>
  <si>
    <t>40 17 810 0255</t>
  </si>
  <si>
    <t>40 17 810 0254</t>
  </si>
  <si>
    <t>A</t>
  </si>
  <si>
    <t>B</t>
  </si>
  <si>
    <t>C</t>
  </si>
  <si>
    <t>D</t>
  </si>
  <si>
    <t xml:space="preserve">STOCK DE DEBUT </t>
  </si>
  <si>
    <t xml:space="preserve">ENTREE DE STOCK </t>
  </si>
  <si>
    <t xml:space="preserve">SORTIE DE STOCK </t>
  </si>
  <si>
    <t>STOCK FINAL</t>
  </si>
  <si>
    <t>40 17 821 0207</t>
  </si>
  <si>
    <t>40 17 821 0200</t>
  </si>
  <si>
    <t>40 17 821 0217</t>
  </si>
  <si>
    <t>40 17 821 0219</t>
  </si>
  <si>
    <t>40 17 620 0101</t>
  </si>
  <si>
    <t>40 17 821 0254</t>
  </si>
  <si>
    <t>40 17 821 0255</t>
  </si>
  <si>
    <t>40 17 620 0094</t>
  </si>
  <si>
    <t>40 17 620 0035</t>
  </si>
  <si>
    <t>40 17 620 0110</t>
  </si>
  <si>
    <t>40 17 821 0022</t>
  </si>
  <si>
    <t>40 17 821 0026</t>
  </si>
  <si>
    <t>40 17 821 0024</t>
  </si>
  <si>
    <t>40 17 921 0094</t>
  </si>
  <si>
    <t>40 17 821 0336</t>
  </si>
  <si>
    <t>40 17 821 0127</t>
  </si>
  <si>
    <t>40 17 954 1853</t>
  </si>
  <si>
    <t>40 17 954 0998</t>
  </si>
  <si>
    <t>40 17 954 1863</t>
  </si>
  <si>
    <t>40 17 954 1834</t>
  </si>
  <si>
    <t>40 17 954 0997</t>
  </si>
  <si>
    <t>40 17 954 1759</t>
  </si>
  <si>
    <t>40 17 954 0995</t>
  </si>
  <si>
    <t>40 17 954 1869</t>
  </si>
  <si>
    <t>40 17 959 0084</t>
  </si>
  <si>
    <t>40 17 959 0083</t>
  </si>
  <si>
    <t>40 17 954 18 35</t>
  </si>
  <si>
    <t>40 17 959 0101</t>
  </si>
  <si>
    <t>40 17 959 0085</t>
  </si>
  <si>
    <t>40 17 954 1016</t>
  </si>
  <si>
    <t>40 17 954 1756</t>
  </si>
  <si>
    <t>40 17 921 0093</t>
  </si>
  <si>
    <t>40 17 821 0192</t>
  </si>
  <si>
    <t>40 17 821 0104</t>
  </si>
  <si>
    <t>40 17 821 0199</t>
  </si>
  <si>
    <t>40 17 620 0102</t>
  </si>
  <si>
    <t>40 17 810 0309</t>
  </si>
  <si>
    <t>40 17 821 0198</t>
  </si>
  <si>
    <t>40 17 921 0095</t>
  </si>
  <si>
    <t>40 17 921 0097</t>
  </si>
  <si>
    <t>40 17 821 0209</t>
  </si>
  <si>
    <t>40 17 821 0337</t>
  </si>
  <si>
    <t>40 17 921 0102</t>
  </si>
  <si>
    <t>40 17 954 1837</t>
  </si>
  <si>
    <t>40 17 954 18 94</t>
  </si>
  <si>
    <t>40 17 954 1918</t>
  </si>
  <si>
    <t>40 17 954 1920</t>
  </si>
  <si>
    <t>40 17 610 0165</t>
  </si>
  <si>
    <t>40 17 810 0247</t>
  </si>
  <si>
    <t>40 17 954 0944</t>
  </si>
  <si>
    <t>40 17 821 0269</t>
  </si>
  <si>
    <t>40 17 911 0105</t>
  </si>
  <si>
    <t>40 17 848 0296</t>
  </si>
  <si>
    <t>40 28 849 0190</t>
  </si>
  <si>
    <t>40 28 975 0021</t>
  </si>
  <si>
    <t>40 28 832 0210</t>
  </si>
  <si>
    <t>40 28 871 0439</t>
  </si>
  <si>
    <t>40 28 871 0429</t>
  </si>
  <si>
    <t>40 28 871 0438</t>
  </si>
  <si>
    <t>40 28 849 0378</t>
  </si>
  <si>
    <t>40 28 857 0401</t>
  </si>
  <si>
    <t>40 28 871 0326</t>
  </si>
  <si>
    <t>40 28 976 0106</t>
  </si>
  <si>
    <t>40 28 810 1278</t>
  </si>
  <si>
    <t>40 28 856 0817</t>
  </si>
  <si>
    <t>40 28 871 0466</t>
  </si>
  <si>
    <t>40 28 856 0808</t>
  </si>
  <si>
    <t>40 28 851 0372</t>
  </si>
  <si>
    <t>40 28 871  0520</t>
  </si>
  <si>
    <t>40 28 956 0816</t>
  </si>
  <si>
    <t>40 28 815 0136</t>
  </si>
  <si>
    <t>40 28 810 1279</t>
  </si>
  <si>
    <t>40 28 871 0452</t>
  </si>
  <si>
    <t>40 28 810  1279</t>
  </si>
  <si>
    <t>40 28 975 0093</t>
  </si>
  <si>
    <t>40 28 120 0274</t>
  </si>
  <si>
    <t>40 28 120 0190</t>
  </si>
  <si>
    <t>40 28 849 0366</t>
  </si>
  <si>
    <t>40 28 849 0371</t>
  </si>
  <si>
    <t>40 28 959 0633</t>
  </si>
  <si>
    <t>40 28 871 0507</t>
  </si>
  <si>
    <t>40 28 857 0414</t>
  </si>
  <si>
    <t>40 28 857 0443</t>
  </si>
  <si>
    <t>40 28 871 0506</t>
  </si>
  <si>
    <t>40 28 959 0698</t>
  </si>
  <si>
    <t>40 28 877 0033</t>
  </si>
  <si>
    <t>40 28 877 0032</t>
  </si>
  <si>
    <t>40 28 959 0726</t>
  </si>
  <si>
    <t>40 28 857 0444</t>
  </si>
  <si>
    <t>40 28 857 0427</t>
  </si>
  <si>
    <t>40 28 849 0375</t>
  </si>
  <si>
    <t>40 28 848 0090</t>
  </si>
  <si>
    <t>40 28 959 0632</t>
  </si>
  <si>
    <t>40 28 959 0699</t>
  </si>
  <si>
    <t>40 28 849 0373</t>
  </si>
  <si>
    <t>40 28 150 0426</t>
  </si>
  <si>
    <t>40 28 954 3222</t>
  </si>
  <si>
    <t>40 28 846 0108</t>
  </si>
  <si>
    <t>40 28 849 0355</t>
  </si>
  <si>
    <t>40 28 849 0367</t>
  </si>
  <si>
    <t>40 28 840 0502</t>
  </si>
  <si>
    <t>40 28 971 0255</t>
  </si>
  <si>
    <t>40 28 857 0313</t>
  </si>
  <si>
    <t>40 28 857 0312</t>
  </si>
  <si>
    <t>40 28 954 1323</t>
  </si>
  <si>
    <t>40 28 958 0623</t>
  </si>
  <si>
    <t>40 28 856 0809</t>
  </si>
  <si>
    <t>40 17 821 0271</t>
  </si>
  <si>
    <t>40 28 957 0381</t>
  </si>
  <si>
    <t>40 28 959 0273</t>
  </si>
  <si>
    <t>40 28 959 0435</t>
  </si>
  <si>
    <t>40 28 013 0388</t>
  </si>
  <si>
    <t>40 28 954 1531</t>
  </si>
  <si>
    <t>40 28 954  1704</t>
  </si>
  <si>
    <t>40 28 954 2125</t>
  </si>
  <si>
    <t>40 28 954 2149</t>
  </si>
  <si>
    <t>40 28 959 0682</t>
  </si>
  <si>
    <t>40 28 954 2128</t>
  </si>
  <si>
    <t>40 28 959 0683</t>
  </si>
  <si>
    <t>40 28 954 3447</t>
  </si>
  <si>
    <t>40 28 957 0801</t>
  </si>
  <si>
    <t>40 28 954 2126</t>
  </si>
  <si>
    <t>40 28 957 0799</t>
  </si>
  <si>
    <t>40 28 959 0586</t>
  </si>
  <si>
    <t>40 28 959 0539</t>
  </si>
  <si>
    <t>40 28 957 0676</t>
  </si>
  <si>
    <t>40 28 959 0276</t>
  </si>
  <si>
    <t>40 28 954 1533</t>
  </si>
  <si>
    <t>40 28 954 1836</t>
  </si>
  <si>
    <t>40 28 954 3170</t>
  </si>
  <si>
    <t>40 28 954 3171</t>
  </si>
  <si>
    <t>Comp 1</t>
  </si>
  <si>
    <t>Comp 2</t>
  </si>
  <si>
    <t>Comp 3</t>
  </si>
  <si>
    <t>Comp 4</t>
  </si>
  <si>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</si>
  <si>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</si>
  <si>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</si>
  <si>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</si>
  <si>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</si>
  <si>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</si>
  <si>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</si>
  <si>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</si>
  <si>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</si>
  <si>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</si>
  <si>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</si>
  <si>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</si>
  <si>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</si>
  <si>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</si>
  <si>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BOX</t>
  </si>
  <si>
    <t>Compartiment</t>
  </si>
  <si>
    <t>Stock Initial</t>
  </si>
  <si>
    <t>Entrées</t>
  </si>
  <si>
    <t>Sorties</t>
  </si>
  <si>
    <t>Nouveau stock</t>
  </si>
  <si>
    <t>Code barre</t>
  </si>
  <si>
    <t>Code Barre</t>
  </si>
  <si>
    <t>Entrées et Sorties de stock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</si>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</sst>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Arial Black"/>
      <family val="2"/>
    </font>
    <font>
      <b/>
      <sz val="18"/>
      <color rgb="FFFF0000"/>
      <name val="Arial Black"/>
      <family val="2"/>
    </font>
    <font>
      <b/>
      <sz val="10"/>
      <color theme="0"/>
      <name val="Arial Black"/>
      <family val="2"/>
    </font>
    <font>
      <b/>
      <sz val="11"/>
      <color theme="0"/>
      <name val="Arial Black"/>
      <family val="2"/>
    </font>
    <font>
      <b/>
      <u/>
      <sz val="24"/>
      <color theme="1"/>
      <name val="Arial Black"/>
      <family val="2"/>
    </font>
    <font>
      <b/>
      <u/>
      <sz val="26"/>
      <name val="Arial Black"/>
      <family val="2"/>
    </font>
    <font>
      <b/>
      <u/>
      <sz val="28"/>
      <color rgb="FFFF0000"/>
      <name val="Arial Black"/>
      <family val="2"/>
    </font>
    <font>
      <b/>
      <u/>
      <sz val="11"/>
      <color theme="1"/>
      <name val="Calibri"/>
      <family val="2"/>
      <scheme val="minor"/>
    </font>
    <font>
      <b/>
      <u/>
      <sz val="11"/>
      <color theme="0"/>
      <name val="Arial Black"/>
      <family val="2"/>
    </font>
    <font>
      <b/>
      <u/>
      <sz val="11"/>
      <color rgb="FF0070C0"/>
      <name val="Calibri"/>
      <family val="2"/>
      <scheme val="minor"/>
    </font>
    <font>
      <b/>
      <u/>
      <sz val="11"/>
      <name val="Arial Black"/>
      <family val="2"/>
    </font>
    <font>
      <b/>
      <u/>
      <sz val="10"/>
      <color theme="0"/>
      <name val="Calibri"/>
      <family val="2"/>
      <scheme val="minor"/>
    </font>
    <font>
      <b/>
      <u/>
      <sz val="11"/>
      <color theme="1"/>
      <name val="Arial Black"/>
      <family val="2"/>
    </font>
    <font>
      <b/>
      <u/>
      <sz val="10"/>
      <color theme="0"/>
      <name val="Arial Black"/>
      <family val="2"/>
    </font>
    <font>
      <sz val="8"/>
      <name val="Calibri"/>
      <family val="2"/>
      <scheme val="minor"/>
    </font>
    <font>
      <b/>
      <sz val="11"/>
      <color theme="1"/>
      <name val="Calibri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3">
    <xf numFmtId="0" fontId="0" fillId="0" borderId="0" xfId="0"/>
    <xf numFmtId="0" fontId="2" fillId="0" borderId="0" xfId="0" applyFont="1"/>
    <xf numFmtId="0" fontId="3" fillId="2" borderId="2" xfId="0" applyFont="1" applyFill="1" applyBorder="1" applyAlignment="1">
      <alignment vertical="top"/>
    </xf>
    <xf numFmtId="0" fontId="2" fillId="0" borderId="1" xfId="1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vertical="top"/>
    </xf>
    <xf numFmtId="0" fontId="2" fillId="0" borderId="0" xfId="0" applyFont="1" applyAlignment="1">
      <alignment horizontal="center"/>
    </xf>
    <xf numFmtId="0" fontId="3" fillId="2" borderId="3" xfId="0" applyFont="1" applyFill="1" applyBorder="1" applyAlignment="1">
      <alignment vertical="top"/>
    </xf>
    <xf numFmtId="0" fontId="5" fillId="0" borderId="0" xfId="0" applyFont="1" applyAlignment="1">
      <alignment horizontal="center" wrapText="1"/>
    </xf>
    <xf numFmtId="0" fontId="6" fillId="8" borderId="1" xfId="0" applyFont="1" applyFill="1" applyBorder="1" applyAlignment="1">
      <alignment horizontal="center" vertical="top"/>
    </xf>
    <xf numFmtId="0" fontId="7" fillId="9" borderId="1" xfId="0" applyFont="1" applyFill="1" applyBorder="1" applyAlignment="1">
      <alignment horizontal="center" vertical="top"/>
    </xf>
    <xf numFmtId="0" fontId="7" fillId="11" borderId="6" xfId="0" applyFont="1" applyFill="1" applyBorder="1" applyAlignment="1">
      <alignment horizontal="center" vertical="top"/>
    </xf>
    <xf numFmtId="0" fontId="7" fillId="10" borderId="6" xfId="0" applyFont="1" applyFill="1" applyBorder="1" applyAlignment="1">
      <alignment horizontal="center" vertical="top"/>
    </xf>
    <xf numFmtId="0" fontId="2" fillId="12" borderId="8" xfId="0" applyFont="1" applyFill="1" applyBorder="1"/>
    <xf numFmtId="0" fontId="2" fillId="12" borderId="9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0" fontId="9" fillId="4" borderId="0" xfId="0" applyFont="1" applyFill="1" applyAlignment="1">
      <alignment vertical="top"/>
    </xf>
    <xf numFmtId="0" fontId="2" fillId="0" borderId="2" xfId="1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1" applyNumberFormat="1" applyFont="1" applyBorder="1" applyAlignment="1">
      <alignment horizontal="center"/>
    </xf>
    <xf numFmtId="0" fontId="4" fillId="7" borderId="0" xfId="0" applyFont="1" applyFill="1" applyAlignment="1">
      <alignment horizontal="center" vertical="center" textRotation="255"/>
    </xf>
    <xf numFmtId="0" fontId="2" fillId="0" borderId="2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11" fillId="0" borderId="0" xfId="0" applyFont="1" applyAlignment="1">
      <alignment horizontal="right"/>
    </xf>
    <xf numFmtId="0" fontId="12" fillId="11" borderId="1" xfId="0" applyFont="1" applyFill="1" applyBorder="1" applyAlignment="1">
      <alignment horizontal="center" vertical="top"/>
    </xf>
    <xf numFmtId="0" fontId="13" fillId="0" borderId="1" xfId="1" applyNumberFormat="1" applyFont="1" applyBorder="1" applyAlignment="1">
      <alignment horizontal="right"/>
    </xf>
    <xf numFmtId="0" fontId="15" fillId="2" borderId="1" xfId="0" applyFont="1" applyFill="1" applyBorder="1" applyAlignment="1">
      <alignment horizontal="center" vertical="top"/>
    </xf>
    <xf numFmtId="0" fontId="15" fillId="2" borderId="1" xfId="0" applyFont="1" applyFill="1" applyBorder="1" applyAlignment="1">
      <alignment horizontal="right" vertical="top"/>
    </xf>
    <xf numFmtId="0" fontId="12" fillId="9" borderId="1" xfId="0" applyFont="1" applyFill="1" applyBorder="1" applyAlignment="1">
      <alignment horizontal="center" vertical="top"/>
    </xf>
    <xf numFmtId="0" fontId="17" fillId="8" borderId="1" xfId="0" applyFont="1" applyFill="1" applyBorder="1" applyAlignment="1">
      <alignment horizontal="center" vertical="top"/>
    </xf>
    <xf numFmtId="0" fontId="12" fillId="10" borderId="6" xfId="0" applyFont="1" applyFill="1" applyBorder="1" applyAlignment="1">
      <alignment horizontal="center" vertical="top"/>
    </xf>
    <xf numFmtId="0" fontId="11" fillId="12" borderId="9" xfId="0" applyFont="1" applyFill="1" applyBorder="1" applyAlignment="1">
      <alignment horizontal="right"/>
    </xf>
    <xf numFmtId="0" fontId="9" fillId="4" borderId="3" xfId="0" applyFont="1" applyFill="1" applyBorder="1" applyAlignment="1">
      <alignment vertical="top"/>
    </xf>
    <xf numFmtId="0" fontId="8" fillId="4" borderId="0" xfId="0" applyFont="1" applyFill="1"/>
    <xf numFmtId="0" fontId="10" fillId="4" borderId="9" xfId="0" applyFont="1" applyFill="1" applyBorder="1"/>
    <xf numFmtId="0" fontId="0" fillId="13" borderId="6" xfId="0" applyFill="1" applyBorder="1"/>
    <xf numFmtId="0" fontId="2" fillId="0" borderId="14" xfId="1" applyNumberFormat="1" applyFont="1" applyBorder="1" applyAlignment="1">
      <alignment horizontal="center"/>
    </xf>
    <xf numFmtId="0" fontId="19" fillId="0" borderId="14" xfId="1" applyNumberFormat="1" applyFont="1" applyBorder="1" applyAlignment="1">
      <alignment horizontal="center"/>
    </xf>
    <xf numFmtId="0" fontId="19" fillId="0" borderId="4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15" xfId="1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/>
    <xf numFmtId="0" fontId="14" fillId="0" borderId="14" xfId="1" applyNumberFormat="1" applyFont="1" applyBorder="1" applyAlignment="1">
      <alignment horizontal="center" vertical="center"/>
    </xf>
    <xf numFmtId="0" fontId="10" fillId="4" borderId="8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2" fillId="4" borderId="13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 vertical="center" textRotation="255"/>
    </xf>
    <xf numFmtId="0" fontId="3" fillId="2" borderId="2" xfId="0" applyFont="1" applyFill="1" applyBorder="1" applyAlignment="1">
      <alignment horizontal="center" vertical="top"/>
    </xf>
    <xf numFmtId="0" fontId="3" fillId="2" borderId="3" xfId="0" applyFont="1" applyFill="1" applyBorder="1" applyAlignment="1">
      <alignment horizontal="center" vertical="top"/>
    </xf>
    <xf numFmtId="0" fontId="16" fillId="0" borderId="12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9" fillId="4" borderId="3" xfId="0" applyFont="1" applyFill="1" applyBorder="1" applyAlignment="1">
      <alignment horizontal="center" vertical="top"/>
    </xf>
    <xf numFmtId="0" fontId="4" fillId="6" borderId="7" xfId="0" applyFont="1" applyFill="1" applyBorder="1" applyAlignment="1">
      <alignment horizontal="center" vertical="center" textRotation="255"/>
    </xf>
    <xf numFmtId="0" fontId="4" fillId="5" borderId="7" xfId="0" applyFont="1" applyFill="1" applyBorder="1" applyAlignment="1">
      <alignment horizontal="center" vertical="center" textRotation="255"/>
    </xf>
    <xf numFmtId="0" fontId="16" fillId="0" borderId="6" xfId="0" applyFont="1" applyBorder="1" applyAlignment="1">
      <alignment horizontal="center" vertical="center"/>
    </xf>
    <xf numFmtId="0" fontId="8" fillId="4" borderId="3" xfId="0" applyFont="1" applyFill="1" applyBorder="1" applyAlignment="1">
      <alignment horizontal="center"/>
    </xf>
    <xf numFmtId="0" fontId="9" fillId="4" borderId="12" xfId="0" applyFont="1" applyFill="1" applyBorder="1" applyAlignment="1">
      <alignment horizontal="center" vertical="top"/>
    </xf>
    <xf numFmtId="0" fontId="4" fillId="3" borderId="7" xfId="0" applyFont="1" applyFill="1" applyBorder="1" applyAlignment="1">
      <alignment horizontal="center" vertical="center" textRotation="255"/>
    </xf>
    <xf numFmtId="0" fontId="0" fillId="3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6">
    <dxf>
      <numFmt numFmtId="19" formatCode="dd/mm/yyyy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480060</xdr:colOff>
      <xdr:row>8</xdr:row>
      <xdr:rowOff>38100</xdr:rowOff>
    </xdr:from>
    <xdr:to>
      <xdr:col>5</xdr:col>
      <xdr:colOff>670560</xdr:colOff>
      <xdr:row>16</xdr:row>
      <xdr:rowOff>7620</xdr:rowOff>
    </xdr:to>
    <xdr:sp macro="[0]!Afficher_Formulaire2" textlink="">
      <xdr:nvSpPr>
        <xdr:cNvPr id="2" name="Organigramme : Alternative 1"/>
        <xdr:cNvSpPr/>
      </xdr:nvSpPr>
      <xdr:spPr>
        <a:xfrm>
          <a:off x="2065020" y="1501140"/>
          <a:ext cx="2567940" cy="143256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Consultation</a:t>
          </a:r>
        </a:p>
        <a:p>
          <a:pPr algn="ctr"/>
          <a:r>
            <a:rPr lang="fr-FR" sz="2400"/>
            <a:t>Entrées</a:t>
          </a:r>
          <a:r>
            <a:rPr lang="fr-FR" sz="2400" baseline="0"/>
            <a:t> - Sorties</a:t>
          </a:r>
        </a:p>
        <a:p>
          <a:pPr algn="ctr"/>
          <a:r>
            <a:rPr lang="fr-FR" sz="2400" baseline="0"/>
            <a:t>Code-Barre</a:t>
          </a:r>
          <a:endParaRPr lang="fr-FR" sz="2400"/>
        </a:p>
      </xdr:txBody>
    </xdr:sp>
    <xdr:clientData/>
  </xdr:twoCellAnchor>
  <xdr:twoCellAnchor>
    <xdr:from>
      <xdr:col>7</xdr:col>
      <xdr:colOff>373380</xdr:colOff>
      <xdr:row>8</xdr:row>
      <xdr:rowOff>60960</xdr:rowOff>
    </xdr:from>
    <xdr:to>
      <xdr:col>11</xdr:col>
      <xdr:colOff>160020</xdr:colOff>
      <xdr:row>17</xdr:row>
      <xdr:rowOff>38100</xdr:rowOff>
    </xdr:to>
    <xdr:sp macro="[0]!Affficher_Formulaire3" textlink="">
      <xdr:nvSpPr>
        <xdr:cNvPr id="3" name="Organigramme : Alternative 2"/>
        <xdr:cNvSpPr/>
      </xdr:nvSpPr>
      <xdr:spPr>
        <a:xfrm>
          <a:off x="5920740" y="1524000"/>
          <a:ext cx="2956560" cy="162306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Ajouter</a:t>
          </a:r>
        </a:p>
        <a:p>
          <a:pPr algn="ctr"/>
          <a:r>
            <a:rPr lang="fr-FR" sz="2800"/>
            <a:t>une ligne</a:t>
          </a:r>
        </a:p>
        <a:p>
          <a:pPr algn="ctr"/>
          <a:r>
            <a:rPr lang="fr-FR" sz="2800"/>
            <a:t>de Code</a:t>
          </a:r>
          <a:r>
            <a:rPr lang="fr-FR" sz="2800" baseline="0"/>
            <a:t> barre</a:t>
          </a:r>
          <a:endParaRPr lang="fr-FR" sz="2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59531</xdr:colOff>
      <xdr:row>0</xdr:row>
      <xdr:rowOff>83344</xdr:rowOff>
    </xdr:from>
    <xdr:to>
      <xdr:col>6</xdr:col>
      <xdr:colOff>1119187</xdr:colOff>
      <xdr:row>0</xdr:row>
      <xdr:rowOff>595313</xdr:rowOff>
    </xdr:to>
    <xdr:sp macro="[0]!Recheche" textlink="">
      <xdr:nvSpPr>
        <xdr:cNvPr id="2" name="ZoneTexte 1">
          <a:extLst>
            <a:ext uri="{FF2B5EF4-FFF2-40B4-BE49-F238E27FC236}">
              <a16:creationId xmlns:a16="http://schemas.microsoft.com/office/drawing/2014/main" xmlns="" id="{C97F64A8-A050-E508-5B86-F4A2C0298ABD}"/>
            </a:ext>
          </a:extLst>
        </xdr:cNvPr>
        <xdr:cNvSpPr txBox="1"/>
      </xdr:nvSpPr>
      <xdr:spPr>
        <a:xfrm>
          <a:off x="3512344" y="83344"/>
          <a:ext cx="3024187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Recherche d'un code barre</a:t>
          </a:r>
        </a:p>
      </xdr:txBody>
    </xdr:sp>
    <xdr:clientData/>
  </xdr:twoCellAnchor>
  <xdr:twoCellAnchor editAs="absolute">
    <xdr:from>
      <xdr:col>8</xdr:col>
      <xdr:colOff>464343</xdr:colOff>
      <xdr:row>0</xdr:row>
      <xdr:rowOff>83344</xdr:rowOff>
    </xdr:from>
    <xdr:to>
      <xdr:col>12</xdr:col>
      <xdr:colOff>380999</xdr:colOff>
      <xdr:row>0</xdr:row>
      <xdr:rowOff>595313</xdr:rowOff>
    </xdr:to>
    <xdr:sp macro="[0]!Ajouter_une_Ligne" textlink="">
      <xdr:nvSpPr>
        <xdr:cNvPr id="3" name="ZoneTexte 2">
          <a:extLst>
            <a:ext uri="{FF2B5EF4-FFF2-40B4-BE49-F238E27FC236}">
              <a16:creationId xmlns:a16="http://schemas.microsoft.com/office/drawing/2014/main" xmlns="" id="{8B7E5950-D317-4880-8108-B52A77644F50}"/>
            </a:ext>
          </a:extLst>
        </xdr:cNvPr>
        <xdr:cNvSpPr txBox="1"/>
      </xdr:nvSpPr>
      <xdr:spPr>
        <a:xfrm>
          <a:off x="7405687" y="83344"/>
          <a:ext cx="3024187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Ajouter une ligne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137" totalsRowShown="0">
  <autoFilter ref="A1:E137"/>
  <tableColumns count="5">
    <tableColumn id="1" name="Code Barre" dataDxfId="5" dataCellStyle="Pourcentage"/>
    <tableColumn id="2" name="BOX"/>
    <tableColumn id="3" name="Compartiment"/>
    <tableColumn id="5" name="Stock Initial" dataDxfId="4" dataCellStyle="Pourcentage"/>
    <tableColumn id="8" name="Nouveau stock" dataDxfId="3">
      <calculatedColumnFormula>D2+SUMPRODUCT((Tableau2[Code barre]=Tableau1[[#This Row],[Code Barre]])*Tableau2[Entrées])-SUMPRODUCT((Tableau2[Code barre]=Tableau1[[#This Row],[Code Barre]])*Tableau2[Sorties])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D3" insertRow="1" totalsRowShown="0">
  <autoFilter ref="A2:D3"/>
  <tableColumns count="4">
    <tableColumn id="1" name="Code barre"/>
    <tableColumn id="2" name="Entrées" dataDxfId="2"/>
    <tableColumn id="3" name="Sorties" dataDxfId="1"/>
    <tableColumn id="4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M26" sqref="M26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D226"/>
  <sheetViews>
    <sheetView showZeros="0" zoomScale="80" zoomScaleNormal="80" workbookViewId="0">
      <pane ySplit="2" topLeftCell="A17" activePane="bottomLeft" state="frozen"/>
      <selection pane="bottomLeft" activeCell="I23" sqref="H23:I23"/>
    </sheetView>
  </sheetViews>
  <sheetFormatPr baseColWidth="10" defaultColWidth="11.44140625" defaultRowHeight="14.4" x14ac:dyDescent="0.3"/>
  <cols>
    <col min="1" max="1" width="11.44140625" style="1"/>
    <col min="2" max="2" width="25.88671875" style="23" bestFit="1" customWidth="1"/>
    <col min="3" max="3" width="14.44140625" style="6" customWidth="1"/>
    <col min="4" max="4" width="9.33203125" style="6" customWidth="1"/>
    <col min="5" max="5" width="14.5546875" style="6" customWidth="1"/>
    <col min="6" max="6" width="5.5546875" style="6" customWidth="1"/>
    <col min="7" max="7" width="17.33203125" style="6" customWidth="1"/>
    <col min="8" max="8" width="5.5546875" style="6" customWidth="1"/>
    <col min="9" max="9" width="14.6640625" style="6" customWidth="1"/>
    <col min="10" max="10" width="5.5546875" style="6" customWidth="1"/>
    <col min="11" max="11" width="20.44140625" style="6" customWidth="1"/>
    <col min="12" max="12" width="6" style="6" bestFit="1" customWidth="1"/>
    <col min="13" max="13" width="17.109375" style="6" customWidth="1"/>
    <col min="14" max="14" width="8.109375" style="6" bestFit="1" customWidth="1"/>
    <col min="15" max="15" width="16.33203125" style="6" customWidth="1"/>
    <col min="16" max="16" width="6" style="6" bestFit="1" customWidth="1"/>
    <col min="17" max="17" width="20.88671875" style="6" customWidth="1"/>
    <col min="18" max="18" width="6" style="6" bestFit="1" customWidth="1"/>
    <col min="19" max="19" width="17.88671875" style="6" customWidth="1"/>
    <col min="20" max="20" width="6" style="6" bestFit="1" customWidth="1"/>
    <col min="21" max="21" width="19.109375" style="6" customWidth="1"/>
    <col min="22" max="22" width="6" style="6" bestFit="1" customWidth="1"/>
    <col min="23" max="23" width="19.33203125" style="6" customWidth="1"/>
    <col min="24" max="24" width="6" style="6" bestFit="1" customWidth="1"/>
    <col min="25" max="25" width="19.6640625" style="6" customWidth="1"/>
    <col min="26" max="26" width="5.5546875" style="6" customWidth="1"/>
    <col min="27" max="27" width="19.109375" style="6" customWidth="1"/>
    <col min="28" max="28" width="6" style="6" bestFit="1" customWidth="1"/>
    <col min="29" max="29" width="19.88671875" style="6" customWidth="1"/>
    <col min="30" max="30" width="6" style="6" bestFit="1" customWidth="1"/>
    <col min="31" max="16384" width="11.44140625" style="1"/>
  </cols>
  <sheetData>
    <row r="1" spans="1:30" ht="60.6" customHeight="1" x14ac:dyDescent="0.3">
      <c r="A1" s="32"/>
      <c r="B1" s="60" t="s">
        <v>44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</row>
    <row r="2" spans="1:30" ht="27.6" x14ac:dyDescent="0.65">
      <c r="A2" s="8" t="s">
        <v>40</v>
      </c>
      <c r="B2" s="24" t="s">
        <v>22</v>
      </c>
      <c r="C2" s="11" t="s">
        <v>0</v>
      </c>
      <c r="D2" s="11"/>
      <c r="E2" s="11" t="s">
        <v>1</v>
      </c>
      <c r="F2" s="11"/>
      <c r="G2" s="11" t="s">
        <v>2</v>
      </c>
      <c r="H2" s="11"/>
      <c r="I2" s="11" t="s">
        <v>3</v>
      </c>
      <c r="J2" s="11"/>
      <c r="K2" s="11" t="s">
        <v>4</v>
      </c>
      <c r="L2" s="11"/>
      <c r="M2" s="11" t="s">
        <v>5</v>
      </c>
      <c r="N2" s="11"/>
      <c r="O2" s="11" t="s">
        <v>6</v>
      </c>
      <c r="P2" s="11"/>
      <c r="Q2" s="11" t="s">
        <v>29</v>
      </c>
      <c r="R2" s="11"/>
      <c r="S2" s="11" t="s">
        <v>8</v>
      </c>
      <c r="T2" s="11"/>
      <c r="U2" s="11" t="s">
        <v>9</v>
      </c>
      <c r="V2" s="11"/>
      <c r="W2" s="11" t="s">
        <v>10</v>
      </c>
      <c r="X2" s="11"/>
      <c r="Y2" s="11" t="s">
        <v>30</v>
      </c>
      <c r="Z2" s="11"/>
      <c r="AA2" s="11" t="s">
        <v>31</v>
      </c>
      <c r="AB2" s="11"/>
      <c r="AC2" s="11" t="s">
        <v>32</v>
      </c>
      <c r="AD2" s="11"/>
    </row>
    <row r="3" spans="1:30" ht="14.4" customHeight="1" x14ac:dyDescent="0.3">
      <c r="A3" s="61" t="s">
        <v>19</v>
      </c>
      <c r="B3" s="25"/>
      <c r="C3" s="2" t="s">
        <v>26</v>
      </c>
      <c r="D3" s="7" t="s">
        <v>18</v>
      </c>
      <c r="E3" s="7" t="s">
        <v>26</v>
      </c>
      <c r="F3" s="7" t="s">
        <v>18</v>
      </c>
      <c r="G3" s="7" t="s">
        <v>26</v>
      </c>
      <c r="H3" s="7" t="s">
        <v>18</v>
      </c>
      <c r="I3" s="7" t="s">
        <v>26</v>
      </c>
      <c r="J3" s="7" t="s">
        <v>18</v>
      </c>
      <c r="K3" s="7" t="s">
        <v>26</v>
      </c>
      <c r="L3" s="7" t="s">
        <v>18</v>
      </c>
      <c r="M3" s="7" t="s">
        <v>26</v>
      </c>
      <c r="N3" s="7" t="s">
        <v>18</v>
      </c>
      <c r="O3" s="7" t="s">
        <v>26</v>
      </c>
      <c r="P3" s="7" t="s">
        <v>18</v>
      </c>
      <c r="Q3" s="7" t="s">
        <v>26</v>
      </c>
      <c r="R3" s="7" t="s">
        <v>18</v>
      </c>
      <c r="S3" s="7" t="s">
        <v>26</v>
      </c>
      <c r="T3" s="7" t="s">
        <v>18</v>
      </c>
      <c r="U3" s="7" t="s">
        <v>26</v>
      </c>
      <c r="V3" s="7" t="s">
        <v>18</v>
      </c>
      <c r="W3" s="7" t="s">
        <v>26</v>
      </c>
      <c r="X3" s="7" t="s">
        <v>18</v>
      </c>
      <c r="Y3" s="7" t="s">
        <v>26</v>
      </c>
      <c r="Z3" s="7" t="s">
        <v>18</v>
      </c>
      <c r="AA3" s="7" t="s">
        <v>26</v>
      </c>
      <c r="AB3" s="7" t="s">
        <v>18</v>
      </c>
      <c r="AC3" s="7" t="s">
        <v>26</v>
      </c>
      <c r="AD3" s="7" t="s">
        <v>18</v>
      </c>
    </row>
    <row r="4" spans="1:30" ht="14.4" customHeight="1" x14ac:dyDescent="0.3">
      <c r="A4" s="61"/>
      <c r="B4" s="43" t="s">
        <v>14</v>
      </c>
      <c r="C4" s="36" t="s">
        <v>37</v>
      </c>
      <c r="D4" s="36">
        <v>17</v>
      </c>
      <c r="E4" s="36" t="s">
        <v>48</v>
      </c>
      <c r="F4" s="36">
        <f>2*8</f>
        <v>16</v>
      </c>
      <c r="G4" s="36" t="s">
        <v>64</v>
      </c>
      <c r="H4" s="36">
        <v>26</v>
      </c>
      <c r="I4" s="36"/>
      <c r="J4" s="36"/>
      <c r="K4" s="36" t="s">
        <v>101</v>
      </c>
      <c r="L4" s="36">
        <v>18</v>
      </c>
      <c r="M4" s="36" t="s">
        <v>147</v>
      </c>
      <c r="N4" s="36">
        <v>14</v>
      </c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</row>
    <row r="5" spans="1:30" ht="14.4" customHeight="1" x14ac:dyDescent="0.3">
      <c r="A5" s="61"/>
      <c r="B5" s="43"/>
      <c r="C5" s="36" t="s">
        <v>36</v>
      </c>
      <c r="D5" s="36">
        <v>20</v>
      </c>
      <c r="E5" s="36" t="s">
        <v>49</v>
      </c>
      <c r="F5" s="36">
        <f>9*3+5</f>
        <v>32</v>
      </c>
      <c r="G5" s="36" t="s">
        <v>65</v>
      </c>
      <c r="H5" s="36">
        <v>19</v>
      </c>
      <c r="I5" s="36"/>
      <c r="J5" s="36"/>
      <c r="K5" s="36" t="s">
        <v>102</v>
      </c>
      <c r="L5" s="36">
        <v>35</v>
      </c>
      <c r="M5" s="36" t="s">
        <v>148</v>
      </c>
      <c r="N5" s="36">
        <v>6</v>
      </c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</row>
    <row r="6" spans="1:30" ht="14.4" customHeight="1" x14ac:dyDescent="0.3">
      <c r="A6" s="61"/>
      <c r="B6" s="43"/>
      <c r="C6" s="36" t="s">
        <v>95</v>
      </c>
      <c r="D6" s="36">
        <v>13</v>
      </c>
      <c r="E6" s="36" t="s">
        <v>53</v>
      </c>
      <c r="F6" s="36">
        <f>7*3</f>
        <v>21</v>
      </c>
      <c r="G6" s="36" t="s">
        <v>66</v>
      </c>
      <c r="H6" s="36">
        <f>7+7</f>
        <v>14</v>
      </c>
      <c r="I6" s="36"/>
      <c r="J6" s="36"/>
      <c r="K6" s="36" t="s">
        <v>103</v>
      </c>
      <c r="L6" s="36">
        <v>28</v>
      </c>
      <c r="M6" s="36" t="s">
        <v>149</v>
      </c>
      <c r="N6" s="36">
        <v>8</v>
      </c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</row>
    <row r="7" spans="1:30" ht="14.4" customHeight="1" x14ac:dyDescent="0.3">
      <c r="A7" s="61"/>
      <c r="B7" s="43"/>
      <c r="C7" s="36" t="s">
        <v>99</v>
      </c>
      <c r="D7" s="36">
        <v>4</v>
      </c>
      <c r="E7" s="36"/>
      <c r="F7" s="36"/>
      <c r="G7" s="36" t="s">
        <v>77</v>
      </c>
      <c r="H7" s="36">
        <v>14</v>
      </c>
      <c r="I7" s="36"/>
      <c r="J7" s="36"/>
      <c r="K7" s="36" t="s">
        <v>107</v>
      </c>
      <c r="L7" s="36">
        <f>4*7</f>
        <v>28</v>
      </c>
      <c r="M7" s="36" t="s">
        <v>173</v>
      </c>
      <c r="N7" s="36">
        <v>13</v>
      </c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</row>
    <row r="8" spans="1:30" ht="14.4" customHeight="1" x14ac:dyDescent="0.3">
      <c r="A8" s="61"/>
      <c r="B8" s="43"/>
      <c r="C8" s="36"/>
      <c r="D8" s="36"/>
      <c r="E8" s="36"/>
      <c r="F8" s="36"/>
      <c r="G8" s="36" t="s">
        <v>78</v>
      </c>
      <c r="H8" s="36">
        <v>21</v>
      </c>
      <c r="I8" s="36"/>
      <c r="J8" s="36"/>
      <c r="K8" s="36" t="s">
        <v>110</v>
      </c>
      <c r="L8" s="36">
        <f>7+7</f>
        <v>14</v>
      </c>
      <c r="M8" s="36" t="s">
        <v>174</v>
      </c>
      <c r="N8" s="36">
        <v>14</v>
      </c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</row>
    <row r="9" spans="1:30" ht="14.4" customHeight="1" x14ac:dyDescent="0.3">
      <c r="A9" s="61"/>
      <c r="B9" s="43"/>
      <c r="C9" s="36"/>
      <c r="D9" s="36"/>
      <c r="E9" s="36"/>
      <c r="F9" s="36"/>
      <c r="G9" s="36" t="s">
        <v>90</v>
      </c>
      <c r="H9" s="36">
        <v>8</v>
      </c>
      <c r="I9" s="36"/>
      <c r="J9" s="36"/>
      <c r="K9" s="36" t="s">
        <v>114</v>
      </c>
      <c r="L9" s="36">
        <v>7</v>
      </c>
      <c r="M9" s="36" t="s">
        <v>175</v>
      </c>
      <c r="N9" s="36">
        <v>12</v>
      </c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</row>
    <row r="10" spans="1:30" ht="17.399999999999999" customHeight="1" x14ac:dyDescent="0.3">
      <c r="A10" s="61"/>
      <c r="B10" s="43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 t="s">
        <v>176</v>
      </c>
      <c r="N10" s="36">
        <v>4</v>
      </c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</row>
    <row r="11" spans="1:30" ht="17.399999999999999" customHeight="1" x14ac:dyDescent="0.3">
      <c r="A11" s="61"/>
      <c r="B11" s="43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 t="s">
        <v>177</v>
      </c>
      <c r="N11" s="36">
        <v>10</v>
      </c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</row>
    <row r="12" spans="1:30" ht="21" customHeight="1" x14ac:dyDescent="0.3">
      <c r="A12" s="61"/>
      <c r="B12" s="43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 t="s">
        <v>178</v>
      </c>
      <c r="N12" s="36">
        <v>23</v>
      </c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</row>
    <row r="13" spans="1:30" x14ac:dyDescent="0.3">
      <c r="A13" s="61"/>
      <c r="B13" s="35"/>
      <c r="C13" s="51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</row>
    <row r="14" spans="1:30" ht="14.4" customHeight="1" x14ac:dyDescent="0.3">
      <c r="A14" s="61"/>
      <c r="B14" s="47" t="s">
        <v>15</v>
      </c>
      <c r="C14" s="4" t="s">
        <v>39</v>
      </c>
      <c r="D14" s="3">
        <v>52</v>
      </c>
      <c r="E14" s="4" t="s">
        <v>50</v>
      </c>
      <c r="F14" s="3">
        <f>8+8</f>
        <v>16</v>
      </c>
      <c r="G14" s="4" t="s">
        <v>67</v>
      </c>
      <c r="H14" s="3">
        <f>8+8</f>
        <v>16</v>
      </c>
      <c r="I14" s="4"/>
      <c r="J14" s="3"/>
      <c r="K14" s="4" t="s">
        <v>104</v>
      </c>
      <c r="L14" s="3">
        <f>14+15</f>
        <v>29</v>
      </c>
      <c r="M14" s="4" t="s">
        <v>156</v>
      </c>
      <c r="N14" s="3">
        <v>12</v>
      </c>
      <c r="O14" s="4"/>
      <c r="P14" s="3"/>
      <c r="Q14" s="4"/>
      <c r="R14" s="3"/>
      <c r="S14" s="4"/>
      <c r="T14" s="3"/>
      <c r="U14" s="4"/>
      <c r="V14" s="3"/>
      <c r="W14" s="4"/>
      <c r="X14" s="3"/>
      <c r="Y14" s="4"/>
      <c r="Z14" s="3"/>
      <c r="AA14" s="4"/>
      <c r="AB14" s="3"/>
      <c r="AC14" s="4"/>
      <c r="AD14" s="3"/>
    </row>
    <row r="15" spans="1:30" ht="14.4" customHeight="1" x14ac:dyDescent="0.3">
      <c r="A15" s="61"/>
      <c r="B15" s="48"/>
      <c r="C15" s="4" t="s">
        <v>38</v>
      </c>
      <c r="D15" s="3">
        <f>3+1</f>
        <v>4</v>
      </c>
      <c r="E15" s="4" t="s">
        <v>51</v>
      </c>
      <c r="F15" s="3">
        <f>8+8</f>
        <v>16</v>
      </c>
      <c r="G15" s="4" t="s">
        <v>68</v>
      </c>
      <c r="H15" s="3">
        <v>12</v>
      </c>
      <c r="I15" s="4"/>
      <c r="J15" s="3"/>
      <c r="K15" s="4" t="s">
        <v>105</v>
      </c>
      <c r="L15" s="3">
        <f>14+6</f>
        <v>20</v>
      </c>
      <c r="M15" s="4" t="s">
        <v>157</v>
      </c>
      <c r="N15" s="3">
        <v>4</v>
      </c>
      <c r="O15" s="4"/>
      <c r="P15" s="3"/>
      <c r="Q15" s="4"/>
      <c r="R15" s="3"/>
      <c r="S15" s="4"/>
      <c r="T15" s="3"/>
      <c r="U15" s="4"/>
      <c r="V15" s="3"/>
      <c r="W15" s="4"/>
      <c r="X15" s="3"/>
      <c r="Y15" s="4"/>
      <c r="Z15" s="3"/>
      <c r="AA15" s="4"/>
      <c r="AB15" s="3"/>
      <c r="AC15" s="4"/>
      <c r="AD15" s="3"/>
    </row>
    <row r="16" spans="1:30" ht="14.4" customHeight="1" x14ac:dyDescent="0.3">
      <c r="A16" s="61"/>
      <c r="B16" s="48"/>
      <c r="C16" s="4" t="s">
        <v>63</v>
      </c>
      <c r="D16" s="3">
        <v>5</v>
      </c>
      <c r="E16" s="4" t="s">
        <v>52</v>
      </c>
      <c r="F16" s="3">
        <f>8*4</f>
        <v>32</v>
      </c>
      <c r="G16" s="4" t="s">
        <v>69</v>
      </c>
      <c r="H16" s="3">
        <v>11</v>
      </c>
      <c r="I16" s="21"/>
      <c r="J16" s="3"/>
      <c r="K16" s="22" t="s">
        <v>106</v>
      </c>
      <c r="L16" s="3">
        <v>14</v>
      </c>
      <c r="M16" s="4" t="s">
        <v>158</v>
      </c>
      <c r="N16" s="3">
        <v>3</v>
      </c>
      <c r="O16" s="4"/>
      <c r="P16" s="3"/>
      <c r="Q16" s="4"/>
      <c r="R16" s="3"/>
      <c r="S16" s="4"/>
      <c r="T16" s="3"/>
      <c r="U16" s="4"/>
      <c r="V16" s="3"/>
      <c r="W16" s="4"/>
      <c r="X16" s="3"/>
      <c r="Y16" s="4"/>
      <c r="Z16" s="3"/>
      <c r="AA16" s="4"/>
      <c r="AB16" s="3"/>
      <c r="AC16" s="4"/>
      <c r="AD16" s="3"/>
    </row>
    <row r="17" spans="1:30" ht="14.4" customHeight="1" x14ac:dyDescent="0.3">
      <c r="A17" s="61"/>
      <c r="B17" s="48"/>
      <c r="C17" s="4" t="s">
        <v>96</v>
      </c>
      <c r="D17" s="3">
        <f>48+1</f>
        <v>49</v>
      </c>
      <c r="E17" s="4" t="s">
        <v>81</v>
      </c>
      <c r="F17" s="3">
        <v>9</v>
      </c>
      <c r="G17" s="21" t="s">
        <v>70</v>
      </c>
      <c r="H17" s="3">
        <v>11</v>
      </c>
      <c r="I17" s="18"/>
      <c r="J17" s="3"/>
      <c r="K17" s="22" t="s">
        <v>108</v>
      </c>
      <c r="L17" s="3">
        <v>10</v>
      </c>
      <c r="M17" s="4" t="s">
        <v>160</v>
      </c>
      <c r="N17" s="3">
        <v>16</v>
      </c>
      <c r="O17" s="4"/>
      <c r="P17" s="3"/>
      <c r="Q17" s="4"/>
      <c r="R17" s="3"/>
      <c r="S17" s="4"/>
      <c r="T17" s="3"/>
      <c r="U17" s="4"/>
      <c r="V17" s="3"/>
      <c r="W17" s="4"/>
      <c r="X17" s="3"/>
      <c r="Y17" s="4"/>
      <c r="Z17" s="3"/>
      <c r="AA17" s="4"/>
      <c r="AB17" s="3"/>
      <c r="AC17" s="4"/>
      <c r="AD17" s="3"/>
    </row>
    <row r="18" spans="1:30" ht="14.4" customHeight="1" x14ac:dyDescent="0.3">
      <c r="A18" s="61"/>
      <c r="B18" s="48"/>
      <c r="C18" s="21"/>
      <c r="D18" s="3"/>
      <c r="E18" s="18" t="s">
        <v>98</v>
      </c>
      <c r="F18" s="3">
        <v>16</v>
      </c>
      <c r="G18" s="18" t="s">
        <v>71</v>
      </c>
      <c r="H18" s="3">
        <v>2</v>
      </c>
      <c r="I18" s="18"/>
      <c r="J18" s="3"/>
      <c r="K18" s="18" t="s">
        <v>109</v>
      </c>
      <c r="L18" s="3">
        <v>14</v>
      </c>
      <c r="M18" s="18" t="s">
        <v>161</v>
      </c>
      <c r="N18" s="3">
        <v>10</v>
      </c>
      <c r="O18" s="22"/>
      <c r="P18" s="3"/>
      <c r="Q18" s="4"/>
      <c r="R18" s="3"/>
      <c r="S18" s="4"/>
      <c r="T18" s="3"/>
      <c r="U18" s="4"/>
      <c r="V18" s="3"/>
      <c r="W18" s="4"/>
      <c r="X18" s="3"/>
      <c r="Y18" s="4"/>
      <c r="Z18" s="3"/>
      <c r="AA18" s="4"/>
      <c r="AB18" s="3"/>
      <c r="AC18" s="4"/>
      <c r="AD18" s="3"/>
    </row>
    <row r="19" spans="1:30" ht="17.399999999999999" customHeight="1" x14ac:dyDescent="0.3">
      <c r="A19" s="61"/>
      <c r="B19" s="48"/>
      <c r="C19" s="21"/>
      <c r="D19" s="3"/>
      <c r="E19" s="18"/>
      <c r="F19" s="3"/>
      <c r="G19" s="18"/>
      <c r="H19" s="3"/>
      <c r="I19" s="18"/>
      <c r="J19" s="3"/>
      <c r="K19" s="18"/>
      <c r="L19" s="3"/>
      <c r="M19" s="18" t="s">
        <v>162</v>
      </c>
      <c r="N19" s="3">
        <v>15</v>
      </c>
      <c r="O19" s="18"/>
      <c r="P19" s="19"/>
      <c r="Q19" s="18"/>
      <c r="R19" s="19"/>
      <c r="S19" s="18"/>
      <c r="T19" s="19"/>
      <c r="U19" s="18"/>
      <c r="V19" s="19"/>
      <c r="W19" s="18"/>
      <c r="X19" s="19"/>
      <c r="Y19" s="18"/>
      <c r="Z19" s="19"/>
      <c r="AA19" s="18"/>
      <c r="AB19" s="19"/>
      <c r="AC19" s="18"/>
      <c r="AD19" s="19"/>
    </row>
    <row r="20" spans="1:30" ht="17.399999999999999" customHeight="1" x14ac:dyDescent="0.3">
      <c r="A20" s="61"/>
      <c r="B20" s="48"/>
      <c r="C20" s="21"/>
      <c r="D20" s="3"/>
      <c r="E20" s="18"/>
      <c r="F20" s="3"/>
      <c r="G20" s="18"/>
      <c r="H20" s="3"/>
      <c r="I20" s="18"/>
      <c r="J20" s="3"/>
      <c r="K20" s="18"/>
      <c r="L20" s="3"/>
      <c r="M20" s="18" t="s">
        <v>163</v>
      </c>
      <c r="N20" s="3">
        <f>15*3</f>
        <v>45</v>
      </c>
      <c r="O20" s="18"/>
      <c r="P20" s="19"/>
      <c r="Q20" s="18"/>
      <c r="R20" s="19"/>
      <c r="S20" s="18"/>
      <c r="T20" s="19"/>
      <c r="U20" s="18"/>
      <c r="V20" s="19"/>
      <c r="W20" s="18"/>
      <c r="X20" s="19"/>
      <c r="Y20" s="18"/>
      <c r="Z20" s="19"/>
      <c r="AA20" s="18"/>
      <c r="AB20" s="19"/>
      <c r="AC20" s="18"/>
      <c r="AD20" s="19"/>
    </row>
    <row r="21" spans="1:30" ht="17.399999999999999" customHeight="1" x14ac:dyDescent="0.3">
      <c r="A21" s="61"/>
      <c r="B21" s="48"/>
      <c r="C21" s="21"/>
      <c r="D21" s="3"/>
      <c r="E21" s="18"/>
      <c r="F21" s="3"/>
      <c r="G21" s="18"/>
      <c r="H21" s="3"/>
      <c r="I21" s="18"/>
      <c r="J21" s="3"/>
      <c r="K21" s="18"/>
      <c r="L21" s="3"/>
      <c r="M21" s="18" t="s">
        <v>164</v>
      </c>
      <c r="N21" s="3">
        <f>15*2</f>
        <v>30</v>
      </c>
      <c r="O21" s="18"/>
      <c r="P21" s="19"/>
      <c r="Q21" s="18"/>
      <c r="R21" s="19"/>
      <c r="S21" s="18"/>
      <c r="T21" s="19"/>
      <c r="U21" s="18"/>
      <c r="V21" s="19"/>
      <c r="W21" s="18"/>
      <c r="X21" s="19"/>
      <c r="Y21" s="18"/>
      <c r="Z21" s="19"/>
      <c r="AA21" s="18"/>
      <c r="AB21" s="19"/>
      <c r="AC21" s="18"/>
      <c r="AD21" s="19"/>
    </row>
    <row r="22" spans="1:30" ht="17.399999999999999" customHeight="1" x14ac:dyDescent="0.3">
      <c r="A22" s="61"/>
      <c r="B22" s="48"/>
      <c r="C22" s="21"/>
      <c r="D22" s="3"/>
      <c r="E22" s="18"/>
      <c r="F22" s="3"/>
      <c r="G22" s="18"/>
      <c r="H22" s="3"/>
      <c r="I22" s="18"/>
      <c r="J22" s="3"/>
      <c r="K22" s="18"/>
      <c r="L22" s="3"/>
      <c r="M22" s="18" t="s">
        <v>165</v>
      </c>
      <c r="N22" s="3">
        <f>15+15</f>
        <v>30</v>
      </c>
      <c r="O22" s="18"/>
      <c r="P22" s="19"/>
      <c r="Q22" s="18"/>
      <c r="R22" s="19"/>
      <c r="S22" s="18"/>
      <c r="T22" s="19"/>
      <c r="U22" s="18"/>
      <c r="V22" s="19"/>
      <c r="W22" s="18"/>
      <c r="X22" s="19"/>
      <c r="Y22" s="18"/>
      <c r="Z22" s="19"/>
      <c r="AA22" s="18"/>
      <c r="AB22" s="19"/>
      <c r="AC22" s="18"/>
      <c r="AD22" s="19"/>
    </row>
    <row r="23" spans="1:30" ht="17.399999999999999" customHeight="1" x14ac:dyDescent="0.3">
      <c r="A23" s="61"/>
      <c r="B23" s="48"/>
      <c r="C23" s="21"/>
      <c r="D23" s="3"/>
      <c r="E23" s="18"/>
      <c r="F23" s="3"/>
      <c r="G23" s="18"/>
      <c r="H23" s="3"/>
      <c r="I23" s="18"/>
      <c r="J23" s="3"/>
      <c r="K23" s="18"/>
      <c r="L23" s="3"/>
      <c r="M23" s="18" t="s">
        <v>166</v>
      </c>
      <c r="N23" s="3">
        <f>15+15</f>
        <v>30</v>
      </c>
      <c r="O23" s="18"/>
      <c r="P23" s="19"/>
      <c r="Q23" s="18"/>
      <c r="R23" s="19"/>
      <c r="S23" s="18"/>
      <c r="T23" s="19"/>
      <c r="U23" s="18"/>
      <c r="V23" s="19"/>
      <c r="W23" s="18"/>
      <c r="X23" s="19"/>
      <c r="Y23" s="18"/>
      <c r="Z23" s="19"/>
      <c r="AA23" s="18"/>
      <c r="AB23" s="19"/>
      <c r="AC23" s="18"/>
      <c r="AD23" s="19"/>
    </row>
    <row r="24" spans="1:30" ht="17.399999999999999" customHeight="1" x14ac:dyDescent="0.3">
      <c r="A24" s="61"/>
      <c r="B24" s="48"/>
      <c r="C24" s="21"/>
      <c r="D24" s="3"/>
      <c r="E24" s="18"/>
      <c r="F24" s="3"/>
      <c r="G24" s="18"/>
      <c r="H24" s="3"/>
      <c r="I24" s="18"/>
      <c r="J24" s="3"/>
      <c r="K24" s="18"/>
      <c r="L24" s="3"/>
      <c r="M24" s="18" t="s">
        <v>167</v>
      </c>
      <c r="N24" s="3">
        <v>10</v>
      </c>
      <c r="O24" s="18"/>
      <c r="P24" s="19"/>
      <c r="Q24" s="18"/>
      <c r="R24" s="19"/>
      <c r="S24" s="18"/>
      <c r="T24" s="19"/>
      <c r="U24" s="18"/>
      <c r="V24" s="19"/>
      <c r="W24" s="18"/>
      <c r="X24" s="19"/>
      <c r="Y24" s="18"/>
      <c r="Z24" s="19"/>
      <c r="AA24" s="18"/>
      <c r="AB24" s="19"/>
      <c r="AC24" s="18"/>
      <c r="AD24" s="19"/>
    </row>
    <row r="25" spans="1:30" ht="17.399999999999999" customHeight="1" x14ac:dyDescent="0.3">
      <c r="A25" s="61"/>
      <c r="B25" s="48"/>
      <c r="C25" s="21"/>
      <c r="D25" s="3"/>
      <c r="E25" s="18"/>
      <c r="F25" s="3"/>
      <c r="G25" s="18"/>
      <c r="H25" s="3"/>
      <c r="I25" s="18"/>
      <c r="J25" s="3"/>
      <c r="K25" s="18"/>
      <c r="L25" s="3"/>
      <c r="M25" s="18" t="s">
        <v>168</v>
      </c>
      <c r="N25" s="3">
        <v>7</v>
      </c>
      <c r="O25" s="18"/>
      <c r="P25" s="19"/>
      <c r="Q25" s="18"/>
      <c r="R25" s="19"/>
      <c r="S25" s="18"/>
      <c r="T25" s="19"/>
      <c r="U25" s="18"/>
      <c r="V25" s="19"/>
      <c r="W25" s="18"/>
      <c r="X25" s="19"/>
      <c r="Y25" s="18"/>
      <c r="Z25" s="19"/>
      <c r="AA25" s="18"/>
      <c r="AB25" s="19"/>
      <c r="AC25" s="18"/>
      <c r="AD25" s="19"/>
    </row>
    <row r="26" spans="1:30" ht="17.399999999999999" customHeight="1" x14ac:dyDescent="0.3">
      <c r="A26" s="61"/>
      <c r="B26" s="48"/>
      <c r="C26" s="21"/>
      <c r="D26" s="3"/>
      <c r="E26" s="18"/>
      <c r="F26" s="3"/>
      <c r="G26" s="18"/>
      <c r="H26" s="3"/>
      <c r="I26" s="18"/>
      <c r="J26" s="3"/>
      <c r="K26" s="18"/>
      <c r="L26" s="3"/>
      <c r="M26" s="18" t="s">
        <v>169</v>
      </c>
      <c r="N26" s="3">
        <v>15</v>
      </c>
      <c r="O26" s="18"/>
      <c r="P26" s="19"/>
      <c r="Q26" s="18"/>
      <c r="R26" s="19"/>
      <c r="S26" s="18"/>
      <c r="T26" s="19"/>
      <c r="U26" s="18"/>
      <c r="V26" s="19"/>
      <c r="W26" s="18"/>
      <c r="X26" s="19"/>
      <c r="Y26" s="18"/>
      <c r="Z26" s="19"/>
      <c r="AA26" s="18"/>
      <c r="AB26" s="19"/>
      <c r="AC26" s="18"/>
      <c r="AD26" s="19"/>
    </row>
    <row r="27" spans="1:30" ht="17.399999999999999" customHeight="1" x14ac:dyDescent="0.3">
      <c r="A27" s="61"/>
      <c r="B27" s="48"/>
      <c r="C27" s="21"/>
      <c r="D27" s="3"/>
      <c r="E27" s="18"/>
      <c r="F27" s="3"/>
      <c r="G27" s="18"/>
      <c r="H27" s="3"/>
      <c r="I27" s="18"/>
      <c r="J27" s="3"/>
      <c r="K27" s="18"/>
      <c r="L27" s="3"/>
      <c r="M27" s="18" t="s">
        <v>170</v>
      </c>
      <c r="N27" s="3">
        <f>7+7</f>
        <v>14</v>
      </c>
      <c r="O27" s="18"/>
      <c r="P27" s="19"/>
      <c r="Q27" s="18"/>
      <c r="R27" s="19"/>
      <c r="S27" s="18"/>
      <c r="T27" s="19"/>
      <c r="U27" s="18"/>
      <c r="V27" s="19"/>
      <c r="W27" s="18"/>
      <c r="X27" s="19"/>
      <c r="Y27" s="18"/>
      <c r="Z27" s="19"/>
      <c r="AA27" s="18"/>
      <c r="AB27" s="19"/>
      <c r="AC27" s="18"/>
      <c r="AD27" s="19"/>
    </row>
    <row r="28" spans="1:30" ht="17.399999999999999" customHeight="1" x14ac:dyDescent="0.3">
      <c r="A28" s="61"/>
      <c r="B28" s="48"/>
      <c r="C28" s="21"/>
      <c r="D28" s="3"/>
      <c r="E28" s="18"/>
      <c r="F28" s="3"/>
      <c r="G28" s="18"/>
      <c r="H28" s="3"/>
      <c r="I28" s="18"/>
      <c r="J28" s="3"/>
      <c r="K28" s="18"/>
      <c r="L28" s="3"/>
      <c r="M28" s="18" t="s">
        <v>171</v>
      </c>
      <c r="N28" s="3">
        <v>10</v>
      </c>
      <c r="O28" s="18"/>
      <c r="P28" s="19"/>
      <c r="Q28" s="18"/>
      <c r="R28" s="19"/>
      <c r="S28" s="18"/>
      <c r="T28" s="19"/>
      <c r="U28" s="18"/>
      <c r="V28" s="19"/>
      <c r="W28" s="18"/>
      <c r="X28" s="19"/>
      <c r="Y28" s="18"/>
      <c r="Z28" s="19"/>
      <c r="AA28" s="18"/>
      <c r="AB28" s="19"/>
      <c r="AC28" s="18"/>
      <c r="AD28" s="19"/>
    </row>
    <row r="29" spans="1:30" ht="17.399999999999999" customHeight="1" x14ac:dyDescent="0.3">
      <c r="A29" s="61"/>
      <c r="B29" s="48"/>
      <c r="C29" s="21"/>
      <c r="D29" s="3"/>
      <c r="E29" s="18"/>
      <c r="F29" s="3"/>
      <c r="G29" s="18"/>
      <c r="H29" s="3"/>
      <c r="I29" s="18"/>
      <c r="J29" s="3"/>
      <c r="K29" s="18"/>
      <c r="L29" s="3"/>
      <c r="M29" s="18" t="s">
        <v>172</v>
      </c>
      <c r="N29" s="3">
        <v>7</v>
      </c>
      <c r="O29" s="18"/>
      <c r="P29" s="19"/>
      <c r="Q29" s="18"/>
      <c r="R29" s="19"/>
      <c r="S29" s="18"/>
      <c r="T29" s="19"/>
      <c r="U29" s="18"/>
      <c r="V29" s="19"/>
      <c r="W29" s="18"/>
      <c r="X29" s="19"/>
      <c r="Y29" s="18"/>
      <c r="Z29" s="19"/>
      <c r="AA29" s="18"/>
      <c r="AB29" s="19"/>
      <c r="AC29" s="18"/>
      <c r="AD29" s="19"/>
    </row>
    <row r="30" spans="1:30" x14ac:dyDescent="0.3">
      <c r="A30" s="61"/>
      <c r="B30" s="26"/>
      <c r="C30" s="2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</row>
    <row r="31" spans="1:30" ht="14.4" customHeight="1" x14ac:dyDescent="0.3">
      <c r="A31" s="61"/>
      <c r="B31" s="47" t="s">
        <v>16</v>
      </c>
      <c r="C31" s="4" t="s">
        <v>58</v>
      </c>
      <c r="D31" s="3">
        <v>7</v>
      </c>
      <c r="E31" s="4" t="s">
        <v>54</v>
      </c>
      <c r="F31" s="3">
        <f>4*7</f>
        <v>28</v>
      </c>
      <c r="G31" s="4" t="s">
        <v>72</v>
      </c>
      <c r="H31" s="3">
        <f>7+7</f>
        <v>14</v>
      </c>
      <c r="I31" s="4"/>
      <c r="J31" s="3"/>
      <c r="K31" s="4" t="s">
        <v>111</v>
      </c>
      <c r="L31" s="3">
        <f>7*5</f>
        <v>35</v>
      </c>
      <c r="M31" s="3" t="s">
        <v>125</v>
      </c>
      <c r="N31" s="3">
        <v>2</v>
      </c>
      <c r="O31" s="4"/>
      <c r="P31" s="3"/>
      <c r="Q31" s="4"/>
      <c r="R31" s="3"/>
      <c r="S31" s="4"/>
      <c r="T31" s="3"/>
      <c r="U31" s="4"/>
      <c r="V31" s="3"/>
      <c r="W31" s="4"/>
      <c r="X31" s="3"/>
      <c r="Y31" s="4"/>
      <c r="Z31" s="3"/>
      <c r="AA31" s="4"/>
      <c r="AB31" s="3"/>
      <c r="AC31" s="4"/>
      <c r="AD31" s="3"/>
    </row>
    <row r="32" spans="1:30" ht="14.4" customHeight="1" x14ac:dyDescent="0.3">
      <c r="A32" s="61"/>
      <c r="B32" s="48"/>
      <c r="C32" s="4" t="s">
        <v>59</v>
      </c>
      <c r="D32" s="3">
        <v>9</v>
      </c>
      <c r="E32" s="4" t="s">
        <v>55</v>
      </c>
      <c r="F32" s="3">
        <f>8+8</f>
        <v>16</v>
      </c>
      <c r="G32" s="4" t="s">
        <v>73</v>
      </c>
      <c r="H32" s="3">
        <v>8</v>
      </c>
      <c r="I32" s="4"/>
      <c r="J32" s="3"/>
      <c r="K32" s="4" t="s">
        <v>112</v>
      </c>
      <c r="L32" s="3">
        <f>9*3</f>
        <v>27</v>
      </c>
      <c r="M32" s="3" t="s">
        <v>126</v>
      </c>
      <c r="N32" s="3">
        <v>10</v>
      </c>
      <c r="O32" s="4"/>
      <c r="P32" s="3"/>
      <c r="Q32" s="4"/>
      <c r="R32" s="3"/>
      <c r="S32" s="4"/>
      <c r="T32" s="3"/>
      <c r="U32" s="4"/>
      <c r="V32" s="3"/>
      <c r="W32" s="4"/>
      <c r="X32" s="3"/>
      <c r="Y32" s="4"/>
      <c r="Z32" s="3"/>
      <c r="AA32" s="4"/>
      <c r="AB32" s="3"/>
      <c r="AC32" s="4"/>
      <c r="AD32" s="3"/>
    </row>
    <row r="33" spans="1:30" ht="14.4" customHeight="1" x14ac:dyDescent="0.3">
      <c r="A33" s="61"/>
      <c r="B33" s="48"/>
      <c r="C33" s="4" t="s">
        <v>60</v>
      </c>
      <c r="D33" s="3">
        <v>20</v>
      </c>
      <c r="E33" s="4" t="s">
        <v>56</v>
      </c>
      <c r="F33" s="3">
        <v>8</v>
      </c>
      <c r="G33" s="4" t="s">
        <v>74</v>
      </c>
      <c r="H33" s="3">
        <f>8+8</f>
        <v>16</v>
      </c>
      <c r="I33" s="4"/>
      <c r="J33" s="3"/>
      <c r="K33" s="4" t="s">
        <v>113</v>
      </c>
      <c r="L33" s="3">
        <f>8*3</f>
        <v>24</v>
      </c>
      <c r="M33" s="3" t="s">
        <v>127</v>
      </c>
      <c r="N33" s="3">
        <v>8</v>
      </c>
      <c r="O33" s="4"/>
      <c r="P33" s="3"/>
      <c r="Q33" s="4"/>
      <c r="R33" s="3"/>
      <c r="S33" s="4"/>
      <c r="T33" s="3"/>
      <c r="U33" s="4"/>
      <c r="V33" s="3"/>
      <c r="W33" s="4"/>
      <c r="X33" s="3"/>
      <c r="Y33" s="4"/>
      <c r="Z33" s="3"/>
      <c r="AA33" s="4"/>
      <c r="AB33" s="3"/>
      <c r="AC33" s="4"/>
      <c r="AD33" s="3"/>
    </row>
    <row r="34" spans="1:30" ht="14.4" customHeight="1" x14ac:dyDescent="0.3">
      <c r="A34" s="61"/>
      <c r="B34" s="48"/>
      <c r="C34" s="4" t="s">
        <v>62</v>
      </c>
      <c r="D34" s="3">
        <v>4</v>
      </c>
      <c r="E34" s="4" t="s">
        <v>57</v>
      </c>
      <c r="F34" s="3">
        <f>8+8</f>
        <v>16</v>
      </c>
      <c r="G34" s="4" t="s">
        <v>75</v>
      </c>
      <c r="H34" s="3">
        <f>7+7</f>
        <v>14</v>
      </c>
      <c r="I34" s="4"/>
      <c r="J34" s="3"/>
      <c r="K34" s="4" t="s">
        <v>115</v>
      </c>
      <c r="L34" s="3">
        <f>7+7</f>
        <v>14</v>
      </c>
      <c r="M34" s="3" t="s">
        <v>128</v>
      </c>
      <c r="N34" s="3">
        <f>7+7</f>
        <v>14</v>
      </c>
      <c r="O34" s="4"/>
      <c r="P34" s="3"/>
      <c r="Q34" s="4"/>
      <c r="R34" s="3"/>
      <c r="S34" s="4"/>
      <c r="T34" s="3"/>
      <c r="U34" s="4"/>
      <c r="V34" s="3"/>
      <c r="W34" s="4"/>
      <c r="X34" s="3"/>
      <c r="Y34" s="4"/>
      <c r="Z34" s="3"/>
      <c r="AA34" s="4"/>
      <c r="AB34" s="3"/>
      <c r="AC34" s="4"/>
      <c r="AD34" s="3"/>
    </row>
    <row r="35" spans="1:30" ht="14.4" customHeight="1" x14ac:dyDescent="0.3">
      <c r="A35" s="61"/>
      <c r="B35" s="48"/>
      <c r="C35" s="4" t="s">
        <v>88</v>
      </c>
      <c r="D35" s="3">
        <v>23</v>
      </c>
      <c r="E35" s="4" t="s">
        <v>84</v>
      </c>
      <c r="F35" s="3">
        <v>7</v>
      </c>
      <c r="G35" s="4" t="s">
        <v>76</v>
      </c>
      <c r="H35" s="3">
        <v>7</v>
      </c>
      <c r="I35" s="4"/>
      <c r="J35" s="3"/>
      <c r="K35" s="4" t="s">
        <v>116</v>
      </c>
      <c r="L35" s="3">
        <v>5</v>
      </c>
      <c r="M35" s="3" t="s">
        <v>129</v>
      </c>
      <c r="N35" s="3">
        <f>8*3+7</f>
        <v>31</v>
      </c>
      <c r="O35" s="4"/>
      <c r="P35" s="3"/>
      <c r="Q35" s="4"/>
      <c r="R35" s="3"/>
      <c r="S35" s="4"/>
      <c r="T35" s="3"/>
      <c r="U35" s="4"/>
      <c r="V35" s="3"/>
      <c r="W35" s="4"/>
      <c r="X35" s="3"/>
      <c r="Y35" s="4"/>
      <c r="Z35" s="3"/>
      <c r="AA35" s="4"/>
      <c r="AB35" s="3"/>
      <c r="AC35" s="4"/>
      <c r="AD35" s="3"/>
    </row>
    <row r="36" spans="1:30" ht="14.4" customHeight="1" x14ac:dyDescent="0.3">
      <c r="A36" s="61"/>
      <c r="B36" s="48"/>
      <c r="C36" s="4" t="s">
        <v>89</v>
      </c>
      <c r="D36" s="3">
        <v>6</v>
      </c>
      <c r="E36" s="4" t="s">
        <v>85</v>
      </c>
      <c r="F36" s="3">
        <f>8+8</f>
        <v>16</v>
      </c>
      <c r="G36" s="4"/>
      <c r="H36" s="3"/>
      <c r="I36" s="4"/>
      <c r="J36" s="3"/>
      <c r="K36" s="4" t="s">
        <v>117</v>
      </c>
      <c r="L36" s="3">
        <f>9*3</f>
        <v>27</v>
      </c>
      <c r="M36" s="3" t="s">
        <v>130</v>
      </c>
      <c r="N36" s="3">
        <v>7</v>
      </c>
      <c r="O36" s="4"/>
      <c r="P36" s="3"/>
      <c r="Q36" s="4"/>
      <c r="R36" s="3"/>
      <c r="S36" s="4"/>
      <c r="T36" s="3"/>
      <c r="U36" s="4"/>
      <c r="V36" s="3"/>
      <c r="W36" s="4"/>
      <c r="X36" s="3"/>
      <c r="Y36" s="4"/>
      <c r="Z36" s="3"/>
      <c r="AA36" s="4"/>
      <c r="AB36" s="3"/>
      <c r="AC36" s="4"/>
      <c r="AD36" s="3"/>
    </row>
    <row r="37" spans="1:30" ht="17.399999999999999" customHeight="1" x14ac:dyDescent="0.3">
      <c r="A37" s="61"/>
      <c r="B37" s="48"/>
      <c r="C37" s="4"/>
      <c r="D37" s="3"/>
      <c r="E37" s="4"/>
      <c r="F37" s="3"/>
      <c r="G37" s="4"/>
      <c r="H37" s="3"/>
      <c r="I37" s="4"/>
      <c r="J37" s="3"/>
      <c r="K37" s="4" t="s">
        <v>118</v>
      </c>
      <c r="L37" s="3">
        <f>24+12</f>
        <v>36</v>
      </c>
      <c r="M37" s="19" t="s">
        <v>131</v>
      </c>
      <c r="N37" s="19">
        <f>7+7</f>
        <v>14</v>
      </c>
      <c r="O37" s="4"/>
      <c r="P37" s="3"/>
      <c r="Q37" s="4"/>
      <c r="R37" s="3"/>
      <c r="S37" s="4"/>
      <c r="T37" s="3"/>
      <c r="U37" s="4"/>
      <c r="V37" s="17"/>
      <c r="W37" s="18"/>
      <c r="X37" s="19"/>
      <c r="Y37" s="18"/>
      <c r="Z37" s="19"/>
      <c r="AA37" s="18"/>
      <c r="AB37" s="19"/>
      <c r="AC37" s="18"/>
      <c r="AD37" s="19"/>
    </row>
    <row r="38" spans="1:30" ht="17.399999999999999" customHeight="1" x14ac:dyDescent="0.3">
      <c r="A38" s="61"/>
      <c r="B38" s="48"/>
      <c r="C38" s="4"/>
      <c r="D38" s="3"/>
      <c r="E38" s="4"/>
      <c r="F38" s="3"/>
      <c r="G38" s="4"/>
      <c r="H38" s="3"/>
      <c r="I38" s="4"/>
      <c r="J38" s="3"/>
      <c r="K38" s="4" t="s">
        <v>119</v>
      </c>
      <c r="L38" s="3">
        <v>7</v>
      </c>
      <c r="M38" s="4" t="s">
        <v>132</v>
      </c>
      <c r="N38" s="3">
        <v>10</v>
      </c>
      <c r="O38" s="4"/>
      <c r="P38" s="3"/>
      <c r="Q38" s="4"/>
      <c r="R38" s="3"/>
      <c r="S38" s="4"/>
      <c r="T38" s="3"/>
      <c r="U38" s="4"/>
      <c r="V38" s="17"/>
      <c r="W38" s="18"/>
      <c r="X38" s="19"/>
      <c r="Y38" s="18"/>
      <c r="Z38" s="19"/>
      <c r="AA38" s="18"/>
      <c r="AB38" s="19"/>
      <c r="AC38" s="18"/>
      <c r="AD38" s="19"/>
    </row>
    <row r="39" spans="1:30" ht="17.399999999999999" customHeight="1" x14ac:dyDescent="0.3">
      <c r="A39" s="61"/>
      <c r="B39" s="48"/>
      <c r="C39" s="4"/>
      <c r="D39" s="3"/>
      <c r="E39" s="4"/>
      <c r="F39" s="3"/>
      <c r="G39" s="4"/>
      <c r="H39" s="3"/>
      <c r="I39" s="4"/>
      <c r="J39" s="3"/>
      <c r="K39" s="4" t="s">
        <v>120</v>
      </c>
      <c r="L39" s="3">
        <f>10+10</f>
        <v>20</v>
      </c>
      <c r="M39" s="4" t="s">
        <v>133</v>
      </c>
      <c r="N39" s="3">
        <v>7</v>
      </c>
      <c r="O39" s="4"/>
      <c r="P39" s="3"/>
      <c r="Q39" s="4"/>
      <c r="R39" s="3"/>
      <c r="S39" s="4"/>
      <c r="T39" s="3"/>
      <c r="U39" s="4"/>
      <c r="V39" s="17"/>
      <c r="W39" s="18"/>
      <c r="X39" s="19"/>
      <c r="Y39" s="18"/>
      <c r="Z39" s="19"/>
      <c r="AA39" s="18"/>
      <c r="AB39" s="19"/>
      <c r="AC39" s="18"/>
      <c r="AD39" s="19"/>
    </row>
    <row r="40" spans="1:30" ht="17.399999999999999" customHeight="1" x14ac:dyDescent="0.3">
      <c r="A40" s="61"/>
      <c r="B40" s="48"/>
      <c r="C40" s="4"/>
      <c r="D40" s="3"/>
      <c r="E40" s="4"/>
      <c r="F40" s="3"/>
      <c r="G40" s="4"/>
      <c r="H40" s="3"/>
      <c r="I40" s="4"/>
      <c r="J40" s="3"/>
      <c r="K40" s="4" t="s">
        <v>154</v>
      </c>
      <c r="L40" s="3">
        <v>7</v>
      </c>
      <c r="M40" s="4" t="s">
        <v>134</v>
      </c>
      <c r="N40" s="3">
        <v>1</v>
      </c>
      <c r="O40" s="4"/>
      <c r="P40" s="3"/>
      <c r="Q40" s="4"/>
      <c r="R40" s="3"/>
      <c r="S40" s="4"/>
      <c r="T40" s="3"/>
      <c r="U40" s="4"/>
      <c r="V40" s="17"/>
      <c r="W40" s="18"/>
      <c r="X40" s="19"/>
      <c r="Y40" s="18"/>
      <c r="Z40" s="19"/>
      <c r="AA40" s="18"/>
      <c r="AB40" s="19"/>
      <c r="AC40" s="18"/>
      <c r="AD40" s="19"/>
    </row>
    <row r="41" spans="1:30" ht="17.399999999999999" customHeight="1" x14ac:dyDescent="0.3">
      <c r="A41" s="61"/>
      <c r="B41" s="48"/>
      <c r="C41" s="4"/>
      <c r="D41" s="3"/>
      <c r="E41" s="4"/>
      <c r="F41" s="3"/>
      <c r="G41" s="4"/>
      <c r="H41" s="3"/>
      <c r="I41" s="4"/>
      <c r="J41" s="3"/>
      <c r="K41" s="4"/>
      <c r="L41" s="3"/>
      <c r="M41" s="4" t="s">
        <v>135</v>
      </c>
      <c r="N41" s="3">
        <v>9</v>
      </c>
      <c r="O41" s="4"/>
      <c r="P41" s="3"/>
      <c r="Q41" s="4"/>
      <c r="R41" s="3"/>
      <c r="S41" s="4"/>
      <c r="T41" s="3"/>
      <c r="U41" s="4"/>
      <c r="V41" s="17"/>
      <c r="W41" s="18"/>
      <c r="X41" s="19"/>
      <c r="Y41" s="18"/>
      <c r="Z41" s="19"/>
      <c r="AA41" s="18"/>
      <c r="AB41" s="19"/>
      <c r="AC41" s="18"/>
      <c r="AD41" s="19"/>
    </row>
    <row r="42" spans="1:30" ht="17.399999999999999" customHeight="1" x14ac:dyDescent="0.3">
      <c r="A42" s="61"/>
      <c r="B42" s="48"/>
      <c r="C42" s="4"/>
      <c r="D42" s="3"/>
      <c r="E42" s="4"/>
      <c r="F42" s="3"/>
      <c r="G42" s="4"/>
      <c r="H42" s="3"/>
      <c r="I42" s="4"/>
      <c r="J42" s="3"/>
      <c r="K42" s="4"/>
      <c r="L42" s="3"/>
      <c r="M42" s="4" t="s">
        <v>159</v>
      </c>
      <c r="N42" s="3">
        <v>1</v>
      </c>
      <c r="O42" s="4"/>
      <c r="P42" s="3"/>
      <c r="Q42" s="4"/>
      <c r="R42" s="3"/>
      <c r="S42" s="4"/>
      <c r="T42" s="3"/>
      <c r="U42" s="4"/>
      <c r="V42" s="17"/>
      <c r="W42" s="18"/>
      <c r="X42" s="19"/>
      <c r="Y42" s="18"/>
      <c r="Z42" s="19"/>
      <c r="AA42" s="18"/>
      <c r="AB42" s="19"/>
      <c r="AC42" s="18"/>
      <c r="AD42" s="19"/>
    </row>
    <row r="43" spans="1:30" x14ac:dyDescent="0.3">
      <c r="A43" s="61"/>
      <c r="B43" s="27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1"/>
      <c r="W43" s="52"/>
      <c r="X43" s="52"/>
      <c r="Y43" s="52"/>
      <c r="Z43" s="52"/>
      <c r="AA43" s="52"/>
      <c r="AB43" s="52"/>
      <c r="AC43" s="52"/>
      <c r="AD43" s="52"/>
    </row>
    <row r="44" spans="1:30" x14ac:dyDescent="0.3">
      <c r="A44" s="61"/>
      <c r="B44" s="47" t="s">
        <v>17</v>
      </c>
      <c r="C44" s="3" t="s">
        <v>61</v>
      </c>
      <c r="D44" s="3">
        <f>27+3</f>
        <v>30</v>
      </c>
      <c r="E44" s="3" t="s">
        <v>80</v>
      </c>
      <c r="F44" s="3">
        <v>36</v>
      </c>
      <c r="G44" s="3" t="s">
        <v>91</v>
      </c>
      <c r="H44" s="3">
        <v>14</v>
      </c>
      <c r="I44" s="3"/>
      <c r="J44" s="3"/>
      <c r="K44" s="3" t="s">
        <v>121</v>
      </c>
      <c r="L44" s="3">
        <f>7+7+7</f>
        <v>21</v>
      </c>
      <c r="M44" s="3" t="s">
        <v>136</v>
      </c>
      <c r="N44" s="3">
        <f>7+7+7</f>
        <v>21</v>
      </c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</row>
    <row r="45" spans="1:30" x14ac:dyDescent="0.3">
      <c r="A45" s="61"/>
      <c r="B45" s="48"/>
      <c r="C45" s="3" t="s">
        <v>79</v>
      </c>
      <c r="D45" s="3">
        <v>30</v>
      </c>
      <c r="E45" s="3" t="s">
        <v>82</v>
      </c>
      <c r="F45" s="3">
        <f>8*3</f>
        <v>24</v>
      </c>
      <c r="G45" s="3" t="s">
        <v>92</v>
      </c>
      <c r="H45" s="3">
        <f>6+6</f>
        <v>12</v>
      </c>
      <c r="I45" s="3"/>
      <c r="J45" s="3"/>
      <c r="K45" s="3" t="s">
        <v>122</v>
      </c>
      <c r="L45" s="3">
        <f>5*7</f>
        <v>35</v>
      </c>
      <c r="M45" s="3" t="s">
        <v>137</v>
      </c>
      <c r="N45" s="3">
        <f>8+8</f>
        <v>16</v>
      </c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</row>
    <row r="46" spans="1:30" x14ac:dyDescent="0.3">
      <c r="A46" s="61"/>
      <c r="B46" s="48"/>
      <c r="C46" s="3" t="s">
        <v>86</v>
      </c>
      <c r="D46" s="3">
        <v>24</v>
      </c>
      <c r="E46" s="3" t="s">
        <v>83</v>
      </c>
      <c r="F46" s="3">
        <f>8*3+16+8</f>
        <v>48</v>
      </c>
      <c r="G46" s="3" t="s">
        <v>93</v>
      </c>
      <c r="H46" s="3">
        <f>7*4</f>
        <v>28</v>
      </c>
      <c r="I46" s="3"/>
      <c r="J46" s="3"/>
      <c r="K46" s="3" t="s">
        <v>123</v>
      </c>
      <c r="L46" s="3">
        <v>8</v>
      </c>
      <c r="M46" s="3" t="s">
        <v>138</v>
      </c>
      <c r="N46" s="3">
        <v>7</v>
      </c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</row>
    <row r="47" spans="1:30" x14ac:dyDescent="0.3">
      <c r="A47" s="61"/>
      <c r="B47" s="48"/>
      <c r="C47" s="3" t="s">
        <v>87</v>
      </c>
      <c r="D47" s="3">
        <v>16</v>
      </c>
      <c r="E47" s="3" t="s">
        <v>155</v>
      </c>
      <c r="F47" s="3">
        <v>16</v>
      </c>
      <c r="G47" s="3" t="s">
        <v>94</v>
      </c>
      <c r="H47" s="3">
        <v>8</v>
      </c>
      <c r="I47" s="3"/>
      <c r="J47" s="3"/>
      <c r="K47" s="3" t="s">
        <v>124</v>
      </c>
      <c r="L47" s="3">
        <v>8</v>
      </c>
      <c r="M47" s="3" t="s">
        <v>139</v>
      </c>
      <c r="N47" s="3">
        <v>1</v>
      </c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30" x14ac:dyDescent="0.3">
      <c r="A48" s="61"/>
      <c r="B48" s="48"/>
      <c r="C48" s="3"/>
      <c r="D48" s="3"/>
      <c r="E48" s="3"/>
      <c r="F48" s="3"/>
      <c r="G48" s="3" t="s">
        <v>97</v>
      </c>
      <c r="H48" s="3">
        <v>28</v>
      </c>
      <c r="I48" s="3"/>
      <c r="J48" s="3"/>
      <c r="K48" s="3"/>
      <c r="L48" s="3"/>
      <c r="M48" s="3" t="s">
        <v>140</v>
      </c>
      <c r="N48" s="3">
        <f>8+8+8</f>
        <v>24</v>
      </c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30" x14ac:dyDescent="0.3">
      <c r="A49" s="61"/>
      <c r="B49" s="48"/>
      <c r="C49" s="3"/>
      <c r="D49" s="3"/>
      <c r="E49" s="3"/>
      <c r="F49" s="3"/>
      <c r="G49" s="3" t="s">
        <v>100</v>
      </c>
      <c r="H49" s="3">
        <v>6</v>
      </c>
      <c r="I49" s="3"/>
      <c r="J49" s="3"/>
      <c r="K49" s="3"/>
      <c r="L49" s="3"/>
      <c r="M49" s="3" t="s">
        <v>142</v>
      </c>
      <c r="N49" s="3">
        <v>9</v>
      </c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</row>
    <row r="50" spans="1:30" x14ac:dyDescent="0.3">
      <c r="A50" s="61"/>
      <c r="B50" s="48"/>
      <c r="C50" s="3"/>
      <c r="D50" s="3"/>
      <c r="E50" s="3"/>
      <c r="F50" s="3"/>
      <c r="G50" s="3"/>
      <c r="H50" s="3"/>
      <c r="I50" s="3"/>
      <c r="J50" s="3"/>
      <c r="K50" s="3"/>
      <c r="L50" s="3"/>
      <c r="M50" s="3" t="s">
        <v>143</v>
      </c>
      <c r="N50" s="3">
        <v>8</v>
      </c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</row>
    <row r="51" spans="1:30" x14ac:dyDescent="0.3">
      <c r="A51" s="61"/>
      <c r="B51" s="48"/>
      <c r="C51" s="3"/>
      <c r="D51" s="3"/>
      <c r="E51" s="3"/>
      <c r="F51" s="3"/>
      <c r="G51" s="3"/>
      <c r="H51" s="3"/>
      <c r="I51" s="3"/>
      <c r="J51" s="3"/>
      <c r="K51" s="3"/>
      <c r="L51" s="3"/>
      <c r="M51" s="3" t="s">
        <v>144</v>
      </c>
      <c r="N51" s="3">
        <v>7</v>
      </c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</row>
    <row r="52" spans="1:30" x14ac:dyDescent="0.3">
      <c r="A52" s="61"/>
      <c r="B52" s="48"/>
      <c r="C52" s="3"/>
      <c r="D52" s="3"/>
      <c r="E52" s="3"/>
      <c r="F52" s="3"/>
      <c r="G52" s="3"/>
      <c r="H52" s="3"/>
      <c r="I52" s="3"/>
      <c r="J52" s="3"/>
      <c r="K52" s="3"/>
      <c r="L52" s="3"/>
      <c r="M52" s="3" t="s">
        <v>145</v>
      </c>
      <c r="N52" s="3">
        <v>16</v>
      </c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</row>
    <row r="53" spans="1:30" x14ac:dyDescent="0.3">
      <c r="A53" s="61"/>
      <c r="B53" s="48"/>
      <c r="C53" s="3"/>
      <c r="D53" s="3"/>
      <c r="E53" s="3"/>
      <c r="F53" s="3"/>
      <c r="G53" s="3"/>
      <c r="H53" s="3"/>
      <c r="I53" s="3"/>
      <c r="J53" s="3"/>
      <c r="K53" s="3"/>
      <c r="L53" s="3"/>
      <c r="M53" s="3" t="s">
        <v>146</v>
      </c>
      <c r="N53" s="3">
        <v>14</v>
      </c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</row>
    <row r="54" spans="1:30" x14ac:dyDescent="0.3">
      <c r="A54" s="61"/>
      <c r="B54" s="48"/>
      <c r="C54" s="3"/>
      <c r="D54" s="3"/>
      <c r="E54" s="3"/>
      <c r="F54" s="3"/>
      <c r="G54" s="3"/>
      <c r="H54" s="3"/>
      <c r="I54" s="3"/>
      <c r="J54" s="3"/>
      <c r="K54" s="3"/>
      <c r="L54" s="3"/>
      <c r="M54" s="3" t="s">
        <v>150</v>
      </c>
      <c r="N54" s="3">
        <v>3</v>
      </c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x14ac:dyDescent="0.3">
      <c r="A55" s="61"/>
      <c r="B55" s="48"/>
      <c r="C55" s="3"/>
      <c r="D55" s="3"/>
      <c r="E55" s="3"/>
      <c r="F55" s="3"/>
      <c r="G55" s="3"/>
      <c r="H55" s="3"/>
      <c r="I55" s="3"/>
      <c r="J55" s="3"/>
      <c r="K55" s="3"/>
      <c r="L55" s="3"/>
      <c r="M55" s="3" t="s">
        <v>151</v>
      </c>
      <c r="N55" s="3">
        <v>1</v>
      </c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x14ac:dyDescent="0.3">
      <c r="A56" s="61"/>
      <c r="B56" s="48"/>
      <c r="C56" s="3"/>
      <c r="D56" s="3"/>
      <c r="E56" s="3"/>
      <c r="F56" s="3"/>
      <c r="G56" s="3"/>
      <c r="H56" s="3"/>
      <c r="I56" s="3"/>
      <c r="J56" s="3"/>
      <c r="K56" s="3"/>
      <c r="L56" s="3"/>
      <c r="M56" s="3" t="s">
        <v>152</v>
      </c>
      <c r="N56" s="3">
        <v>1</v>
      </c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x14ac:dyDescent="0.3">
      <c r="A57" s="61"/>
      <c r="B57" s="48"/>
      <c r="C57" s="3"/>
      <c r="D57" s="3"/>
      <c r="E57" s="3"/>
      <c r="F57" s="3"/>
      <c r="G57" s="3"/>
      <c r="H57" s="3"/>
      <c r="I57" s="3"/>
      <c r="J57" s="3"/>
      <c r="K57" s="3"/>
      <c r="L57" s="3"/>
      <c r="M57" s="3" t="s">
        <v>142</v>
      </c>
      <c r="N57" s="3">
        <v>2</v>
      </c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x14ac:dyDescent="0.3">
      <c r="A58" s="61"/>
      <c r="B58" s="48"/>
      <c r="C58" s="3"/>
      <c r="D58" s="3"/>
      <c r="E58" s="3"/>
      <c r="F58" s="3"/>
      <c r="G58" s="3"/>
      <c r="H58" s="3"/>
      <c r="I58" s="3"/>
      <c r="J58" s="3"/>
      <c r="K58" s="3"/>
      <c r="L58" s="3"/>
      <c r="M58" s="3" t="s">
        <v>153</v>
      </c>
      <c r="N58" s="3">
        <v>1</v>
      </c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x14ac:dyDescent="0.3">
      <c r="A59" s="61"/>
      <c r="B59" s="58"/>
      <c r="C59" s="3"/>
      <c r="D59" s="3"/>
      <c r="E59" s="3"/>
      <c r="F59" s="3"/>
      <c r="G59" s="3"/>
      <c r="H59" s="3"/>
      <c r="I59" s="3"/>
      <c r="J59" s="3"/>
      <c r="K59" s="3"/>
      <c r="L59" s="3"/>
      <c r="M59" s="3" t="s">
        <v>141</v>
      </c>
      <c r="N59" s="3">
        <v>20</v>
      </c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ht="39" x14ac:dyDescent="0.3">
      <c r="A60" s="16"/>
      <c r="B60" s="16"/>
      <c r="C60" s="55" t="s">
        <v>45</v>
      </c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5"/>
      <c r="AA60" s="55"/>
      <c r="AB60" s="55"/>
      <c r="AC60" s="55"/>
      <c r="AD60" s="55"/>
    </row>
    <row r="61" spans="1:30" ht="27.6" x14ac:dyDescent="0.65">
      <c r="A61" s="8" t="s">
        <v>41</v>
      </c>
      <c r="B61" s="28" t="s">
        <v>21</v>
      </c>
      <c r="C61" s="10" t="s">
        <v>0</v>
      </c>
      <c r="D61" s="10"/>
      <c r="E61" s="10" t="s">
        <v>1</v>
      </c>
      <c r="F61" s="10"/>
      <c r="G61" s="10" t="s">
        <v>2</v>
      </c>
      <c r="H61" s="10"/>
      <c r="I61" s="10" t="s">
        <v>3</v>
      </c>
      <c r="J61" s="10"/>
      <c r="K61" s="10" t="s">
        <v>4</v>
      </c>
      <c r="L61" s="10"/>
      <c r="M61" s="10" t="s">
        <v>5</v>
      </c>
      <c r="N61" s="10"/>
      <c r="O61" s="10" t="s">
        <v>33</v>
      </c>
      <c r="P61" s="10"/>
      <c r="Q61" s="10" t="s">
        <v>7</v>
      </c>
      <c r="R61" s="10"/>
      <c r="S61" s="10" t="s">
        <v>8</v>
      </c>
      <c r="T61" s="10"/>
      <c r="U61" s="10" t="s">
        <v>9</v>
      </c>
      <c r="V61" s="10"/>
      <c r="W61" s="10" t="s">
        <v>10</v>
      </c>
      <c r="X61" s="10"/>
      <c r="Y61" s="10" t="s">
        <v>11</v>
      </c>
      <c r="Z61" s="10"/>
      <c r="AA61" s="10" t="s">
        <v>12</v>
      </c>
      <c r="AB61" s="10"/>
      <c r="AC61" s="10" t="s">
        <v>34</v>
      </c>
      <c r="AD61" s="10"/>
    </row>
    <row r="62" spans="1:30" x14ac:dyDescent="0.3">
      <c r="A62" s="57" t="s">
        <v>20</v>
      </c>
      <c r="B62" s="25"/>
      <c r="C62" s="2" t="s">
        <v>27</v>
      </c>
      <c r="D62" s="7" t="s">
        <v>18</v>
      </c>
      <c r="E62" s="7" t="s">
        <v>27</v>
      </c>
      <c r="F62" s="7" t="s">
        <v>18</v>
      </c>
      <c r="G62" s="7"/>
      <c r="H62" s="7" t="s">
        <v>18</v>
      </c>
      <c r="I62" s="7"/>
      <c r="J62" s="7" t="s">
        <v>18</v>
      </c>
      <c r="K62" s="7"/>
      <c r="L62" s="7" t="s">
        <v>18</v>
      </c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</row>
    <row r="63" spans="1:30" ht="15" customHeight="1" x14ac:dyDescent="0.3">
      <c r="A63" s="57"/>
      <c r="B63" s="43" t="s">
        <v>14</v>
      </c>
      <c r="C63" s="36" t="str">
        <f t="shared" ref="C63:C71" si="0">+C4</f>
        <v>40 17 911 0103</v>
      </c>
      <c r="D63" s="36"/>
      <c r="E63" s="36" t="str">
        <f t="shared" ref="E63:E71" si="1">+E4</f>
        <v>40 17 821 0207</v>
      </c>
      <c r="F63" s="36"/>
      <c r="G63" s="36" t="str">
        <f t="shared" ref="G63:G71" si="2">+G4</f>
        <v>40 17 954 1853</v>
      </c>
      <c r="H63" s="36"/>
      <c r="I63" s="36">
        <f t="shared" ref="I63:I71" si="3">+I4</f>
        <v>0</v>
      </c>
      <c r="J63" s="36"/>
      <c r="K63" s="36" t="str">
        <f t="shared" ref="K63:K71" si="4">+K4</f>
        <v>40 28 849 0190</v>
      </c>
      <c r="L63" s="36"/>
      <c r="M63" s="36" t="str">
        <f t="shared" ref="M63:M71" si="5">+M4</f>
        <v>40 28 849 0367</v>
      </c>
      <c r="N63" s="36"/>
      <c r="O63" s="36">
        <f t="shared" ref="O63:O71" si="6">+O4</f>
        <v>0</v>
      </c>
      <c r="P63" s="36"/>
      <c r="Q63" s="36">
        <f t="shared" ref="Q63:Q71" si="7">+Q4</f>
        <v>0</v>
      </c>
      <c r="R63" s="36"/>
      <c r="S63" s="36">
        <f t="shared" ref="S63:S71" si="8">+S4</f>
        <v>0</v>
      </c>
      <c r="T63" s="36"/>
      <c r="U63" s="36">
        <f t="shared" ref="U63:U71" si="9">+U4</f>
        <v>0</v>
      </c>
      <c r="V63" s="36"/>
      <c r="W63" s="36">
        <f t="shared" ref="W63:W71" si="10">+W4</f>
        <v>0</v>
      </c>
      <c r="X63" s="36"/>
      <c r="Y63" s="36">
        <f t="shared" ref="Y63:Y71" si="11">+Y4</f>
        <v>0</v>
      </c>
      <c r="Z63" s="36"/>
      <c r="AA63" s="36">
        <f t="shared" ref="AA63:AA71" si="12">+AA4</f>
        <v>0</v>
      </c>
      <c r="AB63" s="36"/>
      <c r="AC63" s="36">
        <f t="shared" ref="AC63:AC71" si="13">+AC4</f>
        <v>0</v>
      </c>
      <c r="AD63" s="36"/>
    </row>
    <row r="64" spans="1:30" ht="15" customHeight="1" x14ac:dyDescent="0.3">
      <c r="A64" s="57"/>
      <c r="B64" s="43"/>
      <c r="C64" s="36" t="str">
        <f t="shared" si="0"/>
        <v>40 17 911 0104</v>
      </c>
      <c r="D64" s="36"/>
      <c r="E64" s="36" t="str">
        <f t="shared" si="1"/>
        <v>40 17 821 0200</v>
      </c>
      <c r="F64" s="36"/>
      <c r="G64" s="36" t="str">
        <f t="shared" si="2"/>
        <v>40 17 954 0998</v>
      </c>
      <c r="H64" s="36"/>
      <c r="I64" s="36">
        <f t="shared" si="3"/>
        <v>0</v>
      </c>
      <c r="J64" s="36"/>
      <c r="K64" s="36" t="str">
        <f t="shared" si="4"/>
        <v>40 28 975 0021</v>
      </c>
      <c r="L64" s="36"/>
      <c r="M64" s="36" t="str">
        <f t="shared" si="5"/>
        <v>40 28 840 0502</v>
      </c>
      <c r="N64" s="36"/>
      <c r="O64" s="36">
        <f t="shared" si="6"/>
        <v>0</v>
      </c>
      <c r="P64" s="36"/>
      <c r="Q64" s="36">
        <f t="shared" si="7"/>
        <v>0</v>
      </c>
      <c r="R64" s="36"/>
      <c r="S64" s="36">
        <f t="shared" si="8"/>
        <v>0</v>
      </c>
      <c r="T64" s="36"/>
      <c r="U64" s="36">
        <f t="shared" si="9"/>
        <v>0</v>
      </c>
      <c r="V64" s="36"/>
      <c r="W64" s="36">
        <f t="shared" si="10"/>
        <v>0</v>
      </c>
      <c r="X64" s="36"/>
      <c r="Y64" s="36">
        <f t="shared" si="11"/>
        <v>0</v>
      </c>
      <c r="Z64" s="36"/>
      <c r="AA64" s="36">
        <f t="shared" si="12"/>
        <v>0</v>
      </c>
      <c r="AB64" s="36"/>
      <c r="AC64" s="36">
        <f t="shared" si="13"/>
        <v>0</v>
      </c>
      <c r="AD64" s="36"/>
    </row>
    <row r="65" spans="1:30" ht="15" customHeight="1" x14ac:dyDescent="0.3">
      <c r="A65" s="57"/>
      <c r="B65" s="43"/>
      <c r="C65" s="36" t="str">
        <f t="shared" si="0"/>
        <v>40 17 610 0165</v>
      </c>
      <c r="D65" s="36"/>
      <c r="E65" s="36" t="str">
        <f t="shared" si="1"/>
        <v>40 17 821 0254</v>
      </c>
      <c r="F65" s="36"/>
      <c r="G65" s="36" t="str">
        <f t="shared" si="2"/>
        <v>40 17 954 1863</v>
      </c>
      <c r="H65" s="36"/>
      <c r="I65" s="36">
        <f t="shared" si="3"/>
        <v>0</v>
      </c>
      <c r="J65" s="36"/>
      <c r="K65" s="36" t="str">
        <f t="shared" si="4"/>
        <v>40 28 832 0210</v>
      </c>
      <c r="L65" s="36"/>
      <c r="M65" s="36" t="str">
        <f t="shared" si="5"/>
        <v>40 28 971 0255</v>
      </c>
      <c r="N65" s="36"/>
      <c r="O65" s="36">
        <f t="shared" si="6"/>
        <v>0</v>
      </c>
      <c r="P65" s="36"/>
      <c r="Q65" s="36">
        <f t="shared" si="7"/>
        <v>0</v>
      </c>
      <c r="R65" s="36"/>
      <c r="S65" s="36">
        <f t="shared" si="8"/>
        <v>0</v>
      </c>
      <c r="T65" s="36"/>
      <c r="U65" s="36">
        <f t="shared" si="9"/>
        <v>0</v>
      </c>
      <c r="V65" s="36"/>
      <c r="W65" s="36">
        <f t="shared" si="10"/>
        <v>0</v>
      </c>
      <c r="X65" s="36"/>
      <c r="Y65" s="36">
        <f t="shared" si="11"/>
        <v>0</v>
      </c>
      <c r="Z65" s="36"/>
      <c r="AA65" s="36">
        <f t="shared" si="12"/>
        <v>0</v>
      </c>
      <c r="AB65" s="36"/>
      <c r="AC65" s="36">
        <f t="shared" si="13"/>
        <v>0</v>
      </c>
      <c r="AD65" s="36"/>
    </row>
    <row r="66" spans="1:30" ht="15" customHeight="1" x14ac:dyDescent="0.3">
      <c r="A66" s="57"/>
      <c r="B66" s="43"/>
      <c r="C66" s="36" t="str">
        <f t="shared" si="0"/>
        <v>40 17 911 0105</v>
      </c>
      <c r="D66" s="36"/>
      <c r="E66" s="36">
        <f t="shared" si="1"/>
        <v>0</v>
      </c>
      <c r="F66" s="36"/>
      <c r="G66" s="36" t="str">
        <f t="shared" si="2"/>
        <v>40 17 954 1016</v>
      </c>
      <c r="H66" s="36"/>
      <c r="I66" s="36">
        <f t="shared" si="3"/>
        <v>0</v>
      </c>
      <c r="J66" s="36"/>
      <c r="K66" s="36" t="str">
        <f t="shared" si="4"/>
        <v>40 28 849 0378</v>
      </c>
      <c r="L66" s="36"/>
      <c r="M66" s="36" t="str">
        <f t="shared" si="5"/>
        <v>40 28 957 0676</v>
      </c>
      <c r="N66" s="36"/>
      <c r="O66" s="36">
        <f t="shared" si="6"/>
        <v>0</v>
      </c>
      <c r="P66" s="36"/>
      <c r="Q66" s="36">
        <f t="shared" si="7"/>
        <v>0</v>
      </c>
      <c r="R66" s="36"/>
      <c r="S66" s="36">
        <f t="shared" si="8"/>
        <v>0</v>
      </c>
      <c r="T66" s="36"/>
      <c r="U66" s="36">
        <f t="shared" si="9"/>
        <v>0</v>
      </c>
      <c r="V66" s="36"/>
      <c r="W66" s="36">
        <f t="shared" si="10"/>
        <v>0</v>
      </c>
      <c r="X66" s="36"/>
      <c r="Y66" s="36">
        <f t="shared" si="11"/>
        <v>0</v>
      </c>
      <c r="Z66" s="36"/>
      <c r="AA66" s="36">
        <f t="shared" si="12"/>
        <v>0</v>
      </c>
      <c r="AB66" s="36"/>
      <c r="AC66" s="36">
        <f t="shared" si="13"/>
        <v>0</v>
      </c>
      <c r="AD66" s="36"/>
    </row>
    <row r="67" spans="1:30" ht="15" customHeight="1" x14ac:dyDescent="0.3">
      <c r="A67" s="57"/>
      <c r="B67" s="43"/>
      <c r="C67" s="36">
        <f t="shared" si="0"/>
        <v>0</v>
      </c>
      <c r="D67" s="36"/>
      <c r="E67" s="36">
        <f t="shared" si="1"/>
        <v>0</v>
      </c>
      <c r="F67" s="36"/>
      <c r="G67" s="36" t="str">
        <f t="shared" si="2"/>
        <v>40 17 954 1756</v>
      </c>
      <c r="H67" s="36"/>
      <c r="I67" s="36">
        <f t="shared" si="3"/>
        <v>0</v>
      </c>
      <c r="J67" s="36"/>
      <c r="K67" s="36" t="str">
        <f t="shared" si="4"/>
        <v>40 28 976 0106</v>
      </c>
      <c r="L67" s="36"/>
      <c r="M67" s="36" t="str">
        <f t="shared" si="5"/>
        <v>40 28 959 0276</v>
      </c>
      <c r="N67" s="36"/>
      <c r="O67" s="36">
        <f t="shared" si="6"/>
        <v>0</v>
      </c>
      <c r="P67" s="36"/>
      <c r="Q67" s="36">
        <f t="shared" si="7"/>
        <v>0</v>
      </c>
      <c r="R67" s="36"/>
      <c r="S67" s="36">
        <f t="shared" si="8"/>
        <v>0</v>
      </c>
      <c r="T67" s="36"/>
      <c r="U67" s="36">
        <f t="shared" si="9"/>
        <v>0</v>
      </c>
      <c r="V67" s="36"/>
      <c r="W67" s="36">
        <f t="shared" si="10"/>
        <v>0</v>
      </c>
      <c r="X67" s="36"/>
      <c r="Y67" s="36">
        <f t="shared" si="11"/>
        <v>0</v>
      </c>
      <c r="Z67" s="36"/>
      <c r="AA67" s="36">
        <f t="shared" si="12"/>
        <v>0</v>
      </c>
      <c r="AB67" s="36"/>
      <c r="AC67" s="36">
        <f t="shared" si="13"/>
        <v>0</v>
      </c>
      <c r="AD67" s="36"/>
    </row>
    <row r="68" spans="1:30" ht="15" customHeight="1" x14ac:dyDescent="0.3">
      <c r="A68" s="57"/>
      <c r="B68" s="43"/>
      <c r="C68" s="36">
        <f t="shared" si="0"/>
        <v>0</v>
      </c>
      <c r="D68" s="36"/>
      <c r="E68" s="36">
        <f t="shared" si="1"/>
        <v>0</v>
      </c>
      <c r="F68" s="36"/>
      <c r="G68" s="36" t="str">
        <f t="shared" si="2"/>
        <v>40 17 921 0102</v>
      </c>
      <c r="H68" s="36"/>
      <c r="I68" s="36">
        <f t="shared" si="3"/>
        <v>0</v>
      </c>
      <c r="J68" s="36"/>
      <c r="K68" s="36" t="str">
        <f t="shared" si="4"/>
        <v>40 28 856 0808</v>
      </c>
      <c r="L68" s="36"/>
      <c r="M68" s="36" t="str">
        <f t="shared" si="5"/>
        <v>40 28 954 1533</v>
      </c>
      <c r="N68" s="36"/>
      <c r="O68" s="36">
        <f t="shared" si="6"/>
        <v>0</v>
      </c>
      <c r="P68" s="36"/>
      <c r="Q68" s="36">
        <f t="shared" si="7"/>
        <v>0</v>
      </c>
      <c r="R68" s="36"/>
      <c r="S68" s="36">
        <f t="shared" si="8"/>
        <v>0</v>
      </c>
      <c r="T68" s="36"/>
      <c r="U68" s="36">
        <f t="shared" si="9"/>
        <v>0</v>
      </c>
      <c r="V68" s="36"/>
      <c r="W68" s="36">
        <f t="shared" si="10"/>
        <v>0</v>
      </c>
      <c r="X68" s="36"/>
      <c r="Y68" s="36">
        <f t="shared" si="11"/>
        <v>0</v>
      </c>
      <c r="Z68" s="36"/>
      <c r="AA68" s="36">
        <f t="shared" si="12"/>
        <v>0</v>
      </c>
      <c r="AB68" s="36"/>
      <c r="AC68" s="36">
        <f t="shared" si="13"/>
        <v>0</v>
      </c>
      <c r="AD68" s="36"/>
    </row>
    <row r="69" spans="1:30" ht="18.75" customHeight="1" x14ac:dyDescent="0.3">
      <c r="A69" s="57"/>
      <c r="B69" s="43"/>
      <c r="C69" s="36">
        <f t="shared" si="0"/>
        <v>0</v>
      </c>
      <c r="D69" s="36"/>
      <c r="E69" s="36">
        <f t="shared" si="1"/>
        <v>0</v>
      </c>
      <c r="F69" s="36"/>
      <c r="G69" s="36">
        <f t="shared" si="2"/>
        <v>0</v>
      </c>
      <c r="H69" s="36"/>
      <c r="I69" s="36">
        <f t="shared" si="3"/>
        <v>0</v>
      </c>
      <c r="J69" s="36"/>
      <c r="K69" s="36">
        <f t="shared" si="4"/>
        <v>0</v>
      </c>
      <c r="L69" s="36"/>
      <c r="M69" s="36" t="str">
        <f t="shared" si="5"/>
        <v>40 28 954 1836</v>
      </c>
      <c r="N69" s="36"/>
      <c r="O69" s="36">
        <f t="shared" si="6"/>
        <v>0</v>
      </c>
      <c r="P69" s="36"/>
      <c r="Q69" s="36">
        <f t="shared" si="7"/>
        <v>0</v>
      </c>
      <c r="R69" s="36"/>
      <c r="S69" s="36">
        <f t="shared" si="8"/>
        <v>0</v>
      </c>
      <c r="T69" s="36"/>
      <c r="U69" s="36">
        <f t="shared" si="9"/>
        <v>0</v>
      </c>
      <c r="V69" s="36"/>
      <c r="W69" s="36">
        <f t="shared" si="10"/>
        <v>0</v>
      </c>
      <c r="X69" s="36"/>
      <c r="Y69" s="36">
        <f t="shared" si="11"/>
        <v>0</v>
      </c>
      <c r="Z69" s="36"/>
      <c r="AA69" s="36">
        <f t="shared" si="12"/>
        <v>0</v>
      </c>
      <c r="AB69" s="36"/>
      <c r="AC69" s="36">
        <f t="shared" si="13"/>
        <v>0</v>
      </c>
      <c r="AD69" s="36"/>
    </row>
    <row r="70" spans="1:30" ht="18.75" customHeight="1" x14ac:dyDescent="0.3">
      <c r="A70" s="57"/>
      <c r="B70" s="43"/>
      <c r="C70" s="36">
        <f t="shared" si="0"/>
        <v>0</v>
      </c>
      <c r="D70" s="36"/>
      <c r="E70" s="36">
        <f t="shared" si="1"/>
        <v>0</v>
      </c>
      <c r="F70" s="36"/>
      <c r="G70" s="36">
        <f t="shared" si="2"/>
        <v>0</v>
      </c>
      <c r="H70" s="36"/>
      <c r="I70" s="36">
        <f t="shared" si="3"/>
        <v>0</v>
      </c>
      <c r="J70" s="36"/>
      <c r="K70" s="36">
        <f t="shared" si="4"/>
        <v>0</v>
      </c>
      <c r="L70" s="36"/>
      <c r="M70" s="36" t="str">
        <f t="shared" si="5"/>
        <v>40 28 954 3170</v>
      </c>
      <c r="N70" s="36"/>
      <c r="O70" s="36">
        <f t="shared" si="6"/>
        <v>0</v>
      </c>
      <c r="P70" s="36"/>
      <c r="Q70" s="36">
        <f t="shared" si="7"/>
        <v>0</v>
      </c>
      <c r="R70" s="36"/>
      <c r="S70" s="36">
        <f t="shared" si="8"/>
        <v>0</v>
      </c>
      <c r="T70" s="36"/>
      <c r="U70" s="36">
        <f t="shared" si="9"/>
        <v>0</v>
      </c>
      <c r="V70" s="36"/>
      <c r="W70" s="36">
        <f t="shared" si="10"/>
        <v>0</v>
      </c>
      <c r="X70" s="36"/>
      <c r="Y70" s="36">
        <f t="shared" si="11"/>
        <v>0</v>
      </c>
      <c r="Z70" s="36"/>
      <c r="AA70" s="36">
        <f t="shared" si="12"/>
        <v>0</v>
      </c>
      <c r="AB70" s="36"/>
      <c r="AC70" s="36">
        <f t="shared" si="13"/>
        <v>0</v>
      </c>
      <c r="AD70" s="36"/>
    </row>
    <row r="71" spans="1:30" ht="18.75" customHeight="1" x14ac:dyDescent="0.3">
      <c r="A71" s="57"/>
      <c r="B71" s="43"/>
      <c r="C71" s="36">
        <f t="shared" si="0"/>
        <v>0</v>
      </c>
      <c r="D71" s="36"/>
      <c r="E71" s="36">
        <f t="shared" si="1"/>
        <v>0</v>
      </c>
      <c r="F71" s="36"/>
      <c r="G71" s="36">
        <f t="shared" si="2"/>
        <v>0</v>
      </c>
      <c r="H71" s="36"/>
      <c r="I71" s="36">
        <f t="shared" si="3"/>
        <v>0</v>
      </c>
      <c r="J71" s="36"/>
      <c r="K71" s="36">
        <f t="shared" si="4"/>
        <v>0</v>
      </c>
      <c r="L71" s="36"/>
      <c r="M71" s="36" t="str">
        <f t="shared" si="5"/>
        <v>40 28 954 3171</v>
      </c>
      <c r="N71" s="36"/>
      <c r="O71" s="36">
        <f t="shared" si="6"/>
        <v>0</v>
      </c>
      <c r="P71" s="36"/>
      <c r="Q71" s="36">
        <f t="shared" si="7"/>
        <v>0</v>
      </c>
      <c r="R71" s="36"/>
      <c r="S71" s="36">
        <f t="shared" si="8"/>
        <v>0</v>
      </c>
      <c r="T71" s="36"/>
      <c r="U71" s="36">
        <f t="shared" si="9"/>
        <v>0</v>
      </c>
      <c r="V71" s="36"/>
      <c r="W71" s="36">
        <f t="shared" si="10"/>
        <v>0</v>
      </c>
      <c r="X71" s="36"/>
      <c r="Y71" s="36">
        <f t="shared" si="11"/>
        <v>0</v>
      </c>
      <c r="Z71" s="36"/>
      <c r="AA71" s="36">
        <f t="shared" si="12"/>
        <v>0</v>
      </c>
      <c r="AB71" s="36"/>
      <c r="AC71" s="36">
        <f t="shared" si="13"/>
        <v>0</v>
      </c>
      <c r="AD71" s="36"/>
    </row>
    <row r="72" spans="1:30" x14ac:dyDescent="0.3">
      <c r="A72" s="57"/>
      <c r="B72" s="26"/>
      <c r="C72" s="51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  <c r="AC72" s="52"/>
      <c r="AD72" s="52"/>
    </row>
    <row r="73" spans="1:30" x14ac:dyDescent="0.3">
      <c r="A73" s="57"/>
      <c r="B73" s="47" t="s">
        <v>15</v>
      </c>
      <c r="C73" s="4" t="str">
        <f t="shared" ref="C73:C88" si="14">+C14</f>
        <v>40 17 810 0254</v>
      </c>
      <c r="D73" s="3"/>
      <c r="E73" s="4" t="str">
        <f t="shared" ref="E73:E88" si="15">+E14</f>
        <v>40 17 821 0217</v>
      </c>
      <c r="F73" s="3"/>
      <c r="G73" s="4" t="str">
        <f t="shared" ref="G73:G88" si="16">+G14</f>
        <v>40 17 954 1834</v>
      </c>
      <c r="H73" s="3"/>
      <c r="I73" s="4">
        <f t="shared" ref="I73:I88" si="17">+I14</f>
        <v>0</v>
      </c>
      <c r="J73" s="3"/>
      <c r="K73" s="4" t="str">
        <f t="shared" ref="K73:K88" si="18">+K14</f>
        <v>40 28 871 0439</v>
      </c>
      <c r="L73" s="3"/>
      <c r="M73" s="4" t="str">
        <f t="shared" ref="M73:M88" si="19">+M14</f>
        <v>40 28 957 0381</v>
      </c>
      <c r="N73" s="3"/>
      <c r="O73" s="4">
        <f t="shared" ref="O73:O88" si="20">+O14</f>
        <v>0</v>
      </c>
      <c r="P73" s="3"/>
      <c r="Q73" s="4">
        <f t="shared" ref="Q73:Q88" si="21">+Q14</f>
        <v>0</v>
      </c>
      <c r="R73" s="3"/>
      <c r="S73" s="4">
        <f t="shared" ref="S73:S88" si="22">+S14</f>
        <v>0</v>
      </c>
      <c r="T73" s="3"/>
      <c r="U73" s="4">
        <f t="shared" ref="U73:U88" si="23">+U14</f>
        <v>0</v>
      </c>
      <c r="V73" s="3"/>
      <c r="W73" s="4">
        <f t="shared" ref="W73:W88" si="24">+W14</f>
        <v>0</v>
      </c>
      <c r="X73" s="3"/>
      <c r="Y73" s="4">
        <f t="shared" ref="Y73:Y88" si="25">+Y14</f>
        <v>0</v>
      </c>
      <c r="Z73" s="3"/>
      <c r="AA73" s="4">
        <f t="shared" ref="AA73:AA88" si="26">+AA14</f>
        <v>0</v>
      </c>
      <c r="AB73" s="3"/>
      <c r="AC73" s="4">
        <f t="shared" ref="AC73:AC88" si="27">+AC14</f>
        <v>0</v>
      </c>
      <c r="AD73" s="3"/>
    </row>
    <row r="74" spans="1:30" x14ac:dyDescent="0.3">
      <c r="A74" s="57"/>
      <c r="B74" s="48"/>
      <c r="C74" s="4" t="str">
        <f t="shared" si="14"/>
        <v>40 17 810 0255</v>
      </c>
      <c r="D74" s="3"/>
      <c r="E74" s="4" t="str">
        <f t="shared" si="15"/>
        <v>40 17 821 0219</v>
      </c>
      <c r="F74" s="3"/>
      <c r="G74" s="4" t="str">
        <f t="shared" si="16"/>
        <v>40 17 954 0997</v>
      </c>
      <c r="H74" s="3"/>
      <c r="I74" s="4">
        <f t="shared" si="17"/>
        <v>0</v>
      </c>
      <c r="J74" s="3"/>
      <c r="K74" s="4" t="str">
        <f t="shared" si="18"/>
        <v>40 28 871 0429</v>
      </c>
      <c r="L74" s="3"/>
      <c r="M74" s="4" t="str">
        <f t="shared" si="19"/>
        <v>40 28 959 0273</v>
      </c>
      <c r="N74" s="3"/>
      <c r="O74" s="4">
        <f t="shared" si="20"/>
        <v>0</v>
      </c>
      <c r="P74" s="3"/>
      <c r="Q74" s="4">
        <f t="shared" si="21"/>
        <v>0</v>
      </c>
      <c r="R74" s="3"/>
      <c r="S74" s="4">
        <f t="shared" si="22"/>
        <v>0</v>
      </c>
      <c r="T74" s="3"/>
      <c r="U74" s="4">
        <f t="shared" si="23"/>
        <v>0</v>
      </c>
      <c r="V74" s="3"/>
      <c r="W74" s="4">
        <f t="shared" si="24"/>
        <v>0</v>
      </c>
      <c r="X74" s="3"/>
      <c r="Y74" s="4">
        <f t="shared" si="25"/>
        <v>0</v>
      </c>
      <c r="Z74" s="3"/>
      <c r="AA74" s="4">
        <f t="shared" si="26"/>
        <v>0</v>
      </c>
      <c r="AB74" s="3"/>
      <c r="AC74" s="4">
        <f t="shared" si="27"/>
        <v>0</v>
      </c>
      <c r="AD74" s="3"/>
    </row>
    <row r="75" spans="1:30" x14ac:dyDescent="0.3">
      <c r="A75" s="57"/>
      <c r="B75" s="48"/>
      <c r="C75" s="4" t="str">
        <f t="shared" si="14"/>
        <v>40 17 821 0127</v>
      </c>
      <c r="D75" s="3"/>
      <c r="E75" s="4" t="str">
        <f t="shared" si="15"/>
        <v>40 17 620 0101</v>
      </c>
      <c r="F75" s="3"/>
      <c r="G75" s="4" t="str">
        <f t="shared" si="16"/>
        <v>40 17 954 1759</v>
      </c>
      <c r="H75" s="3"/>
      <c r="I75" s="4">
        <f t="shared" si="17"/>
        <v>0</v>
      </c>
      <c r="J75" s="3"/>
      <c r="K75" s="4" t="str">
        <f t="shared" si="18"/>
        <v>40 28 871 0438</v>
      </c>
      <c r="L75" s="3"/>
      <c r="M75" s="4" t="str">
        <f t="shared" si="19"/>
        <v>40 28 959 0435</v>
      </c>
      <c r="N75" s="3"/>
      <c r="O75" s="4">
        <f t="shared" si="20"/>
        <v>0</v>
      </c>
      <c r="P75" s="3"/>
      <c r="Q75" s="4">
        <f t="shared" si="21"/>
        <v>0</v>
      </c>
      <c r="R75" s="3"/>
      <c r="S75" s="4">
        <f t="shared" si="22"/>
        <v>0</v>
      </c>
      <c r="T75" s="3"/>
      <c r="U75" s="4">
        <f t="shared" si="23"/>
        <v>0</v>
      </c>
      <c r="V75" s="3"/>
      <c r="W75" s="4">
        <f t="shared" si="24"/>
        <v>0</v>
      </c>
      <c r="X75" s="3"/>
      <c r="Y75" s="4">
        <f t="shared" si="25"/>
        <v>0</v>
      </c>
      <c r="Z75" s="3"/>
      <c r="AA75" s="4">
        <f t="shared" si="26"/>
        <v>0</v>
      </c>
      <c r="AB75" s="3"/>
      <c r="AC75" s="4">
        <f t="shared" si="27"/>
        <v>0</v>
      </c>
      <c r="AD75" s="3"/>
    </row>
    <row r="76" spans="1:30" x14ac:dyDescent="0.3">
      <c r="A76" s="57"/>
      <c r="B76" s="48"/>
      <c r="C76" s="4" t="str">
        <f t="shared" si="14"/>
        <v>40 17 810 0247</v>
      </c>
      <c r="D76" s="3"/>
      <c r="E76" s="4" t="str">
        <f t="shared" si="15"/>
        <v>40 17 821 0104</v>
      </c>
      <c r="F76" s="3"/>
      <c r="G76" s="4" t="str">
        <f t="shared" si="16"/>
        <v>40 17 954 0995</v>
      </c>
      <c r="H76" s="3"/>
      <c r="I76" s="4">
        <f t="shared" si="17"/>
        <v>0</v>
      </c>
      <c r="J76" s="3"/>
      <c r="K76" s="4" t="str">
        <f t="shared" si="18"/>
        <v>40 28 857 0401</v>
      </c>
      <c r="L76" s="3"/>
      <c r="M76" s="4" t="str">
        <f t="shared" si="19"/>
        <v>40 28 954 1531</v>
      </c>
      <c r="N76" s="3"/>
      <c r="O76" s="4">
        <f t="shared" si="20"/>
        <v>0</v>
      </c>
      <c r="P76" s="3"/>
      <c r="Q76" s="4">
        <f t="shared" si="21"/>
        <v>0</v>
      </c>
      <c r="R76" s="3"/>
      <c r="S76" s="4">
        <f t="shared" si="22"/>
        <v>0</v>
      </c>
      <c r="T76" s="3"/>
      <c r="U76" s="4">
        <f t="shared" si="23"/>
        <v>0</v>
      </c>
      <c r="V76" s="3"/>
      <c r="W76" s="4">
        <f t="shared" si="24"/>
        <v>0</v>
      </c>
      <c r="X76" s="3"/>
      <c r="Y76" s="4">
        <f t="shared" si="25"/>
        <v>0</v>
      </c>
      <c r="Z76" s="3"/>
      <c r="AA76" s="4">
        <f t="shared" si="26"/>
        <v>0</v>
      </c>
      <c r="AB76" s="3"/>
      <c r="AC76" s="4">
        <f t="shared" si="27"/>
        <v>0</v>
      </c>
      <c r="AD76" s="3"/>
    </row>
    <row r="77" spans="1:30" x14ac:dyDescent="0.3">
      <c r="A77" s="57"/>
      <c r="B77" s="48"/>
      <c r="C77" s="4">
        <f t="shared" si="14"/>
        <v>0</v>
      </c>
      <c r="D77" s="3"/>
      <c r="E77" s="4" t="str">
        <f t="shared" si="15"/>
        <v>40 17 821 0269</v>
      </c>
      <c r="F77" s="3"/>
      <c r="G77" s="4" t="str">
        <f t="shared" si="16"/>
        <v>40 17 954 1869</v>
      </c>
      <c r="H77" s="3"/>
      <c r="I77" s="4">
        <f t="shared" si="17"/>
        <v>0</v>
      </c>
      <c r="J77" s="3"/>
      <c r="K77" s="4" t="str">
        <f t="shared" si="18"/>
        <v>40 28 871 0326</v>
      </c>
      <c r="L77" s="3"/>
      <c r="M77" s="4" t="str">
        <f t="shared" si="19"/>
        <v>40 28 954  1704</v>
      </c>
      <c r="N77" s="3"/>
      <c r="O77" s="4">
        <f t="shared" si="20"/>
        <v>0</v>
      </c>
      <c r="P77" s="3"/>
      <c r="Q77" s="4">
        <f t="shared" si="21"/>
        <v>0</v>
      </c>
      <c r="R77" s="3"/>
      <c r="S77" s="4">
        <f t="shared" si="22"/>
        <v>0</v>
      </c>
      <c r="T77" s="3"/>
      <c r="U77" s="4">
        <f t="shared" si="23"/>
        <v>0</v>
      </c>
      <c r="V77" s="3"/>
      <c r="W77" s="4">
        <f t="shared" si="24"/>
        <v>0</v>
      </c>
      <c r="X77" s="3"/>
      <c r="Y77" s="4">
        <f t="shared" si="25"/>
        <v>0</v>
      </c>
      <c r="Z77" s="3"/>
      <c r="AA77" s="4">
        <f t="shared" si="26"/>
        <v>0</v>
      </c>
      <c r="AB77" s="3"/>
      <c r="AC77" s="4">
        <f t="shared" si="27"/>
        <v>0</v>
      </c>
      <c r="AD77" s="3"/>
    </row>
    <row r="78" spans="1:30" x14ac:dyDescent="0.3">
      <c r="A78" s="57"/>
      <c r="B78" s="48"/>
      <c r="C78" s="4">
        <f t="shared" si="14"/>
        <v>0</v>
      </c>
      <c r="D78" s="3"/>
      <c r="E78" s="4">
        <f t="shared" si="15"/>
        <v>0</v>
      </c>
      <c r="F78" s="3"/>
      <c r="G78" s="4">
        <f t="shared" si="16"/>
        <v>0</v>
      </c>
      <c r="H78" s="3"/>
      <c r="I78" s="4">
        <f t="shared" si="17"/>
        <v>0</v>
      </c>
      <c r="J78" s="3"/>
      <c r="K78" s="4">
        <f t="shared" si="18"/>
        <v>0</v>
      </c>
      <c r="L78" s="3"/>
      <c r="M78" s="4" t="str">
        <f t="shared" si="19"/>
        <v>40 28 954 2125</v>
      </c>
      <c r="N78" s="3"/>
      <c r="O78" s="4">
        <f t="shared" si="20"/>
        <v>0</v>
      </c>
      <c r="P78" s="3"/>
      <c r="Q78" s="4">
        <f t="shared" si="21"/>
        <v>0</v>
      </c>
      <c r="R78" s="3"/>
      <c r="S78" s="4">
        <f t="shared" si="22"/>
        <v>0</v>
      </c>
      <c r="T78" s="3"/>
      <c r="U78" s="4">
        <f t="shared" si="23"/>
        <v>0</v>
      </c>
      <c r="V78" s="3"/>
      <c r="W78" s="4">
        <f t="shared" si="24"/>
        <v>0</v>
      </c>
      <c r="X78" s="3"/>
      <c r="Y78" s="4">
        <f t="shared" si="25"/>
        <v>0</v>
      </c>
      <c r="Z78" s="3"/>
      <c r="AA78" s="4">
        <f t="shared" si="26"/>
        <v>0</v>
      </c>
      <c r="AB78" s="3"/>
      <c r="AC78" s="4">
        <f t="shared" si="27"/>
        <v>0</v>
      </c>
      <c r="AD78" s="3"/>
    </row>
    <row r="79" spans="1:30" x14ac:dyDescent="0.3">
      <c r="A79" s="57"/>
      <c r="B79" s="48"/>
      <c r="C79" s="4">
        <f t="shared" si="14"/>
        <v>0</v>
      </c>
      <c r="D79" s="3"/>
      <c r="E79" s="4">
        <f t="shared" si="15"/>
        <v>0</v>
      </c>
      <c r="F79" s="3"/>
      <c r="G79" s="4">
        <f t="shared" si="16"/>
        <v>0</v>
      </c>
      <c r="H79" s="3"/>
      <c r="I79" s="4">
        <f t="shared" si="17"/>
        <v>0</v>
      </c>
      <c r="J79" s="3"/>
      <c r="K79" s="4">
        <f t="shared" si="18"/>
        <v>0</v>
      </c>
      <c r="L79" s="3"/>
      <c r="M79" s="4" t="str">
        <f t="shared" si="19"/>
        <v>40 28 954 2149</v>
      </c>
      <c r="N79" s="3"/>
      <c r="O79" s="4">
        <f t="shared" si="20"/>
        <v>0</v>
      </c>
      <c r="P79" s="3"/>
      <c r="Q79" s="4">
        <f t="shared" si="21"/>
        <v>0</v>
      </c>
      <c r="R79" s="3"/>
      <c r="S79" s="4">
        <f t="shared" si="22"/>
        <v>0</v>
      </c>
      <c r="T79" s="3"/>
      <c r="U79" s="4">
        <f t="shared" si="23"/>
        <v>0</v>
      </c>
      <c r="V79" s="3"/>
      <c r="W79" s="4">
        <f t="shared" si="24"/>
        <v>0</v>
      </c>
      <c r="X79" s="3"/>
      <c r="Y79" s="4">
        <f t="shared" si="25"/>
        <v>0</v>
      </c>
      <c r="Z79" s="3"/>
      <c r="AA79" s="4">
        <f t="shared" si="26"/>
        <v>0</v>
      </c>
      <c r="AB79" s="3"/>
      <c r="AC79" s="4">
        <f t="shared" si="27"/>
        <v>0</v>
      </c>
      <c r="AD79" s="3"/>
    </row>
    <row r="80" spans="1:30" x14ac:dyDescent="0.3">
      <c r="A80" s="57"/>
      <c r="B80" s="48"/>
      <c r="C80" s="4">
        <f t="shared" si="14"/>
        <v>0</v>
      </c>
      <c r="D80" s="3"/>
      <c r="E80" s="4">
        <f t="shared" si="15"/>
        <v>0</v>
      </c>
      <c r="F80" s="3"/>
      <c r="G80" s="4">
        <f t="shared" si="16"/>
        <v>0</v>
      </c>
      <c r="H80" s="3"/>
      <c r="I80" s="4">
        <f t="shared" si="17"/>
        <v>0</v>
      </c>
      <c r="J80" s="3"/>
      <c r="K80" s="4">
        <f t="shared" si="18"/>
        <v>0</v>
      </c>
      <c r="L80" s="3"/>
      <c r="M80" s="4" t="str">
        <f t="shared" si="19"/>
        <v>40 28 959 0682</v>
      </c>
      <c r="N80" s="3"/>
      <c r="O80" s="4">
        <f t="shared" si="20"/>
        <v>0</v>
      </c>
      <c r="P80" s="3"/>
      <c r="Q80" s="4">
        <f t="shared" si="21"/>
        <v>0</v>
      </c>
      <c r="R80" s="3"/>
      <c r="S80" s="4">
        <f t="shared" si="22"/>
        <v>0</v>
      </c>
      <c r="T80" s="3"/>
      <c r="U80" s="4">
        <f t="shared" si="23"/>
        <v>0</v>
      </c>
      <c r="V80" s="3"/>
      <c r="W80" s="4">
        <f t="shared" si="24"/>
        <v>0</v>
      </c>
      <c r="X80" s="3"/>
      <c r="Y80" s="4">
        <f t="shared" si="25"/>
        <v>0</v>
      </c>
      <c r="Z80" s="3"/>
      <c r="AA80" s="4">
        <f t="shared" si="26"/>
        <v>0</v>
      </c>
      <c r="AB80" s="3"/>
      <c r="AC80" s="4">
        <f t="shared" si="27"/>
        <v>0</v>
      </c>
      <c r="AD80" s="3"/>
    </row>
    <row r="81" spans="1:30" x14ac:dyDescent="0.3">
      <c r="A81" s="57"/>
      <c r="B81" s="48"/>
      <c r="C81" s="4">
        <f t="shared" si="14"/>
        <v>0</v>
      </c>
      <c r="D81" s="3"/>
      <c r="E81" s="4">
        <f t="shared" si="15"/>
        <v>0</v>
      </c>
      <c r="F81" s="3"/>
      <c r="G81" s="4">
        <f t="shared" si="16"/>
        <v>0</v>
      </c>
      <c r="H81" s="3"/>
      <c r="I81" s="4">
        <f t="shared" si="17"/>
        <v>0</v>
      </c>
      <c r="J81" s="3"/>
      <c r="K81" s="4">
        <f t="shared" si="18"/>
        <v>0</v>
      </c>
      <c r="L81" s="3"/>
      <c r="M81" s="4" t="str">
        <f t="shared" si="19"/>
        <v>40 28 954 2128</v>
      </c>
      <c r="N81" s="3"/>
      <c r="O81" s="4">
        <f t="shared" si="20"/>
        <v>0</v>
      </c>
      <c r="P81" s="3"/>
      <c r="Q81" s="4">
        <f t="shared" si="21"/>
        <v>0</v>
      </c>
      <c r="R81" s="3"/>
      <c r="S81" s="4">
        <f t="shared" si="22"/>
        <v>0</v>
      </c>
      <c r="T81" s="3"/>
      <c r="U81" s="4">
        <f t="shared" si="23"/>
        <v>0</v>
      </c>
      <c r="V81" s="3"/>
      <c r="W81" s="4">
        <f t="shared" si="24"/>
        <v>0</v>
      </c>
      <c r="X81" s="3"/>
      <c r="Y81" s="4">
        <f t="shared" si="25"/>
        <v>0</v>
      </c>
      <c r="Z81" s="3"/>
      <c r="AA81" s="4">
        <f t="shared" si="26"/>
        <v>0</v>
      </c>
      <c r="AB81" s="3"/>
      <c r="AC81" s="4">
        <f t="shared" si="27"/>
        <v>0</v>
      </c>
      <c r="AD81" s="3"/>
    </row>
    <row r="82" spans="1:30" x14ac:dyDescent="0.3">
      <c r="A82" s="57"/>
      <c r="B82" s="48"/>
      <c r="C82" s="4">
        <f t="shared" si="14"/>
        <v>0</v>
      </c>
      <c r="D82" s="3"/>
      <c r="E82" s="4">
        <f t="shared" si="15"/>
        <v>0</v>
      </c>
      <c r="F82" s="3"/>
      <c r="G82" s="4">
        <f t="shared" si="16"/>
        <v>0</v>
      </c>
      <c r="H82" s="3"/>
      <c r="I82" s="4">
        <f t="shared" si="17"/>
        <v>0</v>
      </c>
      <c r="J82" s="3"/>
      <c r="K82" s="4">
        <f t="shared" si="18"/>
        <v>0</v>
      </c>
      <c r="L82" s="3"/>
      <c r="M82" s="4" t="str">
        <f t="shared" si="19"/>
        <v>40 28 959 0683</v>
      </c>
      <c r="N82" s="3"/>
      <c r="O82" s="4">
        <f t="shared" si="20"/>
        <v>0</v>
      </c>
      <c r="P82" s="3"/>
      <c r="Q82" s="4">
        <f t="shared" si="21"/>
        <v>0</v>
      </c>
      <c r="R82" s="3"/>
      <c r="S82" s="4">
        <f t="shared" si="22"/>
        <v>0</v>
      </c>
      <c r="T82" s="3"/>
      <c r="U82" s="4">
        <f t="shared" si="23"/>
        <v>0</v>
      </c>
      <c r="V82" s="3"/>
      <c r="W82" s="4">
        <f t="shared" si="24"/>
        <v>0</v>
      </c>
      <c r="X82" s="3"/>
      <c r="Y82" s="4">
        <f t="shared" si="25"/>
        <v>0</v>
      </c>
      <c r="Z82" s="3"/>
      <c r="AA82" s="4">
        <f t="shared" si="26"/>
        <v>0</v>
      </c>
      <c r="AB82" s="3"/>
      <c r="AC82" s="4">
        <f t="shared" si="27"/>
        <v>0</v>
      </c>
      <c r="AD82" s="3"/>
    </row>
    <row r="83" spans="1:30" x14ac:dyDescent="0.3">
      <c r="A83" s="57"/>
      <c r="B83" s="48"/>
      <c r="C83" s="4">
        <f t="shared" si="14"/>
        <v>0</v>
      </c>
      <c r="D83" s="3"/>
      <c r="E83" s="4">
        <f t="shared" si="15"/>
        <v>0</v>
      </c>
      <c r="F83" s="3"/>
      <c r="G83" s="4">
        <f t="shared" si="16"/>
        <v>0</v>
      </c>
      <c r="H83" s="3"/>
      <c r="I83" s="4">
        <f t="shared" si="17"/>
        <v>0</v>
      </c>
      <c r="J83" s="3"/>
      <c r="K83" s="4">
        <f t="shared" si="18"/>
        <v>0</v>
      </c>
      <c r="L83" s="3"/>
      <c r="M83" s="4" t="str">
        <f t="shared" si="19"/>
        <v>40 28 954 3447</v>
      </c>
      <c r="N83" s="3"/>
      <c r="O83" s="4">
        <f t="shared" si="20"/>
        <v>0</v>
      </c>
      <c r="P83" s="3"/>
      <c r="Q83" s="4">
        <f t="shared" si="21"/>
        <v>0</v>
      </c>
      <c r="R83" s="3"/>
      <c r="S83" s="4">
        <f t="shared" si="22"/>
        <v>0</v>
      </c>
      <c r="T83" s="3"/>
      <c r="U83" s="4">
        <f t="shared" si="23"/>
        <v>0</v>
      </c>
      <c r="V83" s="3"/>
      <c r="W83" s="4">
        <f t="shared" si="24"/>
        <v>0</v>
      </c>
      <c r="X83" s="3"/>
      <c r="Y83" s="4">
        <f t="shared" si="25"/>
        <v>0</v>
      </c>
      <c r="Z83" s="3"/>
      <c r="AA83" s="4">
        <f t="shared" si="26"/>
        <v>0</v>
      </c>
      <c r="AB83" s="3"/>
      <c r="AC83" s="4">
        <f t="shared" si="27"/>
        <v>0</v>
      </c>
      <c r="AD83" s="3"/>
    </row>
    <row r="84" spans="1:30" x14ac:dyDescent="0.3">
      <c r="A84" s="57"/>
      <c r="B84" s="48"/>
      <c r="C84" s="4">
        <f t="shared" si="14"/>
        <v>0</v>
      </c>
      <c r="D84" s="3"/>
      <c r="E84" s="4">
        <f t="shared" si="15"/>
        <v>0</v>
      </c>
      <c r="F84" s="3"/>
      <c r="G84" s="4">
        <f t="shared" si="16"/>
        <v>0</v>
      </c>
      <c r="H84" s="3"/>
      <c r="I84" s="4">
        <f t="shared" si="17"/>
        <v>0</v>
      </c>
      <c r="J84" s="3"/>
      <c r="K84" s="4">
        <f t="shared" si="18"/>
        <v>0</v>
      </c>
      <c r="L84" s="3"/>
      <c r="M84" s="4" t="str">
        <f t="shared" si="19"/>
        <v>40 28 957 0801</v>
      </c>
      <c r="N84" s="3"/>
      <c r="O84" s="4">
        <f t="shared" si="20"/>
        <v>0</v>
      </c>
      <c r="P84" s="3"/>
      <c r="Q84" s="4">
        <f t="shared" si="21"/>
        <v>0</v>
      </c>
      <c r="R84" s="3"/>
      <c r="S84" s="4">
        <f t="shared" si="22"/>
        <v>0</v>
      </c>
      <c r="T84" s="3"/>
      <c r="U84" s="4">
        <f t="shared" si="23"/>
        <v>0</v>
      </c>
      <c r="V84" s="3"/>
      <c r="W84" s="4">
        <f t="shared" si="24"/>
        <v>0</v>
      </c>
      <c r="X84" s="3"/>
      <c r="Y84" s="4">
        <f t="shared" si="25"/>
        <v>0</v>
      </c>
      <c r="Z84" s="3"/>
      <c r="AA84" s="4">
        <f t="shared" si="26"/>
        <v>0</v>
      </c>
      <c r="AB84" s="3"/>
      <c r="AC84" s="4">
        <f t="shared" si="27"/>
        <v>0</v>
      </c>
      <c r="AD84" s="3"/>
    </row>
    <row r="85" spans="1:30" x14ac:dyDescent="0.3">
      <c r="A85" s="57"/>
      <c r="B85" s="48"/>
      <c r="C85" s="4">
        <f t="shared" si="14"/>
        <v>0</v>
      </c>
      <c r="D85" s="3"/>
      <c r="E85" s="4">
        <f t="shared" si="15"/>
        <v>0</v>
      </c>
      <c r="F85" s="3"/>
      <c r="G85" s="4">
        <f t="shared" si="16"/>
        <v>0</v>
      </c>
      <c r="H85" s="3"/>
      <c r="I85" s="4">
        <f t="shared" si="17"/>
        <v>0</v>
      </c>
      <c r="J85" s="3"/>
      <c r="K85" s="4">
        <f t="shared" si="18"/>
        <v>0</v>
      </c>
      <c r="L85" s="3"/>
      <c r="M85" s="4" t="str">
        <f t="shared" si="19"/>
        <v>40 28 954 2126</v>
      </c>
      <c r="N85" s="3"/>
      <c r="O85" s="4">
        <f t="shared" si="20"/>
        <v>0</v>
      </c>
      <c r="P85" s="3"/>
      <c r="Q85" s="4">
        <f t="shared" si="21"/>
        <v>0</v>
      </c>
      <c r="R85" s="3"/>
      <c r="S85" s="4">
        <f t="shared" si="22"/>
        <v>0</v>
      </c>
      <c r="T85" s="3"/>
      <c r="U85" s="4">
        <f t="shared" si="23"/>
        <v>0</v>
      </c>
      <c r="V85" s="3"/>
      <c r="W85" s="4">
        <f t="shared" si="24"/>
        <v>0</v>
      </c>
      <c r="X85" s="3"/>
      <c r="Y85" s="4">
        <f t="shared" si="25"/>
        <v>0</v>
      </c>
      <c r="Z85" s="3"/>
      <c r="AA85" s="4">
        <f t="shared" si="26"/>
        <v>0</v>
      </c>
      <c r="AB85" s="3"/>
      <c r="AC85" s="4">
        <f t="shared" si="27"/>
        <v>0</v>
      </c>
      <c r="AD85" s="3"/>
    </row>
    <row r="86" spans="1:30" x14ac:dyDescent="0.3">
      <c r="A86" s="57"/>
      <c r="B86" s="48"/>
      <c r="C86" s="4">
        <f t="shared" si="14"/>
        <v>0</v>
      </c>
      <c r="D86" s="3"/>
      <c r="E86" s="4">
        <f t="shared" si="15"/>
        <v>0</v>
      </c>
      <c r="F86" s="3"/>
      <c r="G86" s="4">
        <f t="shared" si="16"/>
        <v>0</v>
      </c>
      <c r="H86" s="3"/>
      <c r="I86" s="4">
        <f t="shared" si="17"/>
        <v>0</v>
      </c>
      <c r="J86" s="3"/>
      <c r="K86" s="4">
        <f t="shared" si="18"/>
        <v>0</v>
      </c>
      <c r="L86" s="3"/>
      <c r="M86" s="4" t="str">
        <f t="shared" si="19"/>
        <v>40 28 957 0799</v>
      </c>
      <c r="N86" s="3"/>
      <c r="O86" s="4">
        <f t="shared" si="20"/>
        <v>0</v>
      </c>
      <c r="P86" s="3"/>
      <c r="Q86" s="4">
        <f t="shared" si="21"/>
        <v>0</v>
      </c>
      <c r="R86" s="3"/>
      <c r="S86" s="4">
        <f t="shared" si="22"/>
        <v>0</v>
      </c>
      <c r="T86" s="3"/>
      <c r="U86" s="4">
        <f t="shared" si="23"/>
        <v>0</v>
      </c>
      <c r="V86" s="3"/>
      <c r="W86" s="4">
        <f t="shared" si="24"/>
        <v>0</v>
      </c>
      <c r="X86" s="3"/>
      <c r="Y86" s="4">
        <f t="shared" si="25"/>
        <v>0</v>
      </c>
      <c r="Z86" s="3"/>
      <c r="AA86" s="4">
        <f t="shared" si="26"/>
        <v>0</v>
      </c>
      <c r="AB86" s="3"/>
      <c r="AC86" s="4">
        <f t="shared" si="27"/>
        <v>0</v>
      </c>
      <c r="AD86" s="3"/>
    </row>
    <row r="87" spans="1:30" x14ac:dyDescent="0.3">
      <c r="A87" s="57"/>
      <c r="B87" s="48"/>
      <c r="C87" s="4">
        <f t="shared" si="14"/>
        <v>0</v>
      </c>
      <c r="D87" s="3"/>
      <c r="E87" s="4">
        <f t="shared" si="15"/>
        <v>0</v>
      </c>
      <c r="F87" s="3"/>
      <c r="G87" s="4">
        <f t="shared" si="16"/>
        <v>0</v>
      </c>
      <c r="H87" s="3"/>
      <c r="I87" s="4">
        <f t="shared" si="17"/>
        <v>0</v>
      </c>
      <c r="J87" s="3"/>
      <c r="K87" s="4">
        <f t="shared" si="18"/>
        <v>0</v>
      </c>
      <c r="L87" s="3"/>
      <c r="M87" s="4" t="str">
        <f t="shared" si="19"/>
        <v>40 28 959 0586</v>
      </c>
      <c r="N87" s="3"/>
      <c r="O87" s="4">
        <f t="shared" si="20"/>
        <v>0</v>
      </c>
      <c r="P87" s="3"/>
      <c r="Q87" s="4">
        <f t="shared" si="21"/>
        <v>0</v>
      </c>
      <c r="R87" s="3"/>
      <c r="S87" s="4">
        <f t="shared" si="22"/>
        <v>0</v>
      </c>
      <c r="T87" s="3"/>
      <c r="U87" s="4">
        <f t="shared" si="23"/>
        <v>0</v>
      </c>
      <c r="V87" s="3"/>
      <c r="W87" s="4">
        <f t="shared" si="24"/>
        <v>0</v>
      </c>
      <c r="X87" s="3"/>
      <c r="Y87" s="4">
        <f t="shared" si="25"/>
        <v>0</v>
      </c>
      <c r="Z87" s="3"/>
      <c r="AA87" s="4">
        <f t="shared" si="26"/>
        <v>0</v>
      </c>
      <c r="AB87" s="3"/>
      <c r="AC87" s="4">
        <f t="shared" si="27"/>
        <v>0</v>
      </c>
      <c r="AD87" s="3"/>
    </row>
    <row r="88" spans="1:30" x14ac:dyDescent="0.3">
      <c r="A88" s="57"/>
      <c r="B88" s="48"/>
      <c r="C88" s="4">
        <f t="shared" si="14"/>
        <v>0</v>
      </c>
      <c r="D88" s="3"/>
      <c r="E88" s="4">
        <f t="shared" si="15"/>
        <v>0</v>
      </c>
      <c r="F88" s="3"/>
      <c r="G88" s="4">
        <f t="shared" si="16"/>
        <v>0</v>
      </c>
      <c r="H88" s="3"/>
      <c r="I88" s="4">
        <f t="shared" si="17"/>
        <v>0</v>
      </c>
      <c r="J88" s="3"/>
      <c r="K88" s="4">
        <f t="shared" si="18"/>
        <v>0</v>
      </c>
      <c r="L88" s="3"/>
      <c r="M88" s="4" t="str">
        <f t="shared" si="19"/>
        <v>40 28 959 0539</v>
      </c>
      <c r="N88" s="3"/>
      <c r="O88" s="4">
        <f t="shared" si="20"/>
        <v>0</v>
      </c>
      <c r="P88" s="3"/>
      <c r="Q88" s="4">
        <f t="shared" si="21"/>
        <v>0</v>
      </c>
      <c r="R88" s="3"/>
      <c r="S88" s="4">
        <f t="shared" si="22"/>
        <v>0</v>
      </c>
      <c r="T88" s="3"/>
      <c r="U88" s="4">
        <f t="shared" si="23"/>
        <v>0</v>
      </c>
      <c r="V88" s="3"/>
      <c r="W88" s="4">
        <f t="shared" si="24"/>
        <v>0</v>
      </c>
      <c r="X88" s="3"/>
      <c r="Y88" s="4">
        <f t="shared" si="25"/>
        <v>0</v>
      </c>
      <c r="Z88" s="3"/>
      <c r="AA88" s="4">
        <f t="shared" si="26"/>
        <v>0</v>
      </c>
      <c r="AB88" s="3"/>
      <c r="AC88" s="4">
        <f t="shared" si="27"/>
        <v>0</v>
      </c>
      <c r="AD88" s="3"/>
    </row>
    <row r="89" spans="1:30" x14ac:dyDescent="0.3">
      <c r="A89" s="57"/>
      <c r="B89" s="26"/>
      <c r="C89" s="2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</row>
    <row r="90" spans="1:30" ht="14.4" customHeight="1" x14ac:dyDescent="0.3">
      <c r="A90" s="57"/>
      <c r="B90" s="47" t="s">
        <v>16</v>
      </c>
      <c r="C90" s="4" t="str">
        <f t="shared" ref="C90:C97" si="28">+C31</f>
        <v>40 17 821 0022</v>
      </c>
      <c r="D90" s="3"/>
      <c r="E90" s="4" t="str">
        <f t="shared" ref="E90:E97" si="29">+E31</f>
        <v>40 17 821 0255</v>
      </c>
      <c r="F90" s="3"/>
      <c r="G90" s="4" t="str">
        <f t="shared" ref="G90:G97" si="30">+G31</f>
        <v>40 17 959 0084</v>
      </c>
      <c r="H90" s="3"/>
      <c r="I90" s="4">
        <f t="shared" ref="I90:I97" si="31">+I31</f>
        <v>0</v>
      </c>
      <c r="J90" s="3"/>
      <c r="K90" s="4" t="str">
        <f t="shared" ref="K90:K97" si="32">+K31</f>
        <v>40 28 810 1278</v>
      </c>
      <c r="L90" s="3"/>
      <c r="M90" s="4" t="str">
        <f t="shared" ref="M90:M97" si="33">+M31</f>
        <v>40 28 849 0366</v>
      </c>
      <c r="N90" s="3"/>
      <c r="O90" s="4">
        <f t="shared" ref="O90:O97" si="34">+O31</f>
        <v>0</v>
      </c>
      <c r="P90" s="3"/>
      <c r="Q90" s="4">
        <f t="shared" ref="Q90:Q97" si="35">+Q31</f>
        <v>0</v>
      </c>
      <c r="R90" s="3"/>
      <c r="S90" s="4">
        <f t="shared" ref="S90:S97" si="36">+S31</f>
        <v>0</v>
      </c>
      <c r="T90" s="3"/>
      <c r="U90" s="4">
        <f t="shared" ref="U90:U97" si="37">+U31</f>
        <v>0</v>
      </c>
      <c r="V90" s="3"/>
      <c r="W90" s="4">
        <f t="shared" ref="W90:W97" si="38">+W31</f>
        <v>0</v>
      </c>
      <c r="X90" s="3"/>
      <c r="Y90" s="4">
        <f t="shared" ref="Y90:Y97" si="39">+Y31</f>
        <v>0</v>
      </c>
      <c r="Z90" s="3"/>
      <c r="AA90" s="4">
        <f t="shared" ref="AA90:AA97" si="40">+AA31</f>
        <v>0</v>
      </c>
      <c r="AB90" s="3"/>
      <c r="AC90" s="4">
        <f t="shared" ref="AC90:AC97" si="41">+AC31</f>
        <v>0</v>
      </c>
      <c r="AD90" s="3"/>
    </row>
    <row r="91" spans="1:30" ht="14.4" customHeight="1" x14ac:dyDescent="0.3">
      <c r="A91" s="57"/>
      <c r="B91" s="48"/>
      <c r="C91" s="4" t="str">
        <f t="shared" si="28"/>
        <v>40 17 821 0026</v>
      </c>
      <c r="D91" s="3"/>
      <c r="E91" s="4" t="str">
        <f t="shared" si="29"/>
        <v>40 17 620 0094</v>
      </c>
      <c r="F91" s="3"/>
      <c r="G91" s="4" t="str">
        <f t="shared" si="30"/>
        <v>40 17 959 0083</v>
      </c>
      <c r="H91" s="3"/>
      <c r="I91" s="4">
        <f t="shared" si="31"/>
        <v>0</v>
      </c>
      <c r="J91" s="3"/>
      <c r="K91" s="4" t="str">
        <f t="shared" si="32"/>
        <v>40 28 856 0817</v>
      </c>
      <c r="L91" s="3"/>
      <c r="M91" s="4" t="str">
        <f t="shared" si="33"/>
        <v>40 28 849 0371</v>
      </c>
      <c r="N91" s="3"/>
      <c r="O91" s="4">
        <f t="shared" si="34"/>
        <v>0</v>
      </c>
      <c r="P91" s="3"/>
      <c r="Q91" s="4">
        <f t="shared" si="35"/>
        <v>0</v>
      </c>
      <c r="R91" s="3"/>
      <c r="S91" s="4">
        <f t="shared" si="36"/>
        <v>0</v>
      </c>
      <c r="T91" s="3"/>
      <c r="U91" s="4">
        <f t="shared" si="37"/>
        <v>0</v>
      </c>
      <c r="V91" s="3"/>
      <c r="W91" s="4">
        <f t="shared" si="38"/>
        <v>0</v>
      </c>
      <c r="X91" s="3"/>
      <c r="Y91" s="4">
        <f t="shared" si="39"/>
        <v>0</v>
      </c>
      <c r="Z91" s="3"/>
      <c r="AA91" s="4">
        <f t="shared" si="40"/>
        <v>0</v>
      </c>
      <c r="AB91" s="3"/>
      <c r="AC91" s="4">
        <f t="shared" si="41"/>
        <v>0</v>
      </c>
      <c r="AD91" s="3"/>
    </row>
    <row r="92" spans="1:30" ht="14.4" customHeight="1" x14ac:dyDescent="0.3">
      <c r="A92" s="57"/>
      <c r="B92" s="48"/>
      <c r="C92" s="4" t="str">
        <f t="shared" si="28"/>
        <v>40 17 821 0024</v>
      </c>
      <c r="D92" s="3"/>
      <c r="E92" s="4" t="str">
        <f t="shared" si="29"/>
        <v>40 17 620 0035</v>
      </c>
      <c r="F92" s="3"/>
      <c r="G92" s="4" t="str">
        <f t="shared" si="30"/>
        <v>40 17 954 18 35</v>
      </c>
      <c r="H92" s="3"/>
      <c r="I92" s="4">
        <f t="shared" si="31"/>
        <v>0</v>
      </c>
      <c r="J92" s="3"/>
      <c r="K92" s="4" t="str">
        <f t="shared" si="32"/>
        <v>40 28 871 0466</v>
      </c>
      <c r="L92" s="3"/>
      <c r="M92" s="4" t="str">
        <f t="shared" si="33"/>
        <v>40 28 959 0633</v>
      </c>
      <c r="N92" s="3"/>
      <c r="O92" s="4">
        <f t="shared" si="34"/>
        <v>0</v>
      </c>
      <c r="P92" s="3"/>
      <c r="Q92" s="4">
        <f t="shared" si="35"/>
        <v>0</v>
      </c>
      <c r="R92" s="3"/>
      <c r="S92" s="4">
        <f t="shared" si="36"/>
        <v>0</v>
      </c>
      <c r="T92" s="3"/>
      <c r="U92" s="4">
        <f t="shared" si="37"/>
        <v>0</v>
      </c>
      <c r="V92" s="3"/>
      <c r="W92" s="4">
        <f t="shared" si="38"/>
        <v>0</v>
      </c>
      <c r="X92" s="3"/>
      <c r="Y92" s="4">
        <f t="shared" si="39"/>
        <v>0</v>
      </c>
      <c r="Z92" s="3"/>
      <c r="AA92" s="4">
        <f t="shared" si="40"/>
        <v>0</v>
      </c>
      <c r="AB92" s="3"/>
      <c r="AC92" s="4">
        <f t="shared" si="41"/>
        <v>0</v>
      </c>
      <c r="AD92" s="3"/>
    </row>
    <row r="93" spans="1:30" ht="14.4" customHeight="1" x14ac:dyDescent="0.3">
      <c r="A93" s="57"/>
      <c r="B93" s="48"/>
      <c r="C93" s="4" t="str">
        <f t="shared" si="28"/>
        <v>40 17 821 0336</v>
      </c>
      <c r="D93" s="3"/>
      <c r="E93" s="4" t="str">
        <f t="shared" si="29"/>
        <v>40 17 620 0110</v>
      </c>
      <c r="F93" s="3"/>
      <c r="G93" s="4" t="str">
        <f t="shared" si="30"/>
        <v>40 17 959 0101</v>
      </c>
      <c r="H93" s="3"/>
      <c r="I93" s="4">
        <f t="shared" si="31"/>
        <v>0</v>
      </c>
      <c r="J93" s="3"/>
      <c r="K93" s="4" t="str">
        <f t="shared" si="32"/>
        <v>40 28 851 0372</v>
      </c>
      <c r="L93" s="3"/>
      <c r="M93" s="4" t="str">
        <f t="shared" si="33"/>
        <v>40 28 871 0507</v>
      </c>
      <c r="N93" s="3"/>
      <c r="O93" s="4">
        <f t="shared" si="34"/>
        <v>0</v>
      </c>
      <c r="P93" s="3"/>
      <c r="Q93" s="4">
        <f t="shared" si="35"/>
        <v>0</v>
      </c>
      <c r="R93" s="3"/>
      <c r="S93" s="4">
        <f t="shared" si="36"/>
        <v>0</v>
      </c>
      <c r="T93" s="3"/>
      <c r="U93" s="4">
        <f t="shared" si="37"/>
        <v>0</v>
      </c>
      <c r="V93" s="3"/>
      <c r="W93" s="4">
        <f t="shared" si="38"/>
        <v>0</v>
      </c>
      <c r="X93" s="3"/>
      <c r="Y93" s="4">
        <f t="shared" si="39"/>
        <v>0</v>
      </c>
      <c r="Z93" s="3"/>
      <c r="AA93" s="4">
        <f t="shared" si="40"/>
        <v>0</v>
      </c>
      <c r="AB93" s="3"/>
      <c r="AC93" s="4">
        <f t="shared" si="41"/>
        <v>0</v>
      </c>
      <c r="AD93" s="3"/>
    </row>
    <row r="94" spans="1:30" ht="14.4" customHeight="1" x14ac:dyDescent="0.3">
      <c r="A94" s="57"/>
      <c r="B94" s="48"/>
      <c r="C94" s="4" t="str">
        <f t="shared" si="28"/>
        <v>40 17 821 0209</v>
      </c>
      <c r="D94" s="3"/>
      <c r="E94" s="4" t="str">
        <f t="shared" si="29"/>
        <v>40 17 810 0309</v>
      </c>
      <c r="F94" s="3"/>
      <c r="G94" s="4" t="str">
        <f t="shared" si="30"/>
        <v>40 17 959 0085</v>
      </c>
      <c r="H94" s="3"/>
      <c r="I94" s="4">
        <f t="shared" si="31"/>
        <v>0</v>
      </c>
      <c r="J94" s="3"/>
      <c r="K94" s="4" t="str">
        <f t="shared" si="32"/>
        <v>40 28 871  0520</v>
      </c>
      <c r="L94" s="3"/>
      <c r="M94" s="4" t="str">
        <f t="shared" si="33"/>
        <v>40 28 857 0414</v>
      </c>
      <c r="N94" s="3"/>
      <c r="O94" s="4">
        <f t="shared" si="34"/>
        <v>0</v>
      </c>
      <c r="P94" s="3"/>
      <c r="Q94" s="4">
        <f t="shared" si="35"/>
        <v>0</v>
      </c>
      <c r="R94" s="3"/>
      <c r="S94" s="4">
        <f t="shared" si="36"/>
        <v>0</v>
      </c>
      <c r="T94" s="3"/>
      <c r="U94" s="4">
        <f t="shared" si="37"/>
        <v>0</v>
      </c>
      <c r="V94" s="3"/>
      <c r="W94" s="4">
        <f t="shared" si="38"/>
        <v>0</v>
      </c>
      <c r="X94" s="3"/>
      <c r="Y94" s="4">
        <f t="shared" si="39"/>
        <v>0</v>
      </c>
      <c r="Z94" s="3"/>
      <c r="AA94" s="4">
        <f t="shared" si="40"/>
        <v>0</v>
      </c>
      <c r="AB94" s="3"/>
      <c r="AC94" s="4">
        <f t="shared" si="41"/>
        <v>0</v>
      </c>
      <c r="AD94" s="3"/>
    </row>
    <row r="95" spans="1:30" ht="14.4" customHeight="1" x14ac:dyDescent="0.3">
      <c r="A95" s="57"/>
      <c r="B95" s="48"/>
      <c r="C95" s="4" t="str">
        <f t="shared" si="28"/>
        <v>40 17 821 0337</v>
      </c>
      <c r="D95" s="3"/>
      <c r="E95" s="4" t="str">
        <f t="shared" si="29"/>
        <v>40 17 821 0198</v>
      </c>
      <c r="F95" s="3"/>
      <c r="G95" s="4">
        <f t="shared" si="30"/>
        <v>0</v>
      </c>
      <c r="H95" s="3"/>
      <c r="I95" s="4">
        <f t="shared" si="31"/>
        <v>0</v>
      </c>
      <c r="J95" s="3"/>
      <c r="K95" s="4" t="str">
        <f t="shared" si="32"/>
        <v>40 28 956 0816</v>
      </c>
      <c r="L95" s="3"/>
      <c r="M95" s="4" t="str">
        <f t="shared" si="33"/>
        <v>40 28 857 0443</v>
      </c>
      <c r="N95" s="3"/>
      <c r="O95" s="4">
        <f t="shared" si="34"/>
        <v>0</v>
      </c>
      <c r="P95" s="3"/>
      <c r="Q95" s="4">
        <f t="shared" si="35"/>
        <v>0</v>
      </c>
      <c r="R95" s="3"/>
      <c r="S95" s="4">
        <f t="shared" si="36"/>
        <v>0</v>
      </c>
      <c r="T95" s="3"/>
      <c r="U95" s="4">
        <f t="shared" si="37"/>
        <v>0</v>
      </c>
      <c r="V95" s="3"/>
      <c r="W95" s="4">
        <f t="shared" si="38"/>
        <v>0</v>
      </c>
      <c r="X95" s="3"/>
      <c r="Y95" s="4">
        <f t="shared" si="39"/>
        <v>0</v>
      </c>
      <c r="Z95" s="3"/>
      <c r="AA95" s="4">
        <f t="shared" si="40"/>
        <v>0</v>
      </c>
      <c r="AB95" s="3"/>
      <c r="AC95" s="4">
        <f t="shared" si="41"/>
        <v>0</v>
      </c>
      <c r="AD95" s="3"/>
    </row>
    <row r="96" spans="1:30" ht="17.399999999999999" customHeight="1" x14ac:dyDescent="0.3">
      <c r="A96" s="57"/>
      <c r="B96" s="48"/>
      <c r="C96" s="4">
        <f t="shared" si="28"/>
        <v>0</v>
      </c>
      <c r="D96" s="3"/>
      <c r="E96" s="4">
        <f t="shared" si="29"/>
        <v>0</v>
      </c>
      <c r="F96" s="3"/>
      <c r="G96" s="4">
        <f t="shared" si="30"/>
        <v>0</v>
      </c>
      <c r="H96" s="3"/>
      <c r="I96" s="4">
        <f t="shared" si="31"/>
        <v>0</v>
      </c>
      <c r="J96" s="3"/>
      <c r="K96" s="4" t="str">
        <f t="shared" si="32"/>
        <v>40 28 815 0136</v>
      </c>
      <c r="L96" s="3"/>
      <c r="M96" s="4" t="str">
        <f t="shared" si="33"/>
        <v>40 28 871 0506</v>
      </c>
      <c r="N96" s="3"/>
      <c r="O96" s="4">
        <f t="shared" si="34"/>
        <v>0</v>
      </c>
      <c r="P96" s="3"/>
      <c r="Q96" s="4">
        <f t="shared" si="35"/>
        <v>0</v>
      </c>
      <c r="R96" s="3"/>
      <c r="S96" s="4">
        <f t="shared" si="36"/>
        <v>0</v>
      </c>
      <c r="T96" s="3"/>
      <c r="U96" s="4">
        <f t="shared" si="37"/>
        <v>0</v>
      </c>
      <c r="V96" s="17"/>
      <c r="W96" s="4">
        <f t="shared" si="38"/>
        <v>0</v>
      </c>
      <c r="X96" s="19"/>
      <c r="Y96" s="4">
        <f t="shared" si="39"/>
        <v>0</v>
      </c>
      <c r="Z96" s="19"/>
      <c r="AA96" s="4">
        <f t="shared" si="40"/>
        <v>0</v>
      </c>
      <c r="AB96" s="19"/>
      <c r="AC96" s="4">
        <f t="shared" si="41"/>
        <v>0</v>
      </c>
      <c r="AD96" s="19"/>
    </row>
    <row r="97" spans="1:30" ht="17.399999999999999" customHeight="1" x14ac:dyDescent="0.3">
      <c r="A97" s="57"/>
      <c r="B97" s="48"/>
      <c r="C97" s="4">
        <f t="shared" si="28"/>
        <v>0</v>
      </c>
      <c r="D97" s="3"/>
      <c r="E97" s="4">
        <f t="shared" si="29"/>
        <v>0</v>
      </c>
      <c r="F97" s="3"/>
      <c r="G97" s="4">
        <f t="shared" si="30"/>
        <v>0</v>
      </c>
      <c r="H97" s="3"/>
      <c r="I97" s="4">
        <f t="shared" si="31"/>
        <v>0</v>
      </c>
      <c r="J97" s="3"/>
      <c r="K97" s="4" t="str">
        <f t="shared" si="32"/>
        <v>40 28 810 1279</v>
      </c>
      <c r="L97" s="3"/>
      <c r="M97" s="4" t="str">
        <f t="shared" si="33"/>
        <v>40 28 959 0698</v>
      </c>
      <c r="N97" s="3"/>
      <c r="O97" s="4">
        <f t="shared" si="34"/>
        <v>0</v>
      </c>
      <c r="P97" s="3"/>
      <c r="Q97" s="4">
        <f t="shared" si="35"/>
        <v>0</v>
      </c>
      <c r="R97" s="3"/>
      <c r="S97" s="4">
        <f t="shared" si="36"/>
        <v>0</v>
      </c>
      <c r="T97" s="3"/>
      <c r="U97" s="4">
        <f t="shared" si="37"/>
        <v>0</v>
      </c>
      <c r="V97" s="17"/>
      <c r="W97" s="4">
        <f t="shared" si="38"/>
        <v>0</v>
      </c>
      <c r="X97" s="19"/>
      <c r="Y97" s="4">
        <f t="shared" si="39"/>
        <v>0</v>
      </c>
      <c r="Z97" s="19"/>
      <c r="AA97" s="4">
        <f t="shared" si="40"/>
        <v>0</v>
      </c>
      <c r="AB97" s="19"/>
      <c r="AC97" s="4">
        <f t="shared" si="41"/>
        <v>0</v>
      </c>
      <c r="AD97" s="19"/>
    </row>
    <row r="98" spans="1:30" x14ac:dyDescent="0.3">
      <c r="A98" s="57"/>
      <c r="B98" s="27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1"/>
      <c r="W98" s="52"/>
      <c r="X98" s="52"/>
      <c r="Y98" s="52"/>
      <c r="Z98" s="52"/>
      <c r="AA98" s="52"/>
      <c r="AB98" s="52"/>
      <c r="AC98" s="52"/>
      <c r="AD98" s="52"/>
    </row>
    <row r="99" spans="1:30" x14ac:dyDescent="0.3">
      <c r="A99" s="57"/>
      <c r="B99" s="47" t="s">
        <v>17</v>
      </c>
      <c r="C99" s="3" t="str">
        <f t="shared" ref="C99:C114" si="42">+C44</f>
        <v>40 17 921 0094</v>
      </c>
      <c r="D99" s="3"/>
      <c r="E99" s="3" t="str">
        <f t="shared" ref="E99:E114" si="43">+E44</f>
        <v>40 17 821 0192</v>
      </c>
      <c r="F99" s="3"/>
      <c r="G99" s="3" t="str">
        <f t="shared" ref="G99:G114" si="44">+G44</f>
        <v>40 17 954 1837</v>
      </c>
      <c r="H99" s="3"/>
      <c r="I99" s="3">
        <f t="shared" ref="I99:I114" si="45">+I44</f>
        <v>0</v>
      </c>
      <c r="J99" s="3"/>
      <c r="K99" s="3" t="str">
        <f t="shared" ref="K99:K114" si="46">+K44</f>
        <v>40 28 810  1279</v>
      </c>
      <c r="L99" s="3"/>
      <c r="M99" s="3" t="str">
        <f t="shared" ref="M99:M114" si="47">+M44</f>
        <v>40 28 857 0444</v>
      </c>
      <c r="N99" s="3"/>
      <c r="O99" s="3">
        <f t="shared" ref="O99:O114" si="48">+O44</f>
        <v>0</v>
      </c>
      <c r="P99" s="3"/>
      <c r="Q99" s="3">
        <f t="shared" ref="Q99:Q114" si="49">+Q44</f>
        <v>0</v>
      </c>
      <c r="R99" s="3"/>
      <c r="S99" s="3">
        <f t="shared" ref="S99:S114" si="50">+S44</f>
        <v>0</v>
      </c>
      <c r="T99" s="3"/>
      <c r="U99" s="3">
        <f t="shared" ref="U99:U114" si="51">+U44</f>
        <v>0</v>
      </c>
      <c r="V99" s="3"/>
      <c r="W99" s="3">
        <f t="shared" ref="W99:W114" si="52">+W44</f>
        <v>0</v>
      </c>
      <c r="X99" s="3"/>
      <c r="Y99" s="3">
        <f t="shared" ref="Y99:Y114" si="53">+Y44</f>
        <v>0</v>
      </c>
      <c r="Z99" s="3"/>
      <c r="AA99" s="3">
        <f t="shared" ref="AA99:AA114" si="54">+AA44</f>
        <v>0</v>
      </c>
      <c r="AB99" s="3"/>
      <c r="AC99" s="3">
        <f t="shared" ref="AC99:AC114" si="55">+AC44</f>
        <v>0</v>
      </c>
      <c r="AD99" s="3"/>
    </row>
    <row r="100" spans="1:30" x14ac:dyDescent="0.3">
      <c r="A100" s="57"/>
      <c r="B100" s="48"/>
      <c r="C100" s="3" t="str">
        <f t="shared" si="42"/>
        <v>40 17 921 0093</v>
      </c>
      <c r="D100" s="3"/>
      <c r="E100" s="3" t="str">
        <f t="shared" si="43"/>
        <v>40 17 821 0199</v>
      </c>
      <c r="F100" s="3"/>
      <c r="G100" s="3" t="str">
        <f t="shared" si="44"/>
        <v>40 17 954 18 94</v>
      </c>
      <c r="H100" s="3"/>
      <c r="I100" s="3">
        <f t="shared" si="45"/>
        <v>0</v>
      </c>
      <c r="J100" s="3"/>
      <c r="K100" s="3" t="str">
        <f t="shared" si="46"/>
        <v>40 28 975 0093</v>
      </c>
      <c r="L100" s="3"/>
      <c r="M100" s="3" t="str">
        <f t="shared" si="47"/>
        <v>40 28 857 0427</v>
      </c>
      <c r="N100" s="3"/>
      <c r="O100" s="3">
        <f t="shared" si="48"/>
        <v>0</v>
      </c>
      <c r="P100" s="3"/>
      <c r="Q100" s="3">
        <f t="shared" si="49"/>
        <v>0</v>
      </c>
      <c r="R100" s="3"/>
      <c r="S100" s="3">
        <f t="shared" si="50"/>
        <v>0</v>
      </c>
      <c r="T100" s="3"/>
      <c r="U100" s="3">
        <f t="shared" si="51"/>
        <v>0</v>
      </c>
      <c r="V100" s="3"/>
      <c r="W100" s="3">
        <f t="shared" si="52"/>
        <v>0</v>
      </c>
      <c r="X100" s="3"/>
      <c r="Y100" s="3">
        <f t="shared" si="53"/>
        <v>0</v>
      </c>
      <c r="Z100" s="3"/>
      <c r="AA100" s="3">
        <f t="shared" si="54"/>
        <v>0</v>
      </c>
      <c r="AB100" s="3"/>
      <c r="AC100" s="3">
        <f t="shared" si="55"/>
        <v>0</v>
      </c>
      <c r="AD100" s="3"/>
    </row>
    <row r="101" spans="1:30" x14ac:dyDescent="0.3">
      <c r="A101" s="57"/>
      <c r="B101" s="48"/>
      <c r="C101" s="3" t="str">
        <f t="shared" si="42"/>
        <v>40 17 921 0095</v>
      </c>
      <c r="D101" s="3"/>
      <c r="E101" s="3" t="str">
        <f t="shared" si="43"/>
        <v>40 17 620 0102</v>
      </c>
      <c r="F101" s="3"/>
      <c r="G101" s="3" t="str">
        <f t="shared" si="44"/>
        <v>40 17 954 1918</v>
      </c>
      <c r="H101" s="3"/>
      <c r="I101" s="3">
        <f t="shared" si="45"/>
        <v>0</v>
      </c>
      <c r="J101" s="3"/>
      <c r="K101" s="3" t="str">
        <f t="shared" si="46"/>
        <v>40 28 120 0274</v>
      </c>
      <c r="L101" s="3"/>
      <c r="M101" s="3" t="str">
        <f t="shared" si="47"/>
        <v>40 28 849 0375</v>
      </c>
      <c r="N101" s="3"/>
      <c r="O101" s="3">
        <f t="shared" si="48"/>
        <v>0</v>
      </c>
      <c r="P101" s="3"/>
      <c r="Q101" s="3">
        <f t="shared" si="49"/>
        <v>0</v>
      </c>
      <c r="R101" s="3"/>
      <c r="S101" s="3">
        <f t="shared" si="50"/>
        <v>0</v>
      </c>
      <c r="T101" s="3"/>
      <c r="U101" s="3">
        <f t="shared" si="51"/>
        <v>0</v>
      </c>
      <c r="V101" s="3"/>
      <c r="W101" s="3">
        <f t="shared" si="52"/>
        <v>0</v>
      </c>
      <c r="X101" s="3"/>
      <c r="Y101" s="3">
        <f t="shared" si="53"/>
        <v>0</v>
      </c>
      <c r="Z101" s="3"/>
      <c r="AA101" s="3">
        <f t="shared" si="54"/>
        <v>0</v>
      </c>
      <c r="AB101" s="3"/>
      <c r="AC101" s="3">
        <f t="shared" si="55"/>
        <v>0</v>
      </c>
      <c r="AD101" s="3"/>
    </row>
    <row r="102" spans="1:30" x14ac:dyDescent="0.3">
      <c r="A102" s="57"/>
      <c r="B102" s="48"/>
      <c r="C102" s="3" t="str">
        <f t="shared" si="42"/>
        <v>40 17 921 0097</v>
      </c>
      <c r="D102" s="3"/>
      <c r="E102" s="3" t="str">
        <f t="shared" si="43"/>
        <v>40 17 821 0271</v>
      </c>
      <c r="F102" s="3"/>
      <c r="G102" s="3" t="str">
        <f t="shared" si="44"/>
        <v>40 17 954 1920</v>
      </c>
      <c r="H102" s="3"/>
      <c r="I102" s="3">
        <f t="shared" si="45"/>
        <v>0</v>
      </c>
      <c r="J102" s="3"/>
      <c r="K102" s="3" t="str">
        <f t="shared" si="46"/>
        <v>40 28 120 0190</v>
      </c>
      <c r="L102" s="3"/>
      <c r="M102" s="3" t="str">
        <f t="shared" si="47"/>
        <v>40 28 848 0090</v>
      </c>
      <c r="N102" s="3"/>
      <c r="O102" s="3">
        <f t="shared" si="48"/>
        <v>0</v>
      </c>
      <c r="P102" s="3"/>
      <c r="Q102" s="3">
        <f t="shared" si="49"/>
        <v>0</v>
      </c>
      <c r="R102" s="3"/>
      <c r="S102" s="3">
        <f t="shared" si="50"/>
        <v>0</v>
      </c>
      <c r="T102" s="3"/>
      <c r="U102" s="3">
        <f t="shared" si="51"/>
        <v>0</v>
      </c>
      <c r="V102" s="3"/>
      <c r="W102" s="3">
        <f t="shared" si="52"/>
        <v>0</v>
      </c>
      <c r="X102" s="3"/>
      <c r="Y102" s="3">
        <f t="shared" si="53"/>
        <v>0</v>
      </c>
      <c r="Z102" s="3"/>
      <c r="AA102" s="3">
        <f t="shared" si="54"/>
        <v>0</v>
      </c>
      <c r="AB102" s="3"/>
      <c r="AC102" s="3">
        <f t="shared" si="55"/>
        <v>0</v>
      </c>
      <c r="AD102" s="3"/>
    </row>
    <row r="103" spans="1:30" x14ac:dyDescent="0.3">
      <c r="A103" s="57"/>
      <c r="B103" s="48"/>
      <c r="C103" s="3">
        <f t="shared" si="42"/>
        <v>0</v>
      </c>
      <c r="D103" s="3"/>
      <c r="E103" s="3">
        <f t="shared" si="43"/>
        <v>0</v>
      </c>
      <c r="F103" s="3"/>
      <c r="G103" s="3" t="str">
        <f t="shared" si="44"/>
        <v>40 17 954 0944</v>
      </c>
      <c r="H103" s="3"/>
      <c r="I103" s="3">
        <f t="shared" si="45"/>
        <v>0</v>
      </c>
      <c r="J103" s="3"/>
      <c r="K103" s="3">
        <f t="shared" si="46"/>
        <v>0</v>
      </c>
      <c r="L103" s="3"/>
      <c r="M103" s="3" t="str">
        <f t="shared" si="47"/>
        <v>40 28 959 0632</v>
      </c>
      <c r="N103" s="3"/>
      <c r="O103" s="3">
        <f t="shared" si="48"/>
        <v>0</v>
      </c>
      <c r="P103" s="3"/>
      <c r="Q103" s="3">
        <f t="shared" si="49"/>
        <v>0</v>
      </c>
      <c r="R103" s="3"/>
      <c r="S103" s="3">
        <f t="shared" si="50"/>
        <v>0</v>
      </c>
      <c r="T103" s="3"/>
      <c r="U103" s="3">
        <f t="shared" si="51"/>
        <v>0</v>
      </c>
      <c r="V103" s="3"/>
      <c r="W103" s="3">
        <f t="shared" si="52"/>
        <v>0</v>
      </c>
      <c r="X103" s="3"/>
      <c r="Y103" s="3">
        <f t="shared" si="53"/>
        <v>0</v>
      </c>
      <c r="Z103" s="3"/>
      <c r="AA103" s="3">
        <f t="shared" si="54"/>
        <v>0</v>
      </c>
      <c r="AB103" s="3"/>
      <c r="AC103" s="3">
        <f t="shared" si="55"/>
        <v>0</v>
      </c>
      <c r="AD103" s="3"/>
    </row>
    <row r="104" spans="1:30" x14ac:dyDescent="0.3">
      <c r="A104" s="57"/>
      <c r="B104" s="48"/>
      <c r="C104" s="3">
        <f t="shared" si="42"/>
        <v>0</v>
      </c>
      <c r="D104" s="3"/>
      <c r="E104" s="3">
        <f t="shared" si="43"/>
        <v>0</v>
      </c>
      <c r="F104" s="3"/>
      <c r="G104" s="3" t="str">
        <f t="shared" si="44"/>
        <v>40 17 848 0296</v>
      </c>
      <c r="H104" s="3"/>
      <c r="I104" s="3">
        <f t="shared" si="45"/>
        <v>0</v>
      </c>
      <c r="J104" s="3"/>
      <c r="K104" s="3">
        <f t="shared" si="46"/>
        <v>0</v>
      </c>
      <c r="L104" s="3"/>
      <c r="M104" s="3" t="str">
        <f t="shared" si="47"/>
        <v>40 28 849 0373</v>
      </c>
      <c r="N104" s="3"/>
      <c r="O104" s="3">
        <f t="shared" si="48"/>
        <v>0</v>
      </c>
      <c r="P104" s="3"/>
      <c r="Q104" s="3">
        <f t="shared" si="49"/>
        <v>0</v>
      </c>
      <c r="R104" s="3"/>
      <c r="S104" s="3">
        <f t="shared" si="50"/>
        <v>0</v>
      </c>
      <c r="T104" s="3"/>
      <c r="U104" s="3">
        <f t="shared" si="51"/>
        <v>0</v>
      </c>
      <c r="V104" s="3"/>
      <c r="W104" s="3">
        <f t="shared" si="52"/>
        <v>0</v>
      </c>
      <c r="X104" s="3"/>
      <c r="Y104" s="3">
        <f t="shared" si="53"/>
        <v>0</v>
      </c>
      <c r="Z104" s="3"/>
      <c r="AA104" s="3">
        <f t="shared" si="54"/>
        <v>0</v>
      </c>
      <c r="AB104" s="3"/>
      <c r="AC104" s="3">
        <f t="shared" si="55"/>
        <v>0</v>
      </c>
      <c r="AD104" s="3"/>
    </row>
    <row r="105" spans="1:30" x14ac:dyDescent="0.3">
      <c r="A105" s="57"/>
      <c r="B105" s="48"/>
      <c r="C105" s="3">
        <f t="shared" si="42"/>
        <v>0</v>
      </c>
      <c r="D105" s="3"/>
      <c r="E105" s="3">
        <f t="shared" si="43"/>
        <v>0</v>
      </c>
      <c r="F105" s="3"/>
      <c r="G105" s="3">
        <f t="shared" si="44"/>
        <v>0</v>
      </c>
      <c r="H105" s="3"/>
      <c r="I105" s="3">
        <f t="shared" si="45"/>
        <v>0</v>
      </c>
      <c r="J105" s="3"/>
      <c r="K105" s="3">
        <f t="shared" si="46"/>
        <v>0</v>
      </c>
      <c r="L105" s="3"/>
      <c r="M105" s="3" t="str">
        <f t="shared" si="47"/>
        <v>40 28 150 0426</v>
      </c>
      <c r="N105" s="3"/>
      <c r="O105" s="3">
        <f t="shared" si="48"/>
        <v>0</v>
      </c>
      <c r="P105" s="3"/>
      <c r="Q105" s="3">
        <f t="shared" si="49"/>
        <v>0</v>
      </c>
      <c r="R105" s="3"/>
      <c r="S105" s="3">
        <f t="shared" si="50"/>
        <v>0</v>
      </c>
      <c r="T105" s="3"/>
      <c r="U105" s="3">
        <f t="shared" si="51"/>
        <v>0</v>
      </c>
      <c r="V105" s="3"/>
      <c r="W105" s="3">
        <f t="shared" si="52"/>
        <v>0</v>
      </c>
      <c r="X105" s="3"/>
      <c r="Y105" s="3">
        <f t="shared" si="53"/>
        <v>0</v>
      </c>
      <c r="Z105" s="3"/>
      <c r="AA105" s="3">
        <f t="shared" si="54"/>
        <v>0</v>
      </c>
      <c r="AB105" s="3"/>
      <c r="AC105" s="3">
        <f t="shared" si="55"/>
        <v>0</v>
      </c>
      <c r="AD105" s="3"/>
    </row>
    <row r="106" spans="1:30" x14ac:dyDescent="0.3">
      <c r="A106" s="57"/>
      <c r="B106" s="48"/>
      <c r="C106" s="3">
        <f t="shared" si="42"/>
        <v>0</v>
      </c>
      <c r="D106" s="3"/>
      <c r="E106" s="3">
        <f t="shared" si="43"/>
        <v>0</v>
      </c>
      <c r="F106" s="3"/>
      <c r="G106" s="3">
        <f t="shared" si="44"/>
        <v>0</v>
      </c>
      <c r="H106" s="3"/>
      <c r="I106" s="3">
        <f t="shared" si="45"/>
        <v>0</v>
      </c>
      <c r="J106" s="3"/>
      <c r="K106" s="3">
        <f t="shared" si="46"/>
        <v>0</v>
      </c>
      <c r="L106" s="3"/>
      <c r="M106" s="3" t="str">
        <f t="shared" si="47"/>
        <v>40 28 954 3222</v>
      </c>
      <c r="N106" s="3"/>
      <c r="O106" s="3">
        <f t="shared" si="48"/>
        <v>0</v>
      </c>
      <c r="P106" s="3"/>
      <c r="Q106" s="3">
        <f t="shared" si="49"/>
        <v>0</v>
      </c>
      <c r="R106" s="3"/>
      <c r="S106" s="3">
        <f t="shared" si="50"/>
        <v>0</v>
      </c>
      <c r="T106" s="3"/>
      <c r="U106" s="3">
        <f t="shared" si="51"/>
        <v>0</v>
      </c>
      <c r="V106" s="3"/>
      <c r="W106" s="3">
        <f t="shared" si="52"/>
        <v>0</v>
      </c>
      <c r="X106" s="3"/>
      <c r="Y106" s="3">
        <f t="shared" si="53"/>
        <v>0</v>
      </c>
      <c r="Z106" s="3"/>
      <c r="AA106" s="3">
        <f t="shared" si="54"/>
        <v>0</v>
      </c>
      <c r="AB106" s="3"/>
      <c r="AC106" s="3">
        <f t="shared" si="55"/>
        <v>0</v>
      </c>
      <c r="AD106" s="3"/>
    </row>
    <row r="107" spans="1:30" x14ac:dyDescent="0.3">
      <c r="A107" s="57"/>
      <c r="B107" s="48"/>
      <c r="C107" s="3">
        <f t="shared" si="42"/>
        <v>0</v>
      </c>
      <c r="D107" s="3"/>
      <c r="E107" s="3">
        <f t="shared" si="43"/>
        <v>0</v>
      </c>
      <c r="F107" s="3"/>
      <c r="G107" s="3">
        <f t="shared" si="44"/>
        <v>0</v>
      </c>
      <c r="H107" s="3"/>
      <c r="I107" s="3">
        <f t="shared" si="45"/>
        <v>0</v>
      </c>
      <c r="J107" s="3"/>
      <c r="K107" s="3">
        <f t="shared" si="46"/>
        <v>0</v>
      </c>
      <c r="L107" s="3"/>
      <c r="M107" s="3" t="str">
        <f t="shared" si="47"/>
        <v>40 28 846 0108</v>
      </c>
      <c r="N107" s="3"/>
      <c r="O107" s="3">
        <f t="shared" si="48"/>
        <v>0</v>
      </c>
      <c r="P107" s="3"/>
      <c r="Q107" s="3">
        <f t="shared" si="49"/>
        <v>0</v>
      </c>
      <c r="R107" s="3"/>
      <c r="S107" s="3">
        <f t="shared" si="50"/>
        <v>0</v>
      </c>
      <c r="T107" s="3"/>
      <c r="U107" s="3">
        <f t="shared" si="51"/>
        <v>0</v>
      </c>
      <c r="V107" s="3"/>
      <c r="W107" s="3">
        <f t="shared" si="52"/>
        <v>0</v>
      </c>
      <c r="X107" s="3"/>
      <c r="Y107" s="3">
        <f t="shared" si="53"/>
        <v>0</v>
      </c>
      <c r="Z107" s="3"/>
      <c r="AA107" s="3">
        <f t="shared" si="54"/>
        <v>0</v>
      </c>
      <c r="AB107" s="3"/>
      <c r="AC107" s="3">
        <f t="shared" si="55"/>
        <v>0</v>
      </c>
      <c r="AD107" s="3"/>
    </row>
    <row r="108" spans="1:30" x14ac:dyDescent="0.3">
      <c r="A108" s="57"/>
      <c r="B108" s="48"/>
      <c r="C108" s="3">
        <f t="shared" si="42"/>
        <v>0</v>
      </c>
      <c r="D108" s="3"/>
      <c r="E108" s="3">
        <f t="shared" si="43"/>
        <v>0</v>
      </c>
      <c r="F108" s="3"/>
      <c r="G108" s="3">
        <f t="shared" si="44"/>
        <v>0</v>
      </c>
      <c r="H108" s="3"/>
      <c r="I108" s="3">
        <f t="shared" si="45"/>
        <v>0</v>
      </c>
      <c r="J108" s="3"/>
      <c r="K108" s="3">
        <f t="shared" si="46"/>
        <v>0</v>
      </c>
      <c r="L108" s="3"/>
      <c r="M108" s="3" t="str">
        <f t="shared" si="47"/>
        <v>40 28 849 0355</v>
      </c>
      <c r="N108" s="3"/>
      <c r="O108" s="3">
        <f t="shared" si="48"/>
        <v>0</v>
      </c>
      <c r="P108" s="3"/>
      <c r="Q108" s="3">
        <f t="shared" si="49"/>
        <v>0</v>
      </c>
      <c r="R108" s="3"/>
      <c r="S108" s="3">
        <f t="shared" si="50"/>
        <v>0</v>
      </c>
      <c r="T108" s="3"/>
      <c r="U108" s="3">
        <f t="shared" si="51"/>
        <v>0</v>
      </c>
      <c r="V108" s="3"/>
      <c r="W108" s="3">
        <f t="shared" si="52"/>
        <v>0</v>
      </c>
      <c r="X108" s="3"/>
      <c r="Y108" s="3">
        <f t="shared" si="53"/>
        <v>0</v>
      </c>
      <c r="Z108" s="3"/>
      <c r="AA108" s="3">
        <f t="shared" si="54"/>
        <v>0</v>
      </c>
      <c r="AB108" s="3"/>
      <c r="AC108" s="3">
        <f t="shared" si="55"/>
        <v>0</v>
      </c>
      <c r="AD108" s="3"/>
    </row>
    <row r="109" spans="1:30" x14ac:dyDescent="0.3">
      <c r="A109" s="57"/>
      <c r="B109" s="48"/>
      <c r="C109" s="3">
        <f t="shared" si="42"/>
        <v>0</v>
      </c>
      <c r="D109" s="3"/>
      <c r="E109" s="3">
        <f t="shared" si="43"/>
        <v>0</v>
      </c>
      <c r="F109" s="3"/>
      <c r="G109" s="3">
        <f t="shared" si="44"/>
        <v>0</v>
      </c>
      <c r="H109" s="3"/>
      <c r="I109" s="3">
        <f t="shared" si="45"/>
        <v>0</v>
      </c>
      <c r="J109" s="3"/>
      <c r="K109" s="3">
        <f t="shared" si="46"/>
        <v>0</v>
      </c>
      <c r="L109" s="3"/>
      <c r="M109" s="3" t="str">
        <f t="shared" si="47"/>
        <v>40 28 857 0313</v>
      </c>
      <c r="N109" s="3"/>
      <c r="O109" s="3">
        <f t="shared" si="48"/>
        <v>0</v>
      </c>
      <c r="P109" s="3"/>
      <c r="Q109" s="3">
        <f t="shared" si="49"/>
        <v>0</v>
      </c>
      <c r="R109" s="3"/>
      <c r="S109" s="3">
        <f t="shared" si="50"/>
        <v>0</v>
      </c>
      <c r="T109" s="3"/>
      <c r="U109" s="3">
        <f t="shared" si="51"/>
        <v>0</v>
      </c>
      <c r="V109" s="3"/>
      <c r="W109" s="3">
        <f t="shared" si="52"/>
        <v>0</v>
      </c>
      <c r="X109" s="3"/>
      <c r="Y109" s="3">
        <f t="shared" si="53"/>
        <v>0</v>
      </c>
      <c r="Z109" s="3"/>
      <c r="AA109" s="3">
        <f t="shared" si="54"/>
        <v>0</v>
      </c>
      <c r="AB109" s="3"/>
      <c r="AC109" s="3">
        <f t="shared" si="55"/>
        <v>0</v>
      </c>
      <c r="AD109" s="3"/>
    </row>
    <row r="110" spans="1:30" x14ac:dyDescent="0.3">
      <c r="A110" s="57"/>
      <c r="B110" s="48"/>
      <c r="C110" s="3">
        <f t="shared" si="42"/>
        <v>0</v>
      </c>
      <c r="D110" s="3"/>
      <c r="E110" s="3">
        <f t="shared" si="43"/>
        <v>0</v>
      </c>
      <c r="F110" s="3"/>
      <c r="G110" s="3">
        <f t="shared" si="44"/>
        <v>0</v>
      </c>
      <c r="H110" s="3"/>
      <c r="I110" s="3">
        <f t="shared" si="45"/>
        <v>0</v>
      </c>
      <c r="J110" s="3"/>
      <c r="K110" s="3">
        <f t="shared" si="46"/>
        <v>0</v>
      </c>
      <c r="L110" s="3"/>
      <c r="M110" s="3" t="str">
        <f t="shared" si="47"/>
        <v>40 28 857 0312</v>
      </c>
      <c r="N110" s="3"/>
      <c r="O110" s="3">
        <f t="shared" si="48"/>
        <v>0</v>
      </c>
      <c r="P110" s="3"/>
      <c r="Q110" s="3">
        <f t="shared" si="49"/>
        <v>0</v>
      </c>
      <c r="R110" s="3"/>
      <c r="S110" s="3">
        <f t="shared" si="50"/>
        <v>0</v>
      </c>
      <c r="T110" s="3"/>
      <c r="U110" s="3">
        <f t="shared" si="51"/>
        <v>0</v>
      </c>
      <c r="V110" s="3"/>
      <c r="W110" s="3">
        <f t="shared" si="52"/>
        <v>0</v>
      </c>
      <c r="X110" s="3"/>
      <c r="Y110" s="3">
        <f t="shared" si="53"/>
        <v>0</v>
      </c>
      <c r="Z110" s="3"/>
      <c r="AA110" s="3">
        <f t="shared" si="54"/>
        <v>0</v>
      </c>
      <c r="AB110" s="3"/>
      <c r="AC110" s="3">
        <f t="shared" si="55"/>
        <v>0</v>
      </c>
      <c r="AD110" s="3"/>
    </row>
    <row r="111" spans="1:30" x14ac:dyDescent="0.3">
      <c r="A111" s="57"/>
      <c r="B111" s="48"/>
      <c r="C111" s="3">
        <f t="shared" si="42"/>
        <v>0</v>
      </c>
      <c r="D111" s="3"/>
      <c r="E111" s="3">
        <f t="shared" si="43"/>
        <v>0</v>
      </c>
      <c r="F111" s="3"/>
      <c r="G111" s="3">
        <f t="shared" si="44"/>
        <v>0</v>
      </c>
      <c r="H111" s="3"/>
      <c r="I111" s="3">
        <f t="shared" si="45"/>
        <v>0</v>
      </c>
      <c r="J111" s="3"/>
      <c r="K111" s="3">
        <f t="shared" si="46"/>
        <v>0</v>
      </c>
      <c r="L111" s="3"/>
      <c r="M111" s="3" t="str">
        <f t="shared" si="47"/>
        <v>40 28 954 1323</v>
      </c>
      <c r="N111" s="3"/>
      <c r="O111" s="3">
        <f t="shared" si="48"/>
        <v>0</v>
      </c>
      <c r="P111" s="3"/>
      <c r="Q111" s="3">
        <f t="shared" si="49"/>
        <v>0</v>
      </c>
      <c r="R111" s="3"/>
      <c r="S111" s="3">
        <f t="shared" si="50"/>
        <v>0</v>
      </c>
      <c r="T111" s="3"/>
      <c r="U111" s="3">
        <f t="shared" si="51"/>
        <v>0</v>
      </c>
      <c r="V111" s="3"/>
      <c r="W111" s="3">
        <f t="shared" si="52"/>
        <v>0</v>
      </c>
      <c r="X111" s="3"/>
      <c r="Y111" s="3">
        <f t="shared" si="53"/>
        <v>0</v>
      </c>
      <c r="Z111" s="3"/>
      <c r="AA111" s="3">
        <f t="shared" si="54"/>
        <v>0</v>
      </c>
      <c r="AB111" s="3"/>
      <c r="AC111" s="3">
        <f t="shared" si="55"/>
        <v>0</v>
      </c>
      <c r="AD111" s="3"/>
    </row>
    <row r="112" spans="1:30" x14ac:dyDescent="0.3">
      <c r="A112" s="57"/>
      <c r="B112" s="48"/>
      <c r="C112" s="3">
        <f t="shared" si="42"/>
        <v>0</v>
      </c>
      <c r="D112" s="3"/>
      <c r="E112" s="3">
        <f t="shared" si="43"/>
        <v>0</v>
      </c>
      <c r="F112" s="3"/>
      <c r="G112" s="3">
        <f t="shared" si="44"/>
        <v>0</v>
      </c>
      <c r="H112" s="3"/>
      <c r="I112" s="3">
        <f t="shared" si="45"/>
        <v>0</v>
      </c>
      <c r="J112" s="3"/>
      <c r="K112" s="3">
        <f t="shared" si="46"/>
        <v>0</v>
      </c>
      <c r="L112" s="3"/>
      <c r="M112" s="3" t="str">
        <f t="shared" si="47"/>
        <v>40 28 849 0373</v>
      </c>
      <c r="N112" s="3"/>
      <c r="O112" s="3">
        <f t="shared" si="48"/>
        <v>0</v>
      </c>
      <c r="P112" s="3"/>
      <c r="Q112" s="3">
        <f t="shared" si="49"/>
        <v>0</v>
      </c>
      <c r="R112" s="3"/>
      <c r="S112" s="3">
        <f t="shared" si="50"/>
        <v>0</v>
      </c>
      <c r="T112" s="3"/>
      <c r="U112" s="3">
        <f t="shared" si="51"/>
        <v>0</v>
      </c>
      <c r="V112" s="3"/>
      <c r="W112" s="3">
        <f t="shared" si="52"/>
        <v>0</v>
      </c>
      <c r="X112" s="3"/>
      <c r="Y112" s="3">
        <f t="shared" si="53"/>
        <v>0</v>
      </c>
      <c r="Z112" s="3"/>
      <c r="AA112" s="3">
        <f t="shared" si="54"/>
        <v>0</v>
      </c>
      <c r="AB112" s="3"/>
      <c r="AC112" s="3">
        <f t="shared" si="55"/>
        <v>0</v>
      </c>
      <c r="AD112" s="3"/>
    </row>
    <row r="113" spans="1:30" x14ac:dyDescent="0.3">
      <c r="A113" s="57"/>
      <c r="B113" s="48"/>
      <c r="C113" s="3">
        <f t="shared" si="42"/>
        <v>0</v>
      </c>
      <c r="D113" s="3"/>
      <c r="E113" s="3">
        <f t="shared" si="43"/>
        <v>0</v>
      </c>
      <c r="F113" s="3"/>
      <c r="G113" s="3">
        <f t="shared" si="44"/>
        <v>0</v>
      </c>
      <c r="H113" s="3"/>
      <c r="I113" s="3">
        <f t="shared" si="45"/>
        <v>0</v>
      </c>
      <c r="J113" s="3"/>
      <c r="K113" s="3">
        <f t="shared" si="46"/>
        <v>0</v>
      </c>
      <c r="L113" s="3"/>
      <c r="M113" s="3" t="str">
        <f t="shared" si="47"/>
        <v>40 28 958 0623</v>
      </c>
      <c r="N113" s="3"/>
      <c r="O113" s="3">
        <f t="shared" si="48"/>
        <v>0</v>
      </c>
      <c r="P113" s="3"/>
      <c r="Q113" s="3">
        <f t="shared" si="49"/>
        <v>0</v>
      </c>
      <c r="R113" s="3"/>
      <c r="S113" s="3">
        <f t="shared" si="50"/>
        <v>0</v>
      </c>
      <c r="T113" s="3"/>
      <c r="U113" s="3">
        <f t="shared" si="51"/>
        <v>0</v>
      </c>
      <c r="V113" s="3"/>
      <c r="W113" s="3">
        <f t="shared" si="52"/>
        <v>0</v>
      </c>
      <c r="X113" s="3"/>
      <c r="Y113" s="3">
        <f t="shared" si="53"/>
        <v>0</v>
      </c>
      <c r="Z113" s="3"/>
      <c r="AA113" s="3">
        <f t="shared" si="54"/>
        <v>0</v>
      </c>
      <c r="AB113" s="3"/>
      <c r="AC113" s="3">
        <f t="shared" si="55"/>
        <v>0</v>
      </c>
      <c r="AD113" s="3"/>
    </row>
    <row r="114" spans="1:30" x14ac:dyDescent="0.3">
      <c r="A114" s="57"/>
      <c r="B114" s="58"/>
      <c r="C114" s="3">
        <f t="shared" si="42"/>
        <v>0</v>
      </c>
      <c r="D114" s="3"/>
      <c r="E114" s="3">
        <f t="shared" si="43"/>
        <v>0</v>
      </c>
      <c r="F114" s="3"/>
      <c r="G114" s="3">
        <f t="shared" si="44"/>
        <v>0</v>
      </c>
      <c r="H114" s="3"/>
      <c r="I114" s="3">
        <f t="shared" si="45"/>
        <v>0</v>
      </c>
      <c r="J114" s="3"/>
      <c r="K114" s="3">
        <f t="shared" si="46"/>
        <v>0</v>
      </c>
      <c r="L114" s="3"/>
      <c r="M114" s="3" t="str">
        <f t="shared" si="47"/>
        <v>40 28 959 0699</v>
      </c>
      <c r="N114" s="3"/>
      <c r="O114" s="3">
        <f t="shared" si="48"/>
        <v>0</v>
      </c>
      <c r="P114" s="3"/>
      <c r="Q114" s="3">
        <f t="shared" si="49"/>
        <v>0</v>
      </c>
      <c r="R114" s="3"/>
      <c r="S114" s="3">
        <f t="shared" si="50"/>
        <v>0</v>
      </c>
      <c r="T114" s="3"/>
      <c r="U114" s="3">
        <f t="shared" si="51"/>
        <v>0</v>
      </c>
      <c r="V114" s="3"/>
      <c r="W114" s="3">
        <f t="shared" si="52"/>
        <v>0</v>
      </c>
      <c r="X114" s="3"/>
      <c r="Y114" s="3">
        <f t="shared" si="53"/>
        <v>0</v>
      </c>
      <c r="Z114" s="3"/>
      <c r="AA114" s="3">
        <f t="shared" si="54"/>
        <v>0</v>
      </c>
      <c r="AB114" s="3"/>
      <c r="AC114" s="3">
        <f t="shared" si="55"/>
        <v>0</v>
      </c>
      <c r="AD114" s="3"/>
    </row>
    <row r="115" spans="1:30" ht="36.6" x14ac:dyDescent="0.85">
      <c r="A115" s="33"/>
      <c r="B115" s="33"/>
      <c r="C115" s="59" t="s">
        <v>46</v>
      </c>
      <c r="D115" s="59"/>
      <c r="E115" s="59"/>
      <c r="F115" s="59"/>
      <c r="G115" s="59"/>
      <c r="H115" s="59"/>
      <c r="I115" s="59"/>
      <c r="J115" s="59"/>
      <c r="K115" s="59"/>
      <c r="L115" s="59"/>
      <c r="M115" s="59"/>
      <c r="N115" s="59"/>
      <c r="O115" s="59"/>
      <c r="P115" s="59"/>
      <c r="Q115" s="59"/>
      <c r="R115" s="59"/>
      <c r="S115" s="59"/>
      <c r="T115" s="59"/>
      <c r="U115" s="59"/>
      <c r="V115" s="59"/>
      <c r="W115" s="59"/>
      <c r="X115" s="59"/>
      <c r="Y115" s="59"/>
      <c r="Z115" s="59"/>
      <c r="AA115" s="59"/>
      <c r="AB115" s="59"/>
      <c r="AC115" s="59"/>
      <c r="AD115" s="59"/>
    </row>
    <row r="116" spans="1:30" ht="27.6" x14ac:dyDescent="0.65">
      <c r="A116" s="8" t="s">
        <v>42</v>
      </c>
      <c r="B116" s="29" t="s">
        <v>23</v>
      </c>
      <c r="C116" s="9" t="s">
        <v>0</v>
      </c>
      <c r="D116" s="9"/>
      <c r="E116" s="9" t="s">
        <v>1</v>
      </c>
      <c r="F116" s="9"/>
      <c r="G116" s="9" t="s">
        <v>2</v>
      </c>
      <c r="H116" s="9"/>
      <c r="I116" s="9" t="s">
        <v>3</v>
      </c>
      <c r="J116" s="9"/>
      <c r="K116" s="9" t="s">
        <v>4</v>
      </c>
      <c r="L116" s="9"/>
      <c r="M116" s="9" t="s">
        <v>5</v>
      </c>
      <c r="N116" s="9"/>
      <c r="O116" s="9" t="s">
        <v>6</v>
      </c>
      <c r="P116" s="9"/>
      <c r="Q116" s="9" t="s">
        <v>7</v>
      </c>
      <c r="R116" s="9"/>
      <c r="S116" s="9" t="s">
        <v>8</v>
      </c>
      <c r="T116" s="9"/>
      <c r="U116" s="9" t="s">
        <v>9</v>
      </c>
      <c r="V116" s="9"/>
      <c r="W116" s="9" t="s">
        <v>10</v>
      </c>
      <c r="X116" s="9"/>
      <c r="Y116" s="9" t="s">
        <v>28</v>
      </c>
      <c r="Z116" s="9"/>
      <c r="AA116" s="9" t="s">
        <v>12</v>
      </c>
      <c r="AB116" s="9"/>
      <c r="AC116" s="9" t="s">
        <v>13</v>
      </c>
      <c r="AD116" s="9"/>
    </row>
    <row r="117" spans="1:30" ht="14.4" customHeight="1" x14ac:dyDescent="0.3">
      <c r="A117" s="56" t="s">
        <v>24</v>
      </c>
      <c r="B117" s="25"/>
      <c r="C117" s="2"/>
      <c r="D117" s="7" t="s">
        <v>18</v>
      </c>
      <c r="E117" s="7"/>
      <c r="F117" s="7" t="s">
        <v>18</v>
      </c>
      <c r="G117" s="7"/>
      <c r="H117" s="7" t="s">
        <v>18</v>
      </c>
      <c r="I117" s="7"/>
      <c r="J117" s="7" t="s">
        <v>18</v>
      </c>
      <c r="K117" s="7"/>
      <c r="L117" s="7" t="s">
        <v>18</v>
      </c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</row>
    <row r="118" spans="1:30" ht="14.4" customHeight="1" x14ac:dyDescent="0.3">
      <c r="A118" s="56"/>
      <c r="B118" s="43" t="s">
        <v>14</v>
      </c>
      <c r="C118" s="36" t="str">
        <f t="shared" ref="C118:C126" si="56">+C63</f>
        <v>40 17 911 0103</v>
      </c>
      <c r="D118" s="36"/>
      <c r="E118" s="36" t="str">
        <f t="shared" ref="E118:E126" si="57">+E63</f>
        <v>40 17 821 0207</v>
      </c>
      <c r="F118" s="36"/>
      <c r="G118" s="36" t="str">
        <f t="shared" ref="G118:G126" si="58">+G63</f>
        <v>40 17 954 1853</v>
      </c>
      <c r="H118" s="36"/>
      <c r="I118" s="36">
        <f t="shared" ref="I118:I126" si="59">+I63</f>
        <v>0</v>
      </c>
      <c r="J118" s="36"/>
      <c r="K118" s="36" t="str">
        <f t="shared" ref="K118:K126" si="60">+K63</f>
        <v>40 28 849 0190</v>
      </c>
      <c r="L118" s="36"/>
      <c r="M118" s="36" t="str">
        <f t="shared" ref="M118:M126" si="61">+M63</f>
        <v>40 28 849 0367</v>
      </c>
      <c r="N118" s="36"/>
      <c r="O118" s="36">
        <f t="shared" ref="O118:O126" si="62">+O63</f>
        <v>0</v>
      </c>
      <c r="P118" s="36"/>
      <c r="Q118" s="36">
        <f t="shared" ref="Q118:Q126" si="63">+Q63</f>
        <v>0</v>
      </c>
      <c r="R118" s="36"/>
      <c r="S118" s="36">
        <f t="shared" ref="S118:S126" si="64">+S63</f>
        <v>0</v>
      </c>
      <c r="T118" s="36"/>
      <c r="U118" s="36">
        <f t="shared" ref="U118:U126" si="65">+U63</f>
        <v>0</v>
      </c>
      <c r="V118" s="36"/>
      <c r="W118" s="36">
        <f t="shared" ref="W118:W126" si="66">+W63</f>
        <v>0</v>
      </c>
      <c r="X118" s="36"/>
      <c r="Y118" s="36">
        <f t="shared" ref="Y118:Y126" si="67">+Y63</f>
        <v>0</v>
      </c>
      <c r="Z118" s="36"/>
      <c r="AA118" s="36">
        <f t="shared" ref="AA118:AA126" si="68">+AA63</f>
        <v>0</v>
      </c>
      <c r="AB118" s="36"/>
      <c r="AC118" s="36">
        <f t="shared" ref="AC118:AC126" si="69">+AC63</f>
        <v>0</v>
      </c>
      <c r="AD118" s="36"/>
    </row>
    <row r="119" spans="1:30" ht="14.4" customHeight="1" x14ac:dyDescent="0.3">
      <c r="A119" s="56"/>
      <c r="B119" s="43"/>
      <c r="C119" s="36" t="str">
        <f t="shared" si="56"/>
        <v>40 17 911 0104</v>
      </c>
      <c r="D119" s="36"/>
      <c r="E119" s="36" t="str">
        <f t="shared" si="57"/>
        <v>40 17 821 0200</v>
      </c>
      <c r="F119" s="36"/>
      <c r="G119" s="36" t="str">
        <f t="shared" si="58"/>
        <v>40 17 954 0998</v>
      </c>
      <c r="H119" s="36"/>
      <c r="I119" s="36">
        <f t="shared" si="59"/>
        <v>0</v>
      </c>
      <c r="J119" s="36"/>
      <c r="K119" s="36" t="str">
        <f t="shared" si="60"/>
        <v>40 28 975 0021</v>
      </c>
      <c r="L119" s="36"/>
      <c r="M119" s="36" t="str">
        <f t="shared" si="61"/>
        <v>40 28 840 0502</v>
      </c>
      <c r="N119" s="36"/>
      <c r="O119" s="36">
        <f t="shared" si="62"/>
        <v>0</v>
      </c>
      <c r="P119" s="36"/>
      <c r="Q119" s="36">
        <f t="shared" si="63"/>
        <v>0</v>
      </c>
      <c r="R119" s="36"/>
      <c r="S119" s="36">
        <f t="shared" si="64"/>
        <v>0</v>
      </c>
      <c r="T119" s="36"/>
      <c r="U119" s="36">
        <f t="shared" si="65"/>
        <v>0</v>
      </c>
      <c r="V119" s="36"/>
      <c r="W119" s="36">
        <f t="shared" si="66"/>
        <v>0</v>
      </c>
      <c r="X119" s="36"/>
      <c r="Y119" s="36">
        <f t="shared" si="67"/>
        <v>0</v>
      </c>
      <c r="Z119" s="36"/>
      <c r="AA119" s="36">
        <f t="shared" si="68"/>
        <v>0</v>
      </c>
      <c r="AB119" s="36"/>
      <c r="AC119" s="36">
        <f t="shared" si="69"/>
        <v>0</v>
      </c>
      <c r="AD119" s="36"/>
    </row>
    <row r="120" spans="1:30" ht="14.4" customHeight="1" x14ac:dyDescent="0.3">
      <c r="A120" s="56"/>
      <c r="B120" s="43"/>
      <c r="C120" s="36" t="str">
        <f t="shared" si="56"/>
        <v>40 17 610 0165</v>
      </c>
      <c r="D120" s="36"/>
      <c r="E120" s="36" t="str">
        <f t="shared" si="57"/>
        <v>40 17 821 0254</v>
      </c>
      <c r="F120" s="36"/>
      <c r="G120" s="36" t="str">
        <f t="shared" si="58"/>
        <v>40 17 954 1863</v>
      </c>
      <c r="H120" s="36"/>
      <c r="I120" s="36">
        <f t="shared" si="59"/>
        <v>0</v>
      </c>
      <c r="J120" s="36"/>
      <c r="K120" s="36" t="str">
        <f t="shared" si="60"/>
        <v>40 28 832 0210</v>
      </c>
      <c r="L120" s="36"/>
      <c r="M120" s="36" t="str">
        <f t="shared" si="61"/>
        <v>40 28 971 0255</v>
      </c>
      <c r="N120" s="36"/>
      <c r="O120" s="36">
        <f t="shared" si="62"/>
        <v>0</v>
      </c>
      <c r="P120" s="36"/>
      <c r="Q120" s="36">
        <f t="shared" si="63"/>
        <v>0</v>
      </c>
      <c r="R120" s="36"/>
      <c r="S120" s="36">
        <f t="shared" si="64"/>
        <v>0</v>
      </c>
      <c r="T120" s="36"/>
      <c r="U120" s="36">
        <f t="shared" si="65"/>
        <v>0</v>
      </c>
      <c r="V120" s="36"/>
      <c r="W120" s="36">
        <f t="shared" si="66"/>
        <v>0</v>
      </c>
      <c r="X120" s="36"/>
      <c r="Y120" s="36">
        <f t="shared" si="67"/>
        <v>0</v>
      </c>
      <c r="Z120" s="36"/>
      <c r="AA120" s="36">
        <f t="shared" si="68"/>
        <v>0</v>
      </c>
      <c r="AB120" s="36"/>
      <c r="AC120" s="36">
        <f t="shared" si="69"/>
        <v>0</v>
      </c>
      <c r="AD120" s="36"/>
    </row>
    <row r="121" spans="1:30" ht="14.4" customHeight="1" x14ac:dyDescent="0.3">
      <c r="A121" s="56"/>
      <c r="B121" s="43"/>
      <c r="C121" s="36" t="str">
        <f t="shared" si="56"/>
        <v>40 17 911 0105</v>
      </c>
      <c r="D121" s="36"/>
      <c r="E121" s="36">
        <f t="shared" si="57"/>
        <v>0</v>
      </c>
      <c r="F121" s="36"/>
      <c r="G121" s="36" t="str">
        <f t="shared" si="58"/>
        <v>40 17 954 1016</v>
      </c>
      <c r="H121" s="36"/>
      <c r="I121" s="36">
        <f t="shared" si="59"/>
        <v>0</v>
      </c>
      <c r="J121" s="36"/>
      <c r="K121" s="36" t="str">
        <f t="shared" si="60"/>
        <v>40 28 849 0378</v>
      </c>
      <c r="L121" s="36"/>
      <c r="M121" s="36" t="str">
        <f t="shared" si="61"/>
        <v>40 28 957 0676</v>
      </c>
      <c r="N121" s="36"/>
      <c r="O121" s="36">
        <f t="shared" si="62"/>
        <v>0</v>
      </c>
      <c r="P121" s="36"/>
      <c r="Q121" s="36">
        <f t="shared" si="63"/>
        <v>0</v>
      </c>
      <c r="R121" s="36"/>
      <c r="S121" s="36">
        <f t="shared" si="64"/>
        <v>0</v>
      </c>
      <c r="T121" s="36"/>
      <c r="U121" s="36">
        <f t="shared" si="65"/>
        <v>0</v>
      </c>
      <c r="V121" s="36"/>
      <c r="W121" s="36">
        <f t="shared" si="66"/>
        <v>0</v>
      </c>
      <c r="X121" s="36"/>
      <c r="Y121" s="36">
        <f t="shared" si="67"/>
        <v>0</v>
      </c>
      <c r="Z121" s="36"/>
      <c r="AA121" s="36">
        <f t="shared" si="68"/>
        <v>0</v>
      </c>
      <c r="AB121" s="36"/>
      <c r="AC121" s="36">
        <f t="shared" si="69"/>
        <v>0</v>
      </c>
      <c r="AD121" s="36"/>
    </row>
    <row r="122" spans="1:30" ht="14.4" customHeight="1" x14ac:dyDescent="0.3">
      <c r="A122" s="56"/>
      <c r="B122" s="43"/>
      <c r="C122" s="36">
        <f t="shared" si="56"/>
        <v>0</v>
      </c>
      <c r="D122" s="36"/>
      <c r="E122" s="36">
        <f t="shared" si="57"/>
        <v>0</v>
      </c>
      <c r="F122" s="36"/>
      <c r="G122" s="36" t="str">
        <f t="shared" si="58"/>
        <v>40 17 954 1756</v>
      </c>
      <c r="H122" s="36"/>
      <c r="I122" s="36">
        <f t="shared" si="59"/>
        <v>0</v>
      </c>
      <c r="J122" s="36"/>
      <c r="K122" s="36" t="str">
        <f t="shared" si="60"/>
        <v>40 28 976 0106</v>
      </c>
      <c r="L122" s="36"/>
      <c r="M122" s="36" t="str">
        <f t="shared" si="61"/>
        <v>40 28 959 0276</v>
      </c>
      <c r="N122" s="36"/>
      <c r="O122" s="36">
        <f t="shared" si="62"/>
        <v>0</v>
      </c>
      <c r="P122" s="36"/>
      <c r="Q122" s="36">
        <f t="shared" si="63"/>
        <v>0</v>
      </c>
      <c r="R122" s="36"/>
      <c r="S122" s="36">
        <f t="shared" si="64"/>
        <v>0</v>
      </c>
      <c r="T122" s="36"/>
      <c r="U122" s="36">
        <f t="shared" si="65"/>
        <v>0</v>
      </c>
      <c r="V122" s="36"/>
      <c r="W122" s="36">
        <f t="shared" si="66"/>
        <v>0</v>
      </c>
      <c r="X122" s="36"/>
      <c r="Y122" s="36">
        <f t="shared" si="67"/>
        <v>0</v>
      </c>
      <c r="Z122" s="36"/>
      <c r="AA122" s="36">
        <f t="shared" si="68"/>
        <v>0</v>
      </c>
      <c r="AB122" s="36"/>
      <c r="AC122" s="36">
        <f t="shared" si="69"/>
        <v>0</v>
      </c>
      <c r="AD122" s="36"/>
    </row>
    <row r="123" spans="1:30" ht="14.4" customHeight="1" x14ac:dyDescent="0.3">
      <c r="A123" s="56"/>
      <c r="B123" s="43"/>
      <c r="C123" s="36">
        <f t="shared" si="56"/>
        <v>0</v>
      </c>
      <c r="D123" s="36"/>
      <c r="E123" s="36">
        <f t="shared" si="57"/>
        <v>0</v>
      </c>
      <c r="F123" s="36"/>
      <c r="G123" s="36" t="str">
        <f t="shared" si="58"/>
        <v>40 17 921 0102</v>
      </c>
      <c r="H123" s="36"/>
      <c r="I123" s="36">
        <f t="shared" si="59"/>
        <v>0</v>
      </c>
      <c r="J123" s="36"/>
      <c r="K123" s="36" t="str">
        <f t="shared" si="60"/>
        <v>40 28 856 0808</v>
      </c>
      <c r="L123" s="36"/>
      <c r="M123" s="36" t="str">
        <f t="shared" si="61"/>
        <v>40 28 954 1533</v>
      </c>
      <c r="N123" s="36"/>
      <c r="O123" s="36">
        <f t="shared" si="62"/>
        <v>0</v>
      </c>
      <c r="P123" s="36"/>
      <c r="Q123" s="36">
        <f t="shared" si="63"/>
        <v>0</v>
      </c>
      <c r="R123" s="36"/>
      <c r="S123" s="36">
        <f t="shared" si="64"/>
        <v>0</v>
      </c>
      <c r="T123" s="36"/>
      <c r="U123" s="36">
        <f t="shared" si="65"/>
        <v>0</v>
      </c>
      <c r="V123" s="36"/>
      <c r="W123" s="36">
        <f t="shared" si="66"/>
        <v>0</v>
      </c>
      <c r="X123" s="36"/>
      <c r="Y123" s="36">
        <f t="shared" si="67"/>
        <v>0</v>
      </c>
      <c r="Z123" s="36"/>
      <c r="AA123" s="36">
        <f t="shared" si="68"/>
        <v>0</v>
      </c>
      <c r="AB123" s="36"/>
      <c r="AC123" s="36">
        <f t="shared" si="69"/>
        <v>0</v>
      </c>
      <c r="AD123" s="36"/>
    </row>
    <row r="124" spans="1:30" ht="14.4" customHeight="1" x14ac:dyDescent="0.3">
      <c r="A124" s="56"/>
      <c r="B124" s="43"/>
      <c r="C124" s="36">
        <f t="shared" si="56"/>
        <v>0</v>
      </c>
      <c r="D124" s="36"/>
      <c r="E124" s="36">
        <f t="shared" si="57"/>
        <v>0</v>
      </c>
      <c r="F124" s="36"/>
      <c r="G124" s="36">
        <f t="shared" si="58"/>
        <v>0</v>
      </c>
      <c r="H124" s="36"/>
      <c r="I124" s="36">
        <f t="shared" si="59"/>
        <v>0</v>
      </c>
      <c r="J124" s="36"/>
      <c r="K124" s="36">
        <f t="shared" si="60"/>
        <v>0</v>
      </c>
      <c r="L124" s="36"/>
      <c r="M124" s="36" t="str">
        <f t="shared" si="61"/>
        <v>40 28 954 1836</v>
      </c>
      <c r="N124" s="36"/>
      <c r="O124" s="36">
        <f t="shared" si="62"/>
        <v>0</v>
      </c>
      <c r="P124" s="36"/>
      <c r="Q124" s="36">
        <f t="shared" si="63"/>
        <v>0</v>
      </c>
      <c r="R124" s="36"/>
      <c r="S124" s="36">
        <f t="shared" si="64"/>
        <v>0</v>
      </c>
      <c r="T124" s="36"/>
      <c r="U124" s="36">
        <f t="shared" si="65"/>
        <v>0</v>
      </c>
      <c r="V124" s="36"/>
      <c r="W124" s="36">
        <f t="shared" si="66"/>
        <v>0</v>
      </c>
      <c r="X124" s="36"/>
      <c r="Y124" s="36">
        <f t="shared" si="67"/>
        <v>0</v>
      </c>
      <c r="Z124" s="36"/>
      <c r="AA124" s="36">
        <f t="shared" si="68"/>
        <v>0</v>
      </c>
      <c r="AB124" s="36"/>
      <c r="AC124" s="36">
        <f t="shared" si="69"/>
        <v>0</v>
      </c>
      <c r="AD124" s="36"/>
    </row>
    <row r="125" spans="1:30" ht="14.4" customHeight="1" x14ac:dyDescent="0.3">
      <c r="A125" s="56"/>
      <c r="B125" s="43"/>
      <c r="C125" s="36">
        <f t="shared" si="56"/>
        <v>0</v>
      </c>
      <c r="D125" s="36"/>
      <c r="E125" s="36">
        <f t="shared" si="57"/>
        <v>0</v>
      </c>
      <c r="F125" s="36"/>
      <c r="G125" s="36">
        <f t="shared" si="58"/>
        <v>0</v>
      </c>
      <c r="H125" s="36"/>
      <c r="I125" s="36">
        <f t="shared" si="59"/>
        <v>0</v>
      </c>
      <c r="J125" s="36"/>
      <c r="K125" s="36">
        <f t="shared" si="60"/>
        <v>0</v>
      </c>
      <c r="L125" s="36"/>
      <c r="M125" s="36" t="str">
        <f t="shared" si="61"/>
        <v>40 28 954 3170</v>
      </c>
      <c r="N125" s="36"/>
      <c r="O125" s="36">
        <f t="shared" si="62"/>
        <v>0</v>
      </c>
      <c r="P125" s="36"/>
      <c r="Q125" s="36">
        <f t="shared" si="63"/>
        <v>0</v>
      </c>
      <c r="R125" s="36"/>
      <c r="S125" s="36">
        <f t="shared" si="64"/>
        <v>0</v>
      </c>
      <c r="T125" s="36"/>
      <c r="U125" s="36">
        <f t="shared" si="65"/>
        <v>0</v>
      </c>
      <c r="V125" s="36"/>
      <c r="W125" s="36">
        <f t="shared" si="66"/>
        <v>0</v>
      </c>
      <c r="X125" s="36"/>
      <c r="Y125" s="36">
        <f t="shared" si="67"/>
        <v>0</v>
      </c>
      <c r="Z125" s="36"/>
      <c r="AA125" s="36">
        <f t="shared" si="68"/>
        <v>0</v>
      </c>
      <c r="AB125" s="36"/>
      <c r="AC125" s="36">
        <f t="shared" si="69"/>
        <v>0</v>
      </c>
      <c r="AD125" s="36"/>
    </row>
    <row r="126" spans="1:30" ht="14.4" customHeight="1" x14ac:dyDescent="0.3">
      <c r="A126" s="56"/>
      <c r="B126" s="43"/>
      <c r="C126" s="36">
        <f t="shared" si="56"/>
        <v>0</v>
      </c>
      <c r="D126" s="36"/>
      <c r="E126" s="36">
        <f t="shared" si="57"/>
        <v>0</v>
      </c>
      <c r="F126" s="36"/>
      <c r="G126" s="36">
        <f t="shared" si="58"/>
        <v>0</v>
      </c>
      <c r="H126" s="36"/>
      <c r="I126" s="36">
        <f t="shared" si="59"/>
        <v>0</v>
      </c>
      <c r="J126" s="36"/>
      <c r="K126" s="36">
        <f t="shared" si="60"/>
        <v>0</v>
      </c>
      <c r="L126" s="36"/>
      <c r="M126" s="36" t="str">
        <f t="shared" si="61"/>
        <v>40 28 954 3171</v>
      </c>
      <c r="N126" s="36"/>
      <c r="O126" s="36">
        <f t="shared" si="62"/>
        <v>0</v>
      </c>
      <c r="P126" s="36"/>
      <c r="Q126" s="36">
        <f t="shared" si="63"/>
        <v>0</v>
      </c>
      <c r="R126" s="36"/>
      <c r="S126" s="36">
        <f t="shared" si="64"/>
        <v>0</v>
      </c>
      <c r="T126" s="36"/>
      <c r="U126" s="36">
        <f t="shared" si="65"/>
        <v>0</v>
      </c>
      <c r="V126" s="36"/>
      <c r="W126" s="36">
        <f t="shared" si="66"/>
        <v>0</v>
      </c>
      <c r="X126" s="36"/>
      <c r="Y126" s="36">
        <f t="shared" si="67"/>
        <v>0</v>
      </c>
      <c r="Z126" s="36"/>
      <c r="AA126" s="36">
        <f t="shared" si="68"/>
        <v>0</v>
      </c>
      <c r="AB126" s="36"/>
      <c r="AC126" s="36">
        <f t="shared" si="69"/>
        <v>0</v>
      </c>
      <c r="AD126" s="36"/>
    </row>
    <row r="127" spans="1:30" x14ac:dyDescent="0.3">
      <c r="A127" s="56"/>
      <c r="B127" s="26"/>
      <c r="C127" s="51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2"/>
      <c r="U127" s="52"/>
      <c r="V127" s="52"/>
      <c r="W127" s="52"/>
      <c r="X127" s="52"/>
      <c r="Y127" s="52"/>
      <c r="Z127" s="52"/>
      <c r="AA127" s="52"/>
      <c r="AB127" s="52"/>
      <c r="AC127" s="52"/>
      <c r="AD127" s="52"/>
    </row>
    <row r="128" spans="1:30" ht="14.4" customHeight="1" x14ac:dyDescent="0.3">
      <c r="A128" s="56"/>
      <c r="B128" s="47" t="s">
        <v>15</v>
      </c>
      <c r="C128" s="4" t="str">
        <f t="shared" ref="C128:C143" si="70">+C73</f>
        <v>40 17 810 0254</v>
      </c>
      <c r="D128" s="3"/>
      <c r="E128" s="4" t="str">
        <f t="shared" ref="E128:E143" si="71">+E73</f>
        <v>40 17 821 0217</v>
      </c>
      <c r="F128" s="3"/>
      <c r="G128" s="4" t="str">
        <f t="shared" ref="G128:G143" si="72">+G73</f>
        <v>40 17 954 1834</v>
      </c>
      <c r="H128" s="3"/>
      <c r="I128" s="4">
        <f t="shared" ref="I128:I143" si="73">+I73</f>
        <v>0</v>
      </c>
      <c r="J128" s="3"/>
      <c r="K128" s="4" t="str">
        <f t="shared" ref="K128:K143" si="74">+K73</f>
        <v>40 28 871 0439</v>
      </c>
      <c r="L128" s="3"/>
      <c r="M128" s="4" t="str">
        <f t="shared" ref="M128:M143" si="75">+M73</f>
        <v>40 28 957 0381</v>
      </c>
      <c r="N128" s="3"/>
      <c r="O128" s="4">
        <f t="shared" ref="O128:O143" si="76">+O73</f>
        <v>0</v>
      </c>
      <c r="P128" s="3"/>
      <c r="Q128" s="4">
        <f t="shared" ref="Q128:Q143" si="77">+Q73</f>
        <v>0</v>
      </c>
      <c r="R128" s="3"/>
      <c r="S128" s="4">
        <f t="shared" ref="S128:S143" si="78">+S73</f>
        <v>0</v>
      </c>
      <c r="T128" s="3"/>
      <c r="U128" s="4">
        <f t="shared" ref="U128:U143" si="79">+U73</f>
        <v>0</v>
      </c>
      <c r="V128" s="3"/>
      <c r="W128" s="4">
        <f t="shared" ref="W128:W143" si="80">+W73</f>
        <v>0</v>
      </c>
      <c r="X128" s="3"/>
      <c r="Y128" s="4">
        <f t="shared" ref="Y128:Y143" si="81">+Y73</f>
        <v>0</v>
      </c>
      <c r="Z128" s="3"/>
      <c r="AA128" s="4">
        <f t="shared" ref="AA128:AA143" si="82">+AA73</f>
        <v>0</v>
      </c>
      <c r="AB128" s="3"/>
      <c r="AC128" s="4">
        <f t="shared" ref="AC128:AC143" si="83">+AC73</f>
        <v>0</v>
      </c>
      <c r="AD128" s="3"/>
    </row>
    <row r="129" spans="1:30" ht="14.4" customHeight="1" x14ac:dyDescent="0.3">
      <c r="A129" s="56"/>
      <c r="B129" s="48"/>
      <c r="C129" s="4" t="str">
        <f t="shared" si="70"/>
        <v>40 17 810 0255</v>
      </c>
      <c r="D129" s="3"/>
      <c r="E129" s="4" t="str">
        <f t="shared" si="71"/>
        <v>40 17 821 0219</v>
      </c>
      <c r="F129" s="3"/>
      <c r="G129" s="4" t="str">
        <f t="shared" si="72"/>
        <v>40 17 954 0997</v>
      </c>
      <c r="H129" s="3"/>
      <c r="I129" s="4">
        <f t="shared" si="73"/>
        <v>0</v>
      </c>
      <c r="J129" s="3"/>
      <c r="K129" s="4" t="str">
        <f t="shared" si="74"/>
        <v>40 28 871 0429</v>
      </c>
      <c r="L129" s="3"/>
      <c r="M129" s="4" t="str">
        <f t="shared" si="75"/>
        <v>40 28 959 0273</v>
      </c>
      <c r="N129" s="3"/>
      <c r="O129" s="4">
        <f t="shared" si="76"/>
        <v>0</v>
      </c>
      <c r="P129" s="3"/>
      <c r="Q129" s="4">
        <f t="shared" si="77"/>
        <v>0</v>
      </c>
      <c r="R129" s="3"/>
      <c r="S129" s="4">
        <f t="shared" si="78"/>
        <v>0</v>
      </c>
      <c r="T129" s="3"/>
      <c r="U129" s="4">
        <f t="shared" si="79"/>
        <v>0</v>
      </c>
      <c r="V129" s="3"/>
      <c r="W129" s="4">
        <f t="shared" si="80"/>
        <v>0</v>
      </c>
      <c r="X129" s="3"/>
      <c r="Y129" s="4">
        <f t="shared" si="81"/>
        <v>0</v>
      </c>
      <c r="Z129" s="3"/>
      <c r="AA129" s="4">
        <f t="shared" si="82"/>
        <v>0</v>
      </c>
      <c r="AB129" s="3"/>
      <c r="AC129" s="4">
        <f t="shared" si="83"/>
        <v>0</v>
      </c>
      <c r="AD129" s="3"/>
    </row>
    <row r="130" spans="1:30" ht="14.4" customHeight="1" x14ac:dyDescent="0.3">
      <c r="A130" s="56"/>
      <c r="B130" s="48"/>
      <c r="C130" s="4" t="str">
        <f t="shared" si="70"/>
        <v>40 17 821 0127</v>
      </c>
      <c r="D130" s="3"/>
      <c r="E130" s="4" t="str">
        <f t="shared" si="71"/>
        <v>40 17 620 0101</v>
      </c>
      <c r="F130" s="3"/>
      <c r="G130" s="4" t="str">
        <f t="shared" si="72"/>
        <v>40 17 954 1759</v>
      </c>
      <c r="H130" s="3"/>
      <c r="I130" s="4">
        <f t="shared" si="73"/>
        <v>0</v>
      </c>
      <c r="J130" s="3"/>
      <c r="K130" s="4" t="str">
        <f t="shared" si="74"/>
        <v>40 28 871 0438</v>
      </c>
      <c r="L130" s="3"/>
      <c r="M130" s="4" t="str">
        <f t="shared" si="75"/>
        <v>40 28 959 0435</v>
      </c>
      <c r="N130" s="3"/>
      <c r="O130" s="4">
        <f t="shared" si="76"/>
        <v>0</v>
      </c>
      <c r="P130" s="3"/>
      <c r="Q130" s="4">
        <f t="shared" si="77"/>
        <v>0</v>
      </c>
      <c r="R130" s="3"/>
      <c r="S130" s="4">
        <f t="shared" si="78"/>
        <v>0</v>
      </c>
      <c r="T130" s="3"/>
      <c r="U130" s="4">
        <f t="shared" si="79"/>
        <v>0</v>
      </c>
      <c r="V130" s="3"/>
      <c r="W130" s="4">
        <f t="shared" si="80"/>
        <v>0</v>
      </c>
      <c r="X130" s="3"/>
      <c r="Y130" s="4">
        <f t="shared" si="81"/>
        <v>0</v>
      </c>
      <c r="Z130" s="3"/>
      <c r="AA130" s="4">
        <f t="shared" si="82"/>
        <v>0</v>
      </c>
      <c r="AB130" s="3"/>
      <c r="AC130" s="4">
        <f t="shared" si="83"/>
        <v>0</v>
      </c>
      <c r="AD130" s="3"/>
    </row>
    <row r="131" spans="1:30" ht="14.4" customHeight="1" x14ac:dyDescent="0.3">
      <c r="A131" s="56"/>
      <c r="B131" s="48"/>
      <c r="C131" s="4" t="str">
        <f t="shared" si="70"/>
        <v>40 17 810 0247</v>
      </c>
      <c r="D131" s="3"/>
      <c r="E131" s="4" t="str">
        <f t="shared" si="71"/>
        <v>40 17 821 0104</v>
      </c>
      <c r="F131" s="3"/>
      <c r="G131" s="4" t="str">
        <f t="shared" si="72"/>
        <v>40 17 954 0995</v>
      </c>
      <c r="H131" s="3"/>
      <c r="I131" s="4">
        <f t="shared" si="73"/>
        <v>0</v>
      </c>
      <c r="J131" s="3"/>
      <c r="K131" s="4" t="str">
        <f t="shared" si="74"/>
        <v>40 28 857 0401</v>
      </c>
      <c r="L131" s="3"/>
      <c r="M131" s="4" t="str">
        <f t="shared" si="75"/>
        <v>40 28 954 1531</v>
      </c>
      <c r="N131" s="3"/>
      <c r="O131" s="4">
        <f t="shared" si="76"/>
        <v>0</v>
      </c>
      <c r="P131" s="3"/>
      <c r="Q131" s="4">
        <f t="shared" si="77"/>
        <v>0</v>
      </c>
      <c r="R131" s="3"/>
      <c r="S131" s="4">
        <f t="shared" si="78"/>
        <v>0</v>
      </c>
      <c r="T131" s="3"/>
      <c r="U131" s="4">
        <f t="shared" si="79"/>
        <v>0</v>
      </c>
      <c r="V131" s="3"/>
      <c r="W131" s="4">
        <f t="shared" si="80"/>
        <v>0</v>
      </c>
      <c r="X131" s="3"/>
      <c r="Y131" s="4">
        <f t="shared" si="81"/>
        <v>0</v>
      </c>
      <c r="Z131" s="3"/>
      <c r="AA131" s="4">
        <f t="shared" si="82"/>
        <v>0</v>
      </c>
      <c r="AB131" s="3"/>
      <c r="AC131" s="4">
        <f t="shared" si="83"/>
        <v>0</v>
      </c>
      <c r="AD131" s="3"/>
    </row>
    <row r="132" spans="1:30" ht="14.4" customHeight="1" x14ac:dyDescent="0.3">
      <c r="A132" s="56"/>
      <c r="B132" s="48"/>
      <c r="C132" s="4">
        <f t="shared" si="70"/>
        <v>0</v>
      </c>
      <c r="D132" s="3"/>
      <c r="E132" s="4" t="str">
        <f t="shared" si="71"/>
        <v>40 17 821 0269</v>
      </c>
      <c r="F132" s="3"/>
      <c r="G132" s="4" t="str">
        <f t="shared" si="72"/>
        <v>40 17 954 1869</v>
      </c>
      <c r="H132" s="3"/>
      <c r="I132" s="4">
        <f t="shared" si="73"/>
        <v>0</v>
      </c>
      <c r="J132" s="3"/>
      <c r="K132" s="4" t="str">
        <f t="shared" si="74"/>
        <v>40 28 871 0326</v>
      </c>
      <c r="L132" s="3"/>
      <c r="M132" s="4" t="str">
        <f t="shared" si="75"/>
        <v>40 28 954  1704</v>
      </c>
      <c r="N132" s="3"/>
      <c r="O132" s="4">
        <f t="shared" si="76"/>
        <v>0</v>
      </c>
      <c r="P132" s="3"/>
      <c r="Q132" s="4">
        <f t="shared" si="77"/>
        <v>0</v>
      </c>
      <c r="R132" s="3"/>
      <c r="S132" s="4">
        <f t="shared" si="78"/>
        <v>0</v>
      </c>
      <c r="T132" s="3"/>
      <c r="U132" s="4">
        <f t="shared" si="79"/>
        <v>0</v>
      </c>
      <c r="V132" s="3"/>
      <c r="W132" s="4">
        <f t="shared" si="80"/>
        <v>0</v>
      </c>
      <c r="X132" s="3"/>
      <c r="Y132" s="4">
        <f t="shared" si="81"/>
        <v>0</v>
      </c>
      <c r="Z132" s="3"/>
      <c r="AA132" s="4">
        <f t="shared" si="82"/>
        <v>0</v>
      </c>
      <c r="AB132" s="3"/>
      <c r="AC132" s="4">
        <f t="shared" si="83"/>
        <v>0</v>
      </c>
      <c r="AD132" s="3"/>
    </row>
    <row r="133" spans="1:30" ht="14.4" customHeight="1" x14ac:dyDescent="0.3">
      <c r="A133" s="56"/>
      <c r="B133" s="48"/>
      <c r="C133" s="4">
        <f t="shared" si="70"/>
        <v>0</v>
      </c>
      <c r="D133" s="3"/>
      <c r="E133" s="4">
        <f t="shared" si="71"/>
        <v>0</v>
      </c>
      <c r="F133" s="3"/>
      <c r="G133" s="4">
        <f t="shared" si="72"/>
        <v>0</v>
      </c>
      <c r="H133" s="3"/>
      <c r="I133" s="4">
        <f t="shared" si="73"/>
        <v>0</v>
      </c>
      <c r="J133" s="3"/>
      <c r="K133" s="4">
        <f t="shared" si="74"/>
        <v>0</v>
      </c>
      <c r="L133" s="3"/>
      <c r="M133" s="4" t="str">
        <f t="shared" si="75"/>
        <v>40 28 954 2125</v>
      </c>
      <c r="N133" s="3"/>
      <c r="O133" s="4">
        <f t="shared" si="76"/>
        <v>0</v>
      </c>
      <c r="P133" s="3"/>
      <c r="Q133" s="4">
        <f t="shared" si="77"/>
        <v>0</v>
      </c>
      <c r="R133" s="3"/>
      <c r="S133" s="4">
        <f t="shared" si="78"/>
        <v>0</v>
      </c>
      <c r="T133" s="3"/>
      <c r="U133" s="4">
        <f t="shared" si="79"/>
        <v>0</v>
      </c>
      <c r="V133" s="3"/>
      <c r="W133" s="4">
        <f t="shared" si="80"/>
        <v>0</v>
      </c>
      <c r="X133" s="3"/>
      <c r="Y133" s="4">
        <f t="shared" si="81"/>
        <v>0</v>
      </c>
      <c r="Z133" s="3"/>
      <c r="AA133" s="4">
        <f t="shared" si="82"/>
        <v>0</v>
      </c>
      <c r="AB133" s="3"/>
      <c r="AC133" s="4">
        <f t="shared" si="83"/>
        <v>0</v>
      </c>
      <c r="AD133" s="3"/>
    </row>
    <row r="134" spans="1:30" ht="14.4" customHeight="1" x14ac:dyDescent="0.3">
      <c r="A134" s="56"/>
      <c r="B134" s="48"/>
      <c r="C134" s="4">
        <f t="shared" si="70"/>
        <v>0</v>
      </c>
      <c r="D134" s="3"/>
      <c r="E134" s="4">
        <f t="shared" si="71"/>
        <v>0</v>
      </c>
      <c r="F134" s="3"/>
      <c r="G134" s="4">
        <f t="shared" si="72"/>
        <v>0</v>
      </c>
      <c r="H134" s="3"/>
      <c r="I134" s="4">
        <f t="shared" si="73"/>
        <v>0</v>
      </c>
      <c r="J134" s="3"/>
      <c r="K134" s="4">
        <f t="shared" si="74"/>
        <v>0</v>
      </c>
      <c r="L134" s="3"/>
      <c r="M134" s="4" t="str">
        <f t="shared" si="75"/>
        <v>40 28 954 2149</v>
      </c>
      <c r="N134" s="3"/>
      <c r="O134" s="4">
        <f t="shared" si="76"/>
        <v>0</v>
      </c>
      <c r="P134" s="3"/>
      <c r="Q134" s="4">
        <f t="shared" si="77"/>
        <v>0</v>
      </c>
      <c r="R134" s="3"/>
      <c r="S134" s="4">
        <f t="shared" si="78"/>
        <v>0</v>
      </c>
      <c r="T134" s="3"/>
      <c r="U134" s="4">
        <f t="shared" si="79"/>
        <v>0</v>
      </c>
      <c r="V134" s="3"/>
      <c r="W134" s="4">
        <f t="shared" si="80"/>
        <v>0</v>
      </c>
      <c r="X134" s="3"/>
      <c r="Y134" s="4">
        <f t="shared" si="81"/>
        <v>0</v>
      </c>
      <c r="Z134" s="3"/>
      <c r="AA134" s="4">
        <f t="shared" si="82"/>
        <v>0</v>
      </c>
      <c r="AB134" s="3"/>
      <c r="AC134" s="4">
        <f t="shared" si="83"/>
        <v>0</v>
      </c>
      <c r="AD134" s="3"/>
    </row>
    <row r="135" spans="1:30" ht="14.4" customHeight="1" x14ac:dyDescent="0.3">
      <c r="A135" s="56"/>
      <c r="B135" s="48"/>
      <c r="C135" s="4">
        <f t="shared" si="70"/>
        <v>0</v>
      </c>
      <c r="D135" s="3"/>
      <c r="E135" s="4">
        <f t="shared" si="71"/>
        <v>0</v>
      </c>
      <c r="F135" s="3"/>
      <c r="G135" s="4">
        <f t="shared" si="72"/>
        <v>0</v>
      </c>
      <c r="H135" s="3"/>
      <c r="I135" s="4">
        <f t="shared" si="73"/>
        <v>0</v>
      </c>
      <c r="J135" s="3"/>
      <c r="K135" s="4">
        <f t="shared" si="74"/>
        <v>0</v>
      </c>
      <c r="L135" s="3"/>
      <c r="M135" s="4" t="str">
        <f t="shared" si="75"/>
        <v>40 28 959 0682</v>
      </c>
      <c r="N135" s="3"/>
      <c r="O135" s="4">
        <f t="shared" si="76"/>
        <v>0</v>
      </c>
      <c r="P135" s="3"/>
      <c r="Q135" s="4">
        <f t="shared" si="77"/>
        <v>0</v>
      </c>
      <c r="R135" s="3"/>
      <c r="S135" s="4">
        <f t="shared" si="78"/>
        <v>0</v>
      </c>
      <c r="T135" s="3"/>
      <c r="U135" s="4">
        <f t="shared" si="79"/>
        <v>0</v>
      </c>
      <c r="V135" s="3"/>
      <c r="W135" s="4">
        <f t="shared" si="80"/>
        <v>0</v>
      </c>
      <c r="X135" s="3"/>
      <c r="Y135" s="4">
        <f t="shared" si="81"/>
        <v>0</v>
      </c>
      <c r="Z135" s="3"/>
      <c r="AA135" s="4">
        <f t="shared" si="82"/>
        <v>0</v>
      </c>
      <c r="AB135" s="3"/>
      <c r="AC135" s="4">
        <f t="shared" si="83"/>
        <v>0</v>
      </c>
      <c r="AD135" s="3"/>
    </row>
    <row r="136" spans="1:30" ht="14.4" customHeight="1" x14ac:dyDescent="0.3">
      <c r="A136" s="56"/>
      <c r="B136" s="48"/>
      <c r="C136" s="4">
        <f t="shared" si="70"/>
        <v>0</v>
      </c>
      <c r="D136" s="3"/>
      <c r="E136" s="4">
        <f t="shared" si="71"/>
        <v>0</v>
      </c>
      <c r="F136" s="3"/>
      <c r="G136" s="4">
        <f t="shared" si="72"/>
        <v>0</v>
      </c>
      <c r="H136" s="3"/>
      <c r="I136" s="4">
        <f t="shared" si="73"/>
        <v>0</v>
      </c>
      <c r="J136" s="3"/>
      <c r="K136" s="4">
        <f t="shared" si="74"/>
        <v>0</v>
      </c>
      <c r="L136" s="3"/>
      <c r="M136" s="4" t="str">
        <f t="shared" si="75"/>
        <v>40 28 954 2128</v>
      </c>
      <c r="N136" s="3"/>
      <c r="O136" s="4">
        <f t="shared" si="76"/>
        <v>0</v>
      </c>
      <c r="P136" s="3"/>
      <c r="Q136" s="4">
        <f t="shared" si="77"/>
        <v>0</v>
      </c>
      <c r="R136" s="3"/>
      <c r="S136" s="4">
        <f t="shared" si="78"/>
        <v>0</v>
      </c>
      <c r="T136" s="3"/>
      <c r="U136" s="4">
        <f t="shared" si="79"/>
        <v>0</v>
      </c>
      <c r="V136" s="3"/>
      <c r="W136" s="4">
        <f t="shared" si="80"/>
        <v>0</v>
      </c>
      <c r="X136" s="3"/>
      <c r="Y136" s="4">
        <f t="shared" si="81"/>
        <v>0</v>
      </c>
      <c r="Z136" s="3"/>
      <c r="AA136" s="4">
        <f t="shared" si="82"/>
        <v>0</v>
      </c>
      <c r="AB136" s="3"/>
      <c r="AC136" s="4">
        <f t="shared" si="83"/>
        <v>0</v>
      </c>
      <c r="AD136" s="3"/>
    </row>
    <row r="137" spans="1:30" ht="14.4" customHeight="1" x14ac:dyDescent="0.3">
      <c r="A137" s="56"/>
      <c r="B137" s="48"/>
      <c r="C137" s="4">
        <f t="shared" si="70"/>
        <v>0</v>
      </c>
      <c r="D137" s="3"/>
      <c r="E137" s="4">
        <f t="shared" si="71"/>
        <v>0</v>
      </c>
      <c r="F137" s="3"/>
      <c r="G137" s="4">
        <f t="shared" si="72"/>
        <v>0</v>
      </c>
      <c r="H137" s="3"/>
      <c r="I137" s="4">
        <f t="shared" si="73"/>
        <v>0</v>
      </c>
      <c r="J137" s="3"/>
      <c r="K137" s="4">
        <f t="shared" si="74"/>
        <v>0</v>
      </c>
      <c r="L137" s="3"/>
      <c r="M137" s="4" t="str">
        <f t="shared" si="75"/>
        <v>40 28 959 0683</v>
      </c>
      <c r="N137" s="3"/>
      <c r="O137" s="4">
        <f t="shared" si="76"/>
        <v>0</v>
      </c>
      <c r="P137" s="3"/>
      <c r="Q137" s="4">
        <f t="shared" si="77"/>
        <v>0</v>
      </c>
      <c r="R137" s="3"/>
      <c r="S137" s="4">
        <f t="shared" si="78"/>
        <v>0</v>
      </c>
      <c r="T137" s="3"/>
      <c r="U137" s="4">
        <f t="shared" si="79"/>
        <v>0</v>
      </c>
      <c r="V137" s="3"/>
      <c r="W137" s="4">
        <f t="shared" si="80"/>
        <v>0</v>
      </c>
      <c r="X137" s="3"/>
      <c r="Y137" s="4">
        <f t="shared" si="81"/>
        <v>0</v>
      </c>
      <c r="Z137" s="3"/>
      <c r="AA137" s="4">
        <f t="shared" si="82"/>
        <v>0</v>
      </c>
      <c r="AB137" s="3"/>
      <c r="AC137" s="4">
        <f t="shared" si="83"/>
        <v>0</v>
      </c>
      <c r="AD137" s="3"/>
    </row>
    <row r="138" spans="1:30" ht="14.4" customHeight="1" x14ac:dyDescent="0.3">
      <c r="A138" s="56"/>
      <c r="B138" s="48"/>
      <c r="C138" s="4">
        <f t="shared" si="70"/>
        <v>0</v>
      </c>
      <c r="D138" s="3"/>
      <c r="E138" s="4">
        <f t="shared" si="71"/>
        <v>0</v>
      </c>
      <c r="F138" s="3"/>
      <c r="G138" s="4">
        <f t="shared" si="72"/>
        <v>0</v>
      </c>
      <c r="H138" s="3"/>
      <c r="I138" s="4">
        <f t="shared" si="73"/>
        <v>0</v>
      </c>
      <c r="J138" s="3"/>
      <c r="K138" s="4">
        <f t="shared" si="74"/>
        <v>0</v>
      </c>
      <c r="L138" s="3"/>
      <c r="M138" s="4" t="str">
        <f t="shared" si="75"/>
        <v>40 28 954 3447</v>
      </c>
      <c r="N138" s="3"/>
      <c r="O138" s="4">
        <f t="shared" si="76"/>
        <v>0</v>
      </c>
      <c r="P138" s="3"/>
      <c r="Q138" s="4">
        <f t="shared" si="77"/>
        <v>0</v>
      </c>
      <c r="R138" s="3"/>
      <c r="S138" s="4">
        <f t="shared" si="78"/>
        <v>0</v>
      </c>
      <c r="T138" s="3"/>
      <c r="U138" s="4">
        <f t="shared" si="79"/>
        <v>0</v>
      </c>
      <c r="V138" s="3"/>
      <c r="W138" s="4">
        <f t="shared" si="80"/>
        <v>0</v>
      </c>
      <c r="X138" s="3"/>
      <c r="Y138" s="4">
        <f t="shared" si="81"/>
        <v>0</v>
      </c>
      <c r="Z138" s="3"/>
      <c r="AA138" s="4">
        <f t="shared" si="82"/>
        <v>0</v>
      </c>
      <c r="AB138" s="3"/>
      <c r="AC138" s="4">
        <f t="shared" si="83"/>
        <v>0</v>
      </c>
      <c r="AD138" s="3"/>
    </row>
    <row r="139" spans="1:30" ht="14.4" customHeight="1" x14ac:dyDescent="0.3">
      <c r="A139" s="56"/>
      <c r="B139" s="48"/>
      <c r="C139" s="4">
        <f t="shared" si="70"/>
        <v>0</v>
      </c>
      <c r="D139" s="3"/>
      <c r="E139" s="4">
        <f t="shared" si="71"/>
        <v>0</v>
      </c>
      <c r="F139" s="3"/>
      <c r="G139" s="4">
        <f t="shared" si="72"/>
        <v>0</v>
      </c>
      <c r="H139" s="3"/>
      <c r="I139" s="4">
        <f t="shared" si="73"/>
        <v>0</v>
      </c>
      <c r="J139" s="3"/>
      <c r="K139" s="4">
        <f t="shared" si="74"/>
        <v>0</v>
      </c>
      <c r="L139" s="3"/>
      <c r="M139" s="4" t="str">
        <f t="shared" si="75"/>
        <v>40 28 957 0801</v>
      </c>
      <c r="N139" s="3"/>
      <c r="O139" s="4">
        <f t="shared" si="76"/>
        <v>0</v>
      </c>
      <c r="P139" s="3"/>
      <c r="Q139" s="4">
        <f t="shared" si="77"/>
        <v>0</v>
      </c>
      <c r="R139" s="3"/>
      <c r="S139" s="4">
        <f t="shared" si="78"/>
        <v>0</v>
      </c>
      <c r="T139" s="3"/>
      <c r="U139" s="4">
        <f t="shared" si="79"/>
        <v>0</v>
      </c>
      <c r="V139" s="3"/>
      <c r="W139" s="4">
        <f t="shared" si="80"/>
        <v>0</v>
      </c>
      <c r="X139" s="3"/>
      <c r="Y139" s="4">
        <f t="shared" si="81"/>
        <v>0</v>
      </c>
      <c r="Z139" s="3"/>
      <c r="AA139" s="4">
        <f t="shared" si="82"/>
        <v>0</v>
      </c>
      <c r="AB139" s="3"/>
      <c r="AC139" s="4">
        <f t="shared" si="83"/>
        <v>0</v>
      </c>
      <c r="AD139" s="3"/>
    </row>
    <row r="140" spans="1:30" ht="14.4" customHeight="1" x14ac:dyDescent="0.3">
      <c r="A140" s="56"/>
      <c r="B140" s="48"/>
      <c r="C140" s="4">
        <f t="shared" si="70"/>
        <v>0</v>
      </c>
      <c r="D140" s="3"/>
      <c r="E140" s="4">
        <f t="shared" si="71"/>
        <v>0</v>
      </c>
      <c r="F140" s="3"/>
      <c r="G140" s="4">
        <f t="shared" si="72"/>
        <v>0</v>
      </c>
      <c r="H140" s="3"/>
      <c r="I140" s="4">
        <f t="shared" si="73"/>
        <v>0</v>
      </c>
      <c r="J140" s="3"/>
      <c r="K140" s="4">
        <f t="shared" si="74"/>
        <v>0</v>
      </c>
      <c r="L140" s="3"/>
      <c r="M140" s="4" t="str">
        <f t="shared" si="75"/>
        <v>40 28 954 2126</v>
      </c>
      <c r="N140" s="3"/>
      <c r="O140" s="4">
        <f t="shared" si="76"/>
        <v>0</v>
      </c>
      <c r="P140" s="3"/>
      <c r="Q140" s="4">
        <f t="shared" si="77"/>
        <v>0</v>
      </c>
      <c r="R140" s="3"/>
      <c r="S140" s="4">
        <f t="shared" si="78"/>
        <v>0</v>
      </c>
      <c r="T140" s="3"/>
      <c r="U140" s="4">
        <f t="shared" si="79"/>
        <v>0</v>
      </c>
      <c r="V140" s="3"/>
      <c r="W140" s="4">
        <f t="shared" si="80"/>
        <v>0</v>
      </c>
      <c r="X140" s="3"/>
      <c r="Y140" s="4">
        <f t="shared" si="81"/>
        <v>0</v>
      </c>
      <c r="Z140" s="3"/>
      <c r="AA140" s="4">
        <f t="shared" si="82"/>
        <v>0</v>
      </c>
      <c r="AB140" s="3"/>
      <c r="AC140" s="4">
        <f t="shared" si="83"/>
        <v>0</v>
      </c>
      <c r="AD140" s="3"/>
    </row>
    <row r="141" spans="1:30" ht="14.4" customHeight="1" x14ac:dyDescent="0.3">
      <c r="A141" s="56"/>
      <c r="B141" s="48"/>
      <c r="C141" s="4">
        <f t="shared" si="70"/>
        <v>0</v>
      </c>
      <c r="D141" s="3"/>
      <c r="E141" s="4">
        <f t="shared" si="71"/>
        <v>0</v>
      </c>
      <c r="F141" s="3"/>
      <c r="G141" s="4">
        <f t="shared" si="72"/>
        <v>0</v>
      </c>
      <c r="H141" s="3"/>
      <c r="I141" s="4">
        <f t="shared" si="73"/>
        <v>0</v>
      </c>
      <c r="J141" s="3"/>
      <c r="K141" s="4">
        <f t="shared" si="74"/>
        <v>0</v>
      </c>
      <c r="L141" s="3"/>
      <c r="M141" s="4" t="str">
        <f t="shared" si="75"/>
        <v>40 28 957 0799</v>
      </c>
      <c r="N141" s="3"/>
      <c r="O141" s="4">
        <f t="shared" si="76"/>
        <v>0</v>
      </c>
      <c r="P141" s="3"/>
      <c r="Q141" s="4">
        <f t="shared" si="77"/>
        <v>0</v>
      </c>
      <c r="R141" s="3"/>
      <c r="S141" s="4">
        <f t="shared" si="78"/>
        <v>0</v>
      </c>
      <c r="T141" s="3"/>
      <c r="U141" s="4">
        <f t="shared" si="79"/>
        <v>0</v>
      </c>
      <c r="V141" s="3"/>
      <c r="W141" s="4">
        <f t="shared" si="80"/>
        <v>0</v>
      </c>
      <c r="X141" s="3"/>
      <c r="Y141" s="4">
        <f t="shared" si="81"/>
        <v>0</v>
      </c>
      <c r="Z141" s="3"/>
      <c r="AA141" s="4">
        <f t="shared" si="82"/>
        <v>0</v>
      </c>
      <c r="AB141" s="3"/>
      <c r="AC141" s="4">
        <f t="shared" si="83"/>
        <v>0</v>
      </c>
      <c r="AD141" s="3"/>
    </row>
    <row r="142" spans="1:30" ht="14.4" customHeight="1" x14ac:dyDescent="0.3">
      <c r="A142" s="56"/>
      <c r="B142" s="48"/>
      <c r="C142" s="4">
        <f t="shared" si="70"/>
        <v>0</v>
      </c>
      <c r="D142" s="3"/>
      <c r="E142" s="4">
        <f t="shared" si="71"/>
        <v>0</v>
      </c>
      <c r="F142" s="3"/>
      <c r="G142" s="4">
        <f t="shared" si="72"/>
        <v>0</v>
      </c>
      <c r="H142" s="3"/>
      <c r="I142" s="4">
        <f t="shared" si="73"/>
        <v>0</v>
      </c>
      <c r="J142" s="3"/>
      <c r="K142" s="4">
        <f t="shared" si="74"/>
        <v>0</v>
      </c>
      <c r="L142" s="3"/>
      <c r="M142" s="4" t="str">
        <f t="shared" si="75"/>
        <v>40 28 959 0586</v>
      </c>
      <c r="N142" s="3"/>
      <c r="O142" s="4">
        <f t="shared" si="76"/>
        <v>0</v>
      </c>
      <c r="P142" s="3"/>
      <c r="Q142" s="4">
        <f t="shared" si="77"/>
        <v>0</v>
      </c>
      <c r="R142" s="3"/>
      <c r="S142" s="4">
        <f t="shared" si="78"/>
        <v>0</v>
      </c>
      <c r="T142" s="3"/>
      <c r="U142" s="4">
        <f t="shared" si="79"/>
        <v>0</v>
      </c>
      <c r="V142" s="3"/>
      <c r="W142" s="4">
        <f t="shared" si="80"/>
        <v>0</v>
      </c>
      <c r="X142" s="3"/>
      <c r="Y142" s="4">
        <f t="shared" si="81"/>
        <v>0</v>
      </c>
      <c r="Z142" s="3"/>
      <c r="AA142" s="4">
        <f t="shared" si="82"/>
        <v>0</v>
      </c>
      <c r="AB142" s="3"/>
      <c r="AC142" s="4">
        <f t="shared" si="83"/>
        <v>0</v>
      </c>
      <c r="AD142" s="3"/>
    </row>
    <row r="143" spans="1:30" ht="14.4" customHeight="1" x14ac:dyDescent="0.3">
      <c r="A143" s="56"/>
      <c r="B143" s="48"/>
      <c r="C143" s="4">
        <f t="shared" si="70"/>
        <v>0</v>
      </c>
      <c r="D143" s="3"/>
      <c r="E143" s="4">
        <f t="shared" si="71"/>
        <v>0</v>
      </c>
      <c r="F143" s="3"/>
      <c r="G143" s="4">
        <f t="shared" si="72"/>
        <v>0</v>
      </c>
      <c r="H143" s="3"/>
      <c r="I143" s="4">
        <f t="shared" si="73"/>
        <v>0</v>
      </c>
      <c r="J143" s="3"/>
      <c r="K143" s="4">
        <f t="shared" si="74"/>
        <v>0</v>
      </c>
      <c r="L143" s="3"/>
      <c r="M143" s="4" t="str">
        <f t="shared" si="75"/>
        <v>40 28 959 0539</v>
      </c>
      <c r="N143" s="3"/>
      <c r="O143" s="4">
        <f t="shared" si="76"/>
        <v>0</v>
      </c>
      <c r="P143" s="3"/>
      <c r="Q143" s="4">
        <f t="shared" si="77"/>
        <v>0</v>
      </c>
      <c r="R143" s="3"/>
      <c r="S143" s="4">
        <f t="shared" si="78"/>
        <v>0</v>
      </c>
      <c r="T143" s="3"/>
      <c r="U143" s="4">
        <f t="shared" si="79"/>
        <v>0</v>
      </c>
      <c r="V143" s="3"/>
      <c r="W143" s="4">
        <f t="shared" si="80"/>
        <v>0</v>
      </c>
      <c r="X143" s="3"/>
      <c r="Y143" s="4">
        <f t="shared" si="81"/>
        <v>0</v>
      </c>
      <c r="Z143" s="3"/>
      <c r="AA143" s="4">
        <f t="shared" si="82"/>
        <v>0</v>
      </c>
      <c r="AB143" s="3"/>
      <c r="AC143" s="4">
        <f t="shared" si="83"/>
        <v>0</v>
      </c>
      <c r="AD143" s="3"/>
    </row>
    <row r="144" spans="1:30" x14ac:dyDescent="0.3">
      <c r="A144" s="56"/>
      <c r="B144" s="26"/>
      <c r="C144" s="2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</row>
    <row r="145" spans="1:30" ht="14.4" customHeight="1" x14ac:dyDescent="0.3">
      <c r="A145" s="56"/>
      <c r="B145" s="47" t="s">
        <v>16</v>
      </c>
      <c r="C145" s="4" t="str">
        <f t="shared" ref="C145:C152" si="84">+C90</f>
        <v>40 17 821 0022</v>
      </c>
      <c r="D145" s="3"/>
      <c r="E145" s="4" t="str">
        <f t="shared" ref="E145:E152" si="85">+E90</f>
        <v>40 17 821 0255</v>
      </c>
      <c r="F145" s="3"/>
      <c r="G145" s="4" t="str">
        <f t="shared" ref="G145:G152" si="86">+G90</f>
        <v>40 17 959 0084</v>
      </c>
      <c r="H145" s="3"/>
      <c r="I145" s="4">
        <f t="shared" ref="I145:I152" si="87">+I90</f>
        <v>0</v>
      </c>
      <c r="J145" s="3"/>
      <c r="K145" s="4" t="str">
        <f t="shared" ref="K145:K152" si="88">+K90</f>
        <v>40 28 810 1278</v>
      </c>
      <c r="L145" s="3"/>
      <c r="M145" s="4" t="str">
        <f t="shared" ref="M145:M152" si="89">+M90</f>
        <v>40 28 849 0366</v>
      </c>
      <c r="N145" s="3"/>
      <c r="O145" s="4">
        <f t="shared" ref="O145:O152" si="90">+O90</f>
        <v>0</v>
      </c>
      <c r="P145" s="3"/>
      <c r="Q145" s="4">
        <f t="shared" ref="Q145:Q152" si="91">+Q90</f>
        <v>0</v>
      </c>
      <c r="R145" s="3"/>
      <c r="S145" s="4">
        <f t="shared" ref="S145:S152" si="92">+S90</f>
        <v>0</v>
      </c>
      <c r="T145" s="3"/>
      <c r="U145" s="4">
        <f t="shared" ref="U145:U152" si="93">+U90</f>
        <v>0</v>
      </c>
      <c r="V145" s="3"/>
      <c r="W145" s="4">
        <f t="shared" ref="W145:W152" si="94">+W90</f>
        <v>0</v>
      </c>
      <c r="X145" s="3"/>
      <c r="Y145" s="4">
        <f t="shared" ref="Y145:Y152" si="95">+Y90</f>
        <v>0</v>
      </c>
      <c r="Z145" s="3"/>
      <c r="AA145" s="4">
        <f t="shared" ref="AA145:AA152" si="96">+AA90</f>
        <v>0</v>
      </c>
      <c r="AB145" s="3"/>
      <c r="AC145" s="4">
        <f t="shared" ref="AC145:AC152" si="97">+AC90</f>
        <v>0</v>
      </c>
      <c r="AD145" s="3"/>
    </row>
    <row r="146" spans="1:30" ht="14.4" customHeight="1" x14ac:dyDescent="0.3">
      <c r="A146" s="56"/>
      <c r="B146" s="48"/>
      <c r="C146" s="4" t="str">
        <f t="shared" si="84"/>
        <v>40 17 821 0026</v>
      </c>
      <c r="D146" s="3"/>
      <c r="E146" s="4" t="str">
        <f t="shared" si="85"/>
        <v>40 17 620 0094</v>
      </c>
      <c r="F146" s="3"/>
      <c r="G146" s="4" t="str">
        <f t="shared" si="86"/>
        <v>40 17 959 0083</v>
      </c>
      <c r="H146" s="3"/>
      <c r="I146" s="4">
        <f t="shared" si="87"/>
        <v>0</v>
      </c>
      <c r="J146" s="3"/>
      <c r="K146" s="4" t="str">
        <f t="shared" si="88"/>
        <v>40 28 856 0817</v>
      </c>
      <c r="L146" s="3"/>
      <c r="M146" s="4" t="str">
        <f t="shared" si="89"/>
        <v>40 28 849 0371</v>
      </c>
      <c r="N146" s="3"/>
      <c r="O146" s="4">
        <f t="shared" si="90"/>
        <v>0</v>
      </c>
      <c r="P146" s="3"/>
      <c r="Q146" s="4">
        <f t="shared" si="91"/>
        <v>0</v>
      </c>
      <c r="R146" s="3"/>
      <c r="S146" s="4">
        <f t="shared" si="92"/>
        <v>0</v>
      </c>
      <c r="T146" s="3"/>
      <c r="U146" s="4">
        <f t="shared" si="93"/>
        <v>0</v>
      </c>
      <c r="V146" s="3"/>
      <c r="W146" s="4">
        <f t="shared" si="94"/>
        <v>0</v>
      </c>
      <c r="X146" s="3"/>
      <c r="Y146" s="4">
        <f t="shared" si="95"/>
        <v>0</v>
      </c>
      <c r="Z146" s="3"/>
      <c r="AA146" s="4">
        <f t="shared" si="96"/>
        <v>0</v>
      </c>
      <c r="AB146" s="3"/>
      <c r="AC146" s="4">
        <f t="shared" si="97"/>
        <v>0</v>
      </c>
      <c r="AD146" s="3"/>
    </row>
    <row r="147" spans="1:30" ht="14.4" customHeight="1" x14ac:dyDescent="0.3">
      <c r="A147" s="56"/>
      <c r="B147" s="48"/>
      <c r="C147" s="4" t="str">
        <f t="shared" si="84"/>
        <v>40 17 821 0024</v>
      </c>
      <c r="D147" s="3"/>
      <c r="E147" s="4" t="str">
        <f t="shared" si="85"/>
        <v>40 17 620 0035</v>
      </c>
      <c r="F147" s="3"/>
      <c r="G147" s="4" t="str">
        <f t="shared" si="86"/>
        <v>40 17 954 18 35</v>
      </c>
      <c r="H147" s="3"/>
      <c r="I147" s="4">
        <f t="shared" si="87"/>
        <v>0</v>
      </c>
      <c r="J147" s="3"/>
      <c r="K147" s="4" t="str">
        <f t="shared" si="88"/>
        <v>40 28 871 0466</v>
      </c>
      <c r="L147" s="3"/>
      <c r="M147" s="4" t="str">
        <f t="shared" si="89"/>
        <v>40 28 959 0633</v>
      </c>
      <c r="N147" s="3"/>
      <c r="O147" s="4">
        <f t="shared" si="90"/>
        <v>0</v>
      </c>
      <c r="P147" s="3"/>
      <c r="Q147" s="4">
        <f t="shared" si="91"/>
        <v>0</v>
      </c>
      <c r="R147" s="3"/>
      <c r="S147" s="4">
        <f t="shared" si="92"/>
        <v>0</v>
      </c>
      <c r="T147" s="3"/>
      <c r="U147" s="4">
        <f t="shared" si="93"/>
        <v>0</v>
      </c>
      <c r="V147" s="3"/>
      <c r="W147" s="4">
        <f t="shared" si="94"/>
        <v>0</v>
      </c>
      <c r="X147" s="3"/>
      <c r="Y147" s="4">
        <f t="shared" si="95"/>
        <v>0</v>
      </c>
      <c r="Z147" s="3"/>
      <c r="AA147" s="4">
        <f t="shared" si="96"/>
        <v>0</v>
      </c>
      <c r="AB147" s="3"/>
      <c r="AC147" s="4">
        <f t="shared" si="97"/>
        <v>0</v>
      </c>
      <c r="AD147" s="3"/>
    </row>
    <row r="148" spans="1:30" ht="14.4" customHeight="1" x14ac:dyDescent="0.3">
      <c r="A148" s="56"/>
      <c r="B148" s="48"/>
      <c r="C148" s="4" t="str">
        <f t="shared" si="84"/>
        <v>40 17 821 0336</v>
      </c>
      <c r="D148" s="3"/>
      <c r="E148" s="4" t="str">
        <f t="shared" si="85"/>
        <v>40 17 620 0110</v>
      </c>
      <c r="F148" s="3"/>
      <c r="G148" s="4" t="str">
        <f t="shared" si="86"/>
        <v>40 17 959 0101</v>
      </c>
      <c r="H148" s="3"/>
      <c r="I148" s="4">
        <f t="shared" si="87"/>
        <v>0</v>
      </c>
      <c r="J148" s="3"/>
      <c r="K148" s="4" t="str">
        <f t="shared" si="88"/>
        <v>40 28 851 0372</v>
      </c>
      <c r="L148" s="3"/>
      <c r="M148" s="4" t="str">
        <f t="shared" si="89"/>
        <v>40 28 871 0507</v>
      </c>
      <c r="N148" s="3"/>
      <c r="O148" s="4">
        <f t="shared" si="90"/>
        <v>0</v>
      </c>
      <c r="P148" s="3"/>
      <c r="Q148" s="4">
        <f t="shared" si="91"/>
        <v>0</v>
      </c>
      <c r="R148" s="3"/>
      <c r="S148" s="4">
        <f t="shared" si="92"/>
        <v>0</v>
      </c>
      <c r="T148" s="3"/>
      <c r="U148" s="4">
        <f t="shared" si="93"/>
        <v>0</v>
      </c>
      <c r="V148" s="3"/>
      <c r="W148" s="4">
        <f t="shared" si="94"/>
        <v>0</v>
      </c>
      <c r="X148" s="3"/>
      <c r="Y148" s="4">
        <f t="shared" si="95"/>
        <v>0</v>
      </c>
      <c r="Z148" s="3"/>
      <c r="AA148" s="4">
        <f t="shared" si="96"/>
        <v>0</v>
      </c>
      <c r="AB148" s="3"/>
      <c r="AC148" s="4">
        <f t="shared" si="97"/>
        <v>0</v>
      </c>
      <c r="AD148" s="3"/>
    </row>
    <row r="149" spans="1:30" ht="14.4" customHeight="1" x14ac:dyDescent="0.3">
      <c r="A149" s="56"/>
      <c r="B149" s="48"/>
      <c r="C149" s="4" t="str">
        <f t="shared" si="84"/>
        <v>40 17 821 0209</v>
      </c>
      <c r="D149" s="3"/>
      <c r="E149" s="4" t="str">
        <f t="shared" si="85"/>
        <v>40 17 810 0309</v>
      </c>
      <c r="F149" s="3"/>
      <c r="G149" s="4" t="str">
        <f t="shared" si="86"/>
        <v>40 17 959 0085</v>
      </c>
      <c r="H149" s="3"/>
      <c r="I149" s="4">
        <f t="shared" si="87"/>
        <v>0</v>
      </c>
      <c r="J149" s="3"/>
      <c r="K149" s="4" t="str">
        <f t="shared" si="88"/>
        <v>40 28 871  0520</v>
      </c>
      <c r="L149" s="3"/>
      <c r="M149" s="4" t="str">
        <f t="shared" si="89"/>
        <v>40 28 857 0414</v>
      </c>
      <c r="N149" s="3"/>
      <c r="O149" s="4">
        <f t="shared" si="90"/>
        <v>0</v>
      </c>
      <c r="P149" s="3"/>
      <c r="Q149" s="4">
        <f t="shared" si="91"/>
        <v>0</v>
      </c>
      <c r="R149" s="3"/>
      <c r="S149" s="4">
        <f t="shared" si="92"/>
        <v>0</v>
      </c>
      <c r="T149" s="3"/>
      <c r="U149" s="4">
        <f t="shared" si="93"/>
        <v>0</v>
      </c>
      <c r="V149" s="3"/>
      <c r="W149" s="4">
        <f t="shared" si="94"/>
        <v>0</v>
      </c>
      <c r="X149" s="3"/>
      <c r="Y149" s="4">
        <f t="shared" si="95"/>
        <v>0</v>
      </c>
      <c r="Z149" s="3"/>
      <c r="AA149" s="4">
        <f t="shared" si="96"/>
        <v>0</v>
      </c>
      <c r="AB149" s="3"/>
      <c r="AC149" s="4">
        <f t="shared" si="97"/>
        <v>0</v>
      </c>
      <c r="AD149" s="3"/>
    </row>
    <row r="150" spans="1:30" ht="14.4" customHeight="1" x14ac:dyDescent="0.3">
      <c r="A150" s="56"/>
      <c r="B150" s="48"/>
      <c r="C150" s="4" t="str">
        <f t="shared" si="84"/>
        <v>40 17 821 0337</v>
      </c>
      <c r="D150" s="3"/>
      <c r="E150" s="4" t="str">
        <f t="shared" si="85"/>
        <v>40 17 821 0198</v>
      </c>
      <c r="F150" s="3"/>
      <c r="G150" s="4">
        <f t="shared" si="86"/>
        <v>0</v>
      </c>
      <c r="H150" s="3"/>
      <c r="I150" s="4">
        <f t="shared" si="87"/>
        <v>0</v>
      </c>
      <c r="J150" s="3"/>
      <c r="K150" s="4" t="str">
        <f t="shared" si="88"/>
        <v>40 28 956 0816</v>
      </c>
      <c r="L150" s="3"/>
      <c r="M150" s="4" t="str">
        <f t="shared" si="89"/>
        <v>40 28 857 0443</v>
      </c>
      <c r="N150" s="3"/>
      <c r="O150" s="4">
        <f t="shared" si="90"/>
        <v>0</v>
      </c>
      <c r="P150" s="3"/>
      <c r="Q150" s="4">
        <f t="shared" si="91"/>
        <v>0</v>
      </c>
      <c r="R150" s="3"/>
      <c r="S150" s="4">
        <f t="shared" si="92"/>
        <v>0</v>
      </c>
      <c r="T150" s="3"/>
      <c r="U150" s="4">
        <f t="shared" si="93"/>
        <v>0</v>
      </c>
      <c r="V150" s="3"/>
      <c r="W150" s="4">
        <f t="shared" si="94"/>
        <v>0</v>
      </c>
      <c r="X150" s="3"/>
      <c r="Y150" s="4">
        <f t="shared" si="95"/>
        <v>0</v>
      </c>
      <c r="Z150" s="3"/>
      <c r="AA150" s="4">
        <f t="shared" si="96"/>
        <v>0</v>
      </c>
      <c r="AB150" s="3"/>
      <c r="AC150" s="4">
        <f t="shared" si="97"/>
        <v>0</v>
      </c>
      <c r="AD150" s="3"/>
    </row>
    <row r="151" spans="1:30" ht="14.4" customHeight="1" x14ac:dyDescent="0.3">
      <c r="A151" s="56"/>
      <c r="B151" s="48"/>
      <c r="C151" s="4">
        <f t="shared" si="84"/>
        <v>0</v>
      </c>
      <c r="D151" s="3"/>
      <c r="E151" s="4">
        <f t="shared" si="85"/>
        <v>0</v>
      </c>
      <c r="F151" s="3"/>
      <c r="G151" s="4">
        <f t="shared" si="86"/>
        <v>0</v>
      </c>
      <c r="H151" s="3"/>
      <c r="I151" s="4">
        <f t="shared" si="87"/>
        <v>0</v>
      </c>
      <c r="J151" s="3"/>
      <c r="K151" s="4" t="str">
        <f t="shared" si="88"/>
        <v>40 28 815 0136</v>
      </c>
      <c r="L151" s="3"/>
      <c r="M151" s="4" t="str">
        <f t="shared" si="89"/>
        <v>40 28 871 0506</v>
      </c>
      <c r="N151" s="3"/>
      <c r="O151" s="4">
        <f t="shared" si="90"/>
        <v>0</v>
      </c>
      <c r="P151" s="3"/>
      <c r="Q151" s="4">
        <f t="shared" si="91"/>
        <v>0</v>
      </c>
      <c r="R151" s="3"/>
      <c r="S151" s="4">
        <f t="shared" si="92"/>
        <v>0</v>
      </c>
      <c r="T151" s="3"/>
      <c r="U151" s="4">
        <f t="shared" si="93"/>
        <v>0</v>
      </c>
      <c r="V151" s="17"/>
      <c r="W151" s="4">
        <f t="shared" si="94"/>
        <v>0</v>
      </c>
      <c r="X151" s="19"/>
      <c r="Y151" s="4">
        <f t="shared" si="95"/>
        <v>0</v>
      </c>
      <c r="Z151" s="19"/>
      <c r="AA151" s="4">
        <f t="shared" si="96"/>
        <v>0</v>
      </c>
      <c r="AB151" s="19"/>
      <c r="AC151" s="4">
        <f t="shared" si="97"/>
        <v>0</v>
      </c>
      <c r="AD151" s="19"/>
    </row>
    <row r="152" spans="1:30" ht="14.4" customHeight="1" x14ac:dyDescent="0.3">
      <c r="A152" s="56"/>
      <c r="B152" s="48"/>
      <c r="C152" s="4">
        <f t="shared" si="84"/>
        <v>0</v>
      </c>
      <c r="D152" s="3"/>
      <c r="E152" s="4">
        <f t="shared" si="85"/>
        <v>0</v>
      </c>
      <c r="F152" s="3"/>
      <c r="G152" s="4">
        <f t="shared" si="86"/>
        <v>0</v>
      </c>
      <c r="H152" s="3"/>
      <c r="I152" s="4">
        <f t="shared" si="87"/>
        <v>0</v>
      </c>
      <c r="J152" s="3"/>
      <c r="K152" s="4" t="str">
        <f t="shared" si="88"/>
        <v>40 28 810 1279</v>
      </c>
      <c r="L152" s="3"/>
      <c r="M152" s="4" t="str">
        <f t="shared" si="89"/>
        <v>40 28 959 0698</v>
      </c>
      <c r="N152" s="3"/>
      <c r="O152" s="4">
        <f t="shared" si="90"/>
        <v>0</v>
      </c>
      <c r="P152" s="3"/>
      <c r="Q152" s="4">
        <f t="shared" si="91"/>
        <v>0</v>
      </c>
      <c r="R152" s="3"/>
      <c r="S152" s="4">
        <f t="shared" si="92"/>
        <v>0</v>
      </c>
      <c r="T152" s="3"/>
      <c r="U152" s="4">
        <f t="shared" si="93"/>
        <v>0</v>
      </c>
      <c r="V152" s="17"/>
      <c r="W152" s="4">
        <f t="shared" si="94"/>
        <v>0</v>
      </c>
      <c r="X152" s="19"/>
      <c r="Y152" s="4">
        <f t="shared" si="95"/>
        <v>0</v>
      </c>
      <c r="Z152" s="19"/>
      <c r="AA152" s="4">
        <f t="shared" si="96"/>
        <v>0</v>
      </c>
      <c r="AB152" s="19"/>
      <c r="AC152" s="4">
        <f t="shared" si="97"/>
        <v>0</v>
      </c>
      <c r="AD152" s="19"/>
    </row>
    <row r="153" spans="1:30" x14ac:dyDescent="0.3">
      <c r="A153" s="56"/>
      <c r="B153" s="27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1"/>
      <c r="W153" s="52"/>
      <c r="X153" s="52"/>
      <c r="Y153" s="52"/>
      <c r="Z153" s="52"/>
      <c r="AA153" s="52"/>
      <c r="AB153" s="52"/>
      <c r="AC153" s="52"/>
      <c r="AD153" s="52"/>
    </row>
    <row r="154" spans="1:30" ht="14.4" customHeight="1" x14ac:dyDescent="0.3">
      <c r="A154" s="56"/>
      <c r="B154" s="47" t="s">
        <v>17</v>
      </c>
      <c r="C154" s="3" t="str">
        <f t="shared" ref="C154:C169" si="98">+C99</f>
        <v>40 17 921 0094</v>
      </c>
      <c r="D154" s="3"/>
      <c r="E154" s="3" t="str">
        <f t="shared" ref="E154:E169" si="99">+E99</f>
        <v>40 17 821 0192</v>
      </c>
      <c r="F154" s="3"/>
      <c r="G154" s="3" t="str">
        <f t="shared" ref="G154:G169" si="100">+G99</f>
        <v>40 17 954 1837</v>
      </c>
      <c r="H154" s="3"/>
      <c r="I154" s="3">
        <f t="shared" ref="I154:I169" si="101">+I99</f>
        <v>0</v>
      </c>
      <c r="J154" s="3"/>
      <c r="K154" s="3" t="str">
        <f t="shared" ref="K154:K169" si="102">+K99</f>
        <v>40 28 810  1279</v>
      </c>
      <c r="L154" s="3"/>
      <c r="M154" s="3" t="str">
        <f t="shared" ref="M154:M169" si="103">+M99</f>
        <v>40 28 857 0444</v>
      </c>
      <c r="N154" s="3"/>
      <c r="O154" s="3">
        <f t="shared" ref="O154:O169" si="104">+O99</f>
        <v>0</v>
      </c>
      <c r="P154" s="3"/>
      <c r="Q154" s="3">
        <f t="shared" ref="Q154:Q169" si="105">+Q99</f>
        <v>0</v>
      </c>
      <c r="R154" s="3"/>
      <c r="S154" s="3">
        <f t="shared" ref="S154:S169" si="106">+S99</f>
        <v>0</v>
      </c>
      <c r="T154" s="3"/>
      <c r="U154" s="3">
        <f t="shared" ref="U154:U169" si="107">+U99</f>
        <v>0</v>
      </c>
      <c r="V154" s="3"/>
      <c r="W154" s="3">
        <f t="shared" ref="W154:W169" si="108">+W99</f>
        <v>0</v>
      </c>
      <c r="X154" s="3"/>
      <c r="Y154" s="3">
        <f t="shared" ref="Y154:Y169" si="109">+Y99</f>
        <v>0</v>
      </c>
      <c r="Z154" s="3"/>
      <c r="AA154" s="3">
        <f t="shared" ref="AA154:AA169" si="110">+AA99</f>
        <v>0</v>
      </c>
      <c r="AB154" s="3"/>
      <c r="AC154" s="3">
        <f t="shared" ref="AC154:AC169" si="111">+AC99</f>
        <v>0</v>
      </c>
      <c r="AD154" s="3"/>
    </row>
    <row r="155" spans="1:30" ht="14.4" customHeight="1" x14ac:dyDescent="0.3">
      <c r="A155" s="56"/>
      <c r="B155" s="48"/>
      <c r="C155" s="3" t="str">
        <f t="shared" si="98"/>
        <v>40 17 921 0093</v>
      </c>
      <c r="D155" s="3"/>
      <c r="E155" s="3" t="str">
        <f t="shared" si="99"/>
        <v>40 17 821 0199</v>
      </c>
      <c r="F155" s="3"/>
      <c r="G155" s="3" t="str">
        <f t="shared" si="100"/>
        <v>40 17 954 18 94</v>
      </c>
      <c r="H155" s="3"/>
      <c r="I155" s="3">
        <f t="shared" si="101"/>
        <v>0</v>
      </c>
      <c r="J155" s="3"/>
      <c r="K155" s="3" t="str">
        <f t="shared" si="102"/>
        <v>40 28 975 0093</v>
      </c>
      <c r="L155" s="3"/>
      <c r="M155" s="3" t="str">
        <f t="shared" si="103"/>
        <v>40 28 857 0427</v>
      </c>
      <c r="N155" s="3"/>
      <c r="O155" s="3">
        <f t="shared" si="104"/>
        <v>0</v>
      </c>
      <c r="P155" s="3"/>
      <c r="Q155" s="3">
        <f t="shared" si="105"/>
        <v>0</v>
      </c>
      <c r="R155" s="3"/>
      <c r="S155" s="3">
        <f t="shared" si="106"/>
        <v>0</v>
      </c>
      <c r="T155" s="3"/>
      <c r="U155" s="3">
        <f t="shared" si="107"/>
        <v>0</v>
      </c>
      <c r="V155" s="3"/>
      <c r="W155" s="3">
        <f t="shared" si="108"/>
        <v>0</v>
      </c>
      <c r="X155" s="3"/>
      <c r="Y155" s="3">
        <f t="shared" si="109"/>
        <v>0</v>
      </c>
      <c r="Z155" s="3"/>
      <c r="AA155" s="3">
        <f t="shared" si="110"/>
        <v>0</v>
      </c>
      <c r="AB155" s="3"/>
      <c r="AC155" s="3">
        <f t="shared" si="111"/>
        <v>0</v>
      </c>
      <c r="AD155" s="3"/>
    </row>
    <row r="156" spans="1:30" ht="14.4" customHeight="1" x14ac:dyDescent="0.3">
      <c r="A156" s="56"/>
      <c r="B156" s="48"/>
      <c r="C156" s="3" t="str">
        <f t="shared" si="98"/>
        <v>40 17 921 0095</v>
      </c>
      <c r="D156" s="3"/>
      <c r="E156" s="3" t="str">
        <f t="shared" si="99"/>
        <v>40 17 620 0102</v>
      </c>
      <c r="F156" s="3"/>
      <c r="G156" s="3" t="str">
        <f t="shared" si="100"/>
        <v>40 17 954 1918</v>
      </c>
      <c r="H156" s="3"/>
      <c r="I156" s="3">
        <f t="shared" si="101"/>
        <v>0</v>
      </c>
      <c r="J156" s="3"/>
      <c r="K156" s="3" t="str">
        <f t="shared" si="102"/>
        <v>40 28 120 0274</v>
      </c>
      <c r="L156" s="3"/>
      <c r="M156" s="3" t="str">
        <f t="shared" si="103"/>
        <v>40 28 849 0375</v>
      </c>
      <c r="N156" s="3"/>
      <c r="O156" s="3">
        <f t="shared" si="104"/>
        <v>0</v>
      </c>
      <c r="P156" s="3"/>
      <c r="Q156" s="3">
        <f t="shared" si="105"/>
        <v>0</v>
      </c>
      <c r="R156" s="3"/>
      <c r="S156" s="3">
        <f t="shared" si="106"/>
        <v>0</v>
      </c>
      <c r="T156" s="3"/>
      <c r="U156" s="3">
        <f t="shared" si="107"/>
        <v>0</v>
      </c>
      <c r="V156" s="3"/>
      <c r="W156" s="3">
        <f t="shared" si="108"/>
        <v>0</v>
      </c>
      <c r="X156" s="3"/>
      <c r="Y156" s="3">
        <f t="shared" si="109"/>
        <v>0</v>
      </c>
      <c r="Z156" s="3"/>
      <c r="AA156" s="3">
        <f t="shared" si="110"/>
        <v>0</v>
      </c>
      <c r="AB156" s="3"/>
      <c r="AC156" s="3">
        <f t="shared" si="111"/>
        <v>0</v>
      </c>
      <c r="AD156" s="3"/>
    </row>
    <row r="157" spans="1:30" ht="14.4" customHeight="1" x14ac:dyDescent="0.3">
      <c r="A157" s="56"/>
      <c r="B157" s="48"/>
      <c r="C157" s="3" t="str">
        <f t="shared" si="98"/>
        <v>40 17 921 0097</v>
      </c>
      <c r="D157" s="3"/>
      <c r="E157" s="3" t="str">
        <f t="shared" si="99"/>
        <v>40 17 821 0271</v>
      </c>
      <c r="F157" s="3"/>
      <c r="G157" s="3" t="str">
        <f t="shared" si="100"/>
        <v>40 17 954 1920</v>
      </c>
      <c r="H157" s="3"/>
      <c r="I157" s="3">
        <f t="shared" si="101"/>
        <v>0</v>
      </c>
      <c r="J157" s="3"/>
      <c r="K157" s="3" t="str">
        <f t="shared" si="102"/>
        <v>40 28 120 0190</v>
      </c>
      <c r="L157" s="3"/>
      <c r="M157" s="3" t="str">
        <f t="shared" si="103"/>
        <v>40 28 848 0090</v>
      </c>
      <c r="N157" s="3"/>
      <c r="O157" s="3">
        <f t="shared" si="104"/>
        <v>0</v>
      </c>
      <c r="P157" s="3"/>
      <c r="Q157" s="3">
        <f t="shared" si="105"/>
        <v>0</v>
      </c>
      <c r="R157" s="3"/>
      <c r="S157" s="3">
        <f t="shared" si="106"/>
        <v>0</v>
      </c>
      <c r="T157" s="3"/>
      <c r="U157" s="3">
        <f t="shared" si="107"/>
        <v>0</v>
      </c>
      <c r="V157" s="3"/>
      <c r="W157" s="3">
        <f t="shared" si="108"/>
        <v>0</v>
      </c>
      <c r="X157" s="3"/>
      <c r="Y157" s="3">
        <f t="shared" si="109"/>
        <v>0</v>
      </c>
      <c r="Z157" s="3"/>
      <c r="AA157" s="3">
        <f t="shared" si="110"/>
        <v>0</v>
      </c>
      <c r="AB157" s="3"/>
      <c r="AC157" s="3">
        <f t="shared" si="111"/>
        <v>0</v>
      </c>
      <c r="AD157" s="3"/>
    </row>
    <row r="158" spans="1:30" ht="14.4" customHeight="1" x14ac:dyDescent="0.3">
      <c r="A158" s="56"/>
      <c r="B158" s="48"/>
      <c r="C158" s="3">
        <f t="shared" si="98"/>
        <v>0</v>
      </c>
      <c r="D158" s="3"/>
      <c r="E158" s="3">
        <f t="shared" si="99"/>
        <v>0</v>
      </c>
      <c r="F158" s="3"/>
      <c r="G158" s="3" t="str">
        <f t="shared" si="100"/>
        <v>40 17 954 0944</v>
      </c>
      <c r="H158" s="3"/>
      <c r="I158" s="3">
        <f t="shared" si="101"/>
        <v>0</v>
      </c>
      <c r="J158" s="3"/>
      <c r="K158" s="3">
        <f t="shared" si="102"/>
        <v>0</v>
      </c>
      <c r="L158" s="3"/>
      <c r="M158" s="3" t="str">
        <f t="shared" si="103"/>
        <v>40 28 959 0632</v>
      </c>
      <c r="N158" s="3"/>
      <c r="O158" s="3">
        <f t="shared" si="104"/>
        <v>0</v>
      </c>
      <c r="P158" s="3"/>
      <c r="Q158" s="3">
        <f t="shared" si="105"/>
        <v>0</v>
      </c>
      <c r="R158" s="3"/>
      <c r="S158" s="3">
        <f t="shared" si="106"/>
        <v>0</v>
      </c>
      <c r="T158" s="3"/>
      <c r="U158" s="3">
        <f t="shared" si="107"/>
        <v>0</v>
      </c>
      <c r="V158" s="3"/>
      <c r="W158" s="3">
        <f t="shared" si="108"/>
        <v>0</v>
      </c>
      <c r="X158" s="3"/>
      <c r="Y158" s="3">
        <f t="shared" si="109"/>
        <v>0</v>
      </c>
      <c r="Z158" s="3"/>
      <c r="AA158" s="3">
        <f t="shared" si="110"/>
        <v>0</v>
      </c>
      <c r="AB158" s="3"/>
      <c r="AC158" s="3">
        <f t="shared" si="111"/>
        <v>0</v>
      </c>
      <c r="AD158" s="3"/>
    </row>
    <row r="159" spans="1:30" ht="14.4" customHeight="1" x14ac:dyDescent="0.3">
      <c r="A159" s="56"/>
      <c r="B159" s="48"/>
      <c r="C159" s="3">
        <f t="shared" si="98"/>
        <v>0</v>
      </c>
      <c r="D159" s="3"/>
      <c r="E159" s="3">
        <f t="shared" si="99"/>
        <v>0</v>
      </c>
      <c r="F159" s="3"/>
      <c r="G159" s="3" t="str">
        <f t="shared" si="100"/>
        <v>40 17 848 0296</v>
      </c>
      <c r="H159" s="3"/>
      <c r="I159" s="3">
        <f t="shared" si="101"/>
        <v>0</v>
      </c>
      <c r="J159" s="3"/>
      <c r="K159" s="3">
        <f t="shared" si="102"/>
        <v>0</v>
      </c>
      <c r="L159" s="3"/>
      <c r="M159" s="3" t="str">
        <f t="shared" si="103"/>
        <v>40 28 849 0373</v>
      </c>
      <c r="N159" s="3"/>
      <c r="O159" s="3">
        <f t="shared" si="104"/>
        <v>0</v>
      </c>
      <c r="P159" s="3"/>
      <c r="Q159" s="3">
        <f t="shared" si="105"/>
        <v>0</v>
      </c>
      <c r="R159" s="3"/>
      <c r="S159" s="3">
        <f t="shared" si="106"/>
        <v>0</v>
      </c>
      <c r="T159" s="3"/>
      <c r="U159" s="3">
        <f t="shared" si="107"/>
        <v>0</v>
      </c>
      <c r="V159" s="3"/>
      <c r="W159" s="3">
        <f t="shared" si="108"/>
        <v>0</v>
      </c>
      <c r="X159" s="3"/>
      <c r="Y159" s="3">
        <f t="shared" si="109"/>
        <v>0</v>
      </c>
      <c r="Z159" s="3"/>
      <c r="AA159" s="3">
        <f t="shared" si="110"/>
        <v>0</v>
      </c>
      <c r="AB159" s="3"/>
      <c r="AC159" s="3">
        <f t="shared" si="111"/>
        <v>0</v>
      </c>
      <c r="AD159" s="3"/>
    </row>
    <row r="160" spans="1:30" ht="14.4" customHeight="1" x14ac:dyDescent="0.3">
      <c r="A160" s="56"/>
      <c r="B160" s="48"/>
      <c r="C160" s="3">
        <f t="shared" si="98"/>
        <v>0</v>
      </c>
      <c r="D160" s="3"/>
      <c r="E160" s="3">
        <f t="shared" si="99"/>
        <v>0</v>
      </c>
      <c r="F160" s="3"/>
      <c r="G160" s="3">
        <f t="shared" si="100"/>
        <v>0</v>
      </c>
      <c r="H160" s="3"/>
      <c r="I160" s="3">
        <f t="shared" si="101"/>
        <v>0</v>
      </c>
      <c r="J160" s="3"/>
      <c r="K160" s="3">
        <f t="shared" si="102"/>
        <v>0</v>
      </c>
      <c r="L160" s="3"/>
      <c r="M160" s="3" t="str">
        <f t="shared" si="103"/>
        <v>40 28 150 0426</v>
      </c>
      <c r="N160" s="3"/>
      <c r="O160" s="3">
        <f t="shared" si="104"/>
        <v>0</v>
      </c>
      <c r="P160" s="3"/>
      <c r="Q160" s="3">
        <f t="shared" si="105"/>
        <v>0</v>
      </c>
      <c r="R160" s="3"/>
      <c r="S160" s="3">
        <f t="shared" si="106"/>
        <v>0</v>
      </c>
      <c r="T160" s="3"/>
      <c r="U160" s="3">
        <f t="shared" si="107"/>
        <v>0</v>
      </c>
      <c r="V160" s="3"/>
      <c r="W160" s="3">
        <f t="shared" si="108"/>
        <v>0</v>
      </c>
      <c r="X160" s="3"/>
      <c r="Y160" s="3">
        <f t="shared" si="109"/>
        <v>0</v>
      </c>
      <c r="Z160" s="3"/>
      <c r="AA160" s="3">
        <f t="shared" si="110"/>
        <v>0</v>
      </c>
      <c r="AB160" s="3"/>
      <c r="AC160" s="3">
        <f t="shared" si="111"/>
        <v>0</v>
      </c>
      <c r="AD160" s="3"/>
    </row>
    <row r="161" spans="1:30" ht="14.4" customHeight="1" x14ac:dyDescent="0.3">
      <c r="A161" s="56"/>
      <c r="B161" s="48"/>
      <c r="C161" s="3">
        <f t="shared" si="98"/>
        <v>0</v>
      </c>
      <c r="D161" s="3"/>
      <c r="E161" s="3">
        <f t="shared" si="99"/>
        <v>0</v>
      </c>
      <c r="F161" s="3"/>
      <c r="G161" s="3">
        <f t="shared" si="100"/>
        <v>0</v>
      </c>
      <c r="H161" s="3"/>
      <c r="I161" s="3">
        <f t="shared" si="101"/>
        <v>0</v>
      </c>
      <c r="J161" s="3"/>
      <c r="K161" s="3">
        <f t="shared" si="102"/>
        <v>0</v>
      </c>
      <c r="L161" s="3"/>
      <c r="M161" s="3" t="str">
        <f t="shared" si="103"/>
        <v>40 28 954 3222</v>
      </c>
      <c r="N161" s="3"/>
      <c r="O161" s="3">
        <f t="shared" si="104"/>
        <v>0</v>
      </c>
      <c r="P161" s="3"/>
      <c r="Q161" s="3">
        <f t="shared" si="105"/>
        <v>0</v>
      </c>
      <c r="R161" s="3"/>
      <c r="S161" s="3">
        <f t="shared" si="106"/>
        <v>0</v>
      </c>
      <c r="T161" s="3"/>
      <c r="U161" s="3">
        <f t="shared" si="107"/>
        <v>0</v>
      </c>
      <c r="V161" s="3"/>
      <c r="W161" s="3">
        <f t="shared" si="108"/>
        <v>0</v>
      </c>
      <c r="X161" s="3"/>
      <c r="Y161" s="3">
        <f t="shared" si="109"/>
        <v>0</v>
      </c>
      <c r="Z161" s="3"/>
      <c r="AA161" s="3">
        <f t="shared" si="110"/>
        <v>0</v>
      </c>
      <c r="AB161" s="3"/>
      <c r="AC161" s="3">
        <f t="shared" si="111"/>
        <v>0</v>
      </c>
      <c r="AD161" s="3"/>
    </row>
    <row r="162" spans="1:30" ht="14.4" customHeight="1" x14ac:dyDescent="0.3">
      <c r="A162" s="56"/>
      <c r="B162" s="48"/>
      <c r="C162" s="3">
        <f t="shared" si="98"/>
        <v>0</v>
      </c>
      <c r="D162" s="3"/>
      <c r="E162" s="3">
        <f t="shared" si="99"/>
        <v>0</v>
      </c>
      <c r="F162" s="3"/>
      <c r="G162" s="3">
        <f t="shared" si="100"/>
        <v>0</v>
      </c>
      <c r="H162" s="3"/>
      <c r="I162" s="3">
        <f t="shared" si="101"/>
        <v>0</v>
      </c>
      <c r="J162" s="3"/>
      <c r="K162" s="3">
        <f t="shared" si="102"/>
        <v>0</v>
      </c>
      <c r="L162" s="3"/>
      <c r="M162" s="3" t="str">
        <f t="shared" si="103"/>
        <v>40 28 846 0108</v>
      </c>
      <c r="N162" s="3"/>
      <c r="O162" s="3">
        <f t="shared" si="104"/>
        <v>0</v>
      </c>
      <c r="P162" s="3"/>
      <c r="Q162" s="3">
        <f t="shared" si="105"/>
        <v>0</v>
      </c>
      <c r="R162" s="3"/>
      <c r="S162" s="3">
        <f t="shared" si="106"/>
        <v>0</v>
      </c>
      <c r="T162" s="3"/>
      <c r="U162" s="3">
        <f t="shared" si="107"/>
        <v>0</v>
      </c>
      <c r="V162" s="3"/>
      <c r="W162" s="3">
        <f t="shared" si="108"/>
        <v>0</v>
      </c>
      <c r="X162" s="3"/>
      <c r="Y162" s="3">
        <f t="shared" si="109"/>
        <v>0</v>
      </c>
      <c r="Z162" s="3"/>
      <c r="AA162" s="3">
        <f t="shared" si="110"/>
        <v>0</v>
      </c>
      <c r="AB162" s="3"/>
      <c r="AC162" s="3">
        <f t="shared" si="111"/>
        <v>0</v>
      </c>
      <c r="AD162" s="3"/>
    </row>
    <row r="163" spans="1:30" ht="14.4" customHeight="1" x14ac:dyDescent="0.3">
      <c r="A163" s="56"/>
      <c r="B163" s="48"/>
      <c r="C163" s="3">
        <f t="shared" si="98"/>
        <v>0</v>
      </c>
      <c r="D163" s="3"/>
      <c r="E163" s="3">
        <f t="shared" si="99"/>
        <v>0</v>
      </c>
      <c r="F163" s="3"/>
      <c r="G163" s="3">
        <f t="shared" si="100"/>
        <v>0</v>
      </c>
      <c r="H163" s="3"/>
      <c r="I163" s="3">
        <f t="shared" si="101"/>
        <v>0</v>
      </c>
      <c r="J163" s="3"/>
      <c r="K163" s="3">
        <f t="shared" si="102"/>
        <v>0</v>
      </c>
      <c r="L163" s="3"/>
      <c r="M163" s="3" t="str">
        <f t="shared" si="103"/>
        <v>40 28 849 0355</v>
      </c>
      <c r="N163" s="3"/>
      <c r="O163" s="3">
        <f t="shared" si="104"/>
        <v>0</v>
      </c>
      <c r="P163" s="3"/>
      <c r="Q163" s="3">
        <f t="shared" si="105"/>
        <v>0</v>
      </c>
      <c r="R163" s="3"/>
      <c r="S163" s="3">
        <f t="shared" si="106"/>
        <v>0</v>
      </c>
      <c r="T163" s="3"/>
      <c r="U163" s="3">
        <f t="shared" si="107"/>
        <v>0</v>
      </c>
      <c r="V163" s="3"/>
      <c r="W163" s="3">
        <f t="shared" si="108"/>
        <v>0</v>
      </c>
      <c r="X163" s="3"/>
      <c r="Y163" s="3">
        <f t="shared" si="109"/>
        <v>0</v>
      </c>
      <c r="Z163" s="3"/>
      <c r="AA163" s="3">
        <f t="shared" si="110"/>
        <v>0</v>
      </c>
      <c r="AB163" s="3"/>
      <c r="AC163" s="3">
        <f t="shared" si="111"/>
        <v>0</v>
      </c>
      <c r="AD163" s="3"/>
    </row>
    <row r="164" spans="1:30" ht="14.4" customHeight="1" x14ac:dyDescent="0.3">
      <c r="A164" s="56"/>
      <c r="B164" s="48"/>
      <c r="C164" s="3">
        <f t="shared" si="98"/>
        <v>0</v>
      </c>
      <c r="D164" s="3"/>
      <c r="E164" s="3">
        <f t="shared" si="99"/>
        <v>0</v>
      </c>
      <c r="F164" s="3"/>
      <c r="G164" s="3">
        <f t="shared" si="100"/>
        <v>0</v>
      </c>
      <c r="H164" s="3"/>
      <c r="I164" s="3">
        <f t="shared" si="101"/>
        <v>0</v>
      </c>
      <c r="J164" s="3"/>
      <c r="K164" s="3">
        <f t="shared" si="102"/>
        <v>0</v>
      </c>
      <c r="L164" s="3"/>
      <c r="M164" s="3" t="str">
        <f t="shared" si="103"/>
        <v>40 28 857 0313</v>
      </c>
      <c r="N164" s="3"/>
      <c r="O164" s="3">
        <f t="shared" si="104"/>
        <v>0</v>
      </c>
      <c r="P164" s="3"/>
      <c r="Q164" s="3">
        <f t="shared" si="105"/>
        <v>0</v>
      </c>
      <c r="R164" s="3"/>
      <c r="S164" s="3">
        <f t="shared" si="106"/>
        <v>0</v>
      </c>
      <c r="T164" s="3"/>
      <c r="U164" s="3">
        <f t="shared" si="107"/>
        <v>0</v>
      </c>
      <c r="V164" s="3"/>
      <c r="W164" s="3">
        <f t="shared" si="108"/>
        <v>0</v>
      </c>
      <c r="X164" s="3"/>
      <c r="Y164" s="3">
        <f t="shared" si="109"/>
        <v>0</v>
      </c>
      <c r="Z164" s="3"/>
      <c r="AA164" s="3">
        <f t="shared" si="110"/>
        <v>0</v>
      </c>
      <c r="AB164" s="3"/>
      <c r="AC164" s="3">
        <f t="shared" si="111"/>
        <v>0</v>
      </c>
      <c r="AD164" s="3"/>
    </row>
    <row r="165" spans="1:30" ht="14.4" customHeight="1" x14ac:dyDescent="0.3">
      <c r="A165" s="56"/>
      <c r="B165" s="48"/>
      <c r="C165" s="3">
        <f t="shared" si="98"/>
        <v>0</v>
      </c>
      <c r="D165" s="3"/>
      <c r="E165" s="3">
        <f t="shared" si="99"/>
        <v>0</v>
      </c>
      <c r="F165" s="3"/>
      <c r="G165" s="3">
        <f t="shared" si="100"/>
        <v>0</v>
      </c>
      <c r="H165" s="3"/>
      <c r="I165" s="3">
        <f t="shared" si="101"/>
        <v>0</v>
      </c>
      <c r="J165" s="3"/>
      <c r="K165" s="3">
        <f t="shared" si="102"/>
        <v>0</v>
      </c>
      <c r="L165" s="3"/>
      <c r="M165" s="3" t="str">
        <f t="shared" si="103"/>
        <v>40 28 857 0312</v>
      </c>
      <c r="N165" s="3"/>
      <c r="O165" s="3">
        <f t="shared" si="104"/>
        <v>0</v>
      </c>
      <c r="P165" s="3"/>
      <c r="Q165" s="3">
        <f t="shared" si="105"/>
        <v>0</v>
      </c>
      <c r="R165" s="3"/>
      <c r="S165" s="3">
        <f t="shared" si="106"/>
        <v>0</v>
      </c>
      <c r="T165" s="3"/>
      <c r="U165" s="3">
        <f t="shared" si="107"/>
        <v>0</v>
      </c>
      <c r="V165" s="3"/>
      <c r="W165" s="3">
        <f t="shared" si="108"/>
        <v>0</v>
      </c>
      <c r="X165" s="3"/>
      <c r="Y165" s="3">
        <f t="shared" si="109"/>
        <v>0</v>
      </c>
      <c r="Z165" s="3"/>
      <c r="AA165" s="3">
        <f t="shared" si="110"/>
        <v>0</v>
      </c>
      <c r="AB165" s="3"/>
      <c r="AC165" s="3">
        <f t="shared" si="111"/>
        <v>0</v>
      </c>
      <c r="AD165" s="3"/>
    </row>
    <row r="166" spans="1:30" ht="14.4" customHeight="1" x14ac:dyDescent="0.3">
      <c r="A166" s="56"/>
      <c r="B166" s="48"/>
      <c r="C166" s="3">
        <f t="shared" si="98"/>
        <v>0</v>
      </c>
      <c r="D166" s="3"/>
      <c r="E166" s="3">
        <f t="shared" si="99"/>
        <v>0</v>
      </c>
      <c r="F166" s="3"/>
      <c r="G166" s="3">
        <f t="shared" si="100"/>
        <v>0</v>
      </c>
      <c r="H166" s="3"/>
      <c r="I166" s="3">
        <f t="shared" si="101"/>
        <v>0</v>
      </c>
      <c r="J166" s="3"/>
      <c r="K166" s="3">
        <f t="shared" si="102"/>
        <v>0</v>
      </c>
      <c r="L166" s="3"/>
      <c r="M166" s="3" t="str">
        <f t="shared" si="103"/>
        <v>40 28 954 1323</v>
      </c>
      <c r="N166" s="3"/>
      <c r="O166" s="3">
        <f t="shared" si="104"/>
        <v>0</v>
      </c>
      <c r="P166" s="3"/>
      <c r="Q166" s="3">
        <f t="shared" si="105"/>
        <v>0</v>
      </c>
      <c r="R166" s="3"/>
      <c r="S166" s="3">
        <f t="shared" si="106"/>
        <v>0</v>
      </c>
      <c r="T166" s="3"/>
      <c r="U166" s="3">
        <f t="shared" si="107"/>
        <v>0</v>
      </c>
      <c r="V166" s="3"/>
      <c r="W166" s="3">
        <f t="shared" si="108"/>
        <v>0</v>
      </c>
      <c r="X166" s="3"/>
      <c r="Y166" s="3">
        <f t="shared" si="109"/>
        <v>0</v>
      </c>
      <c r="Z166" s="3"/>
      <c r="AA166" s="3">
        <f t="shared" si="110"/>
        <v>0</v>
      </c>
      <c r="AB166" s="3"/>
      <c r="AC166" s="3">
        <f t="shared" si="111"/>
        <v>0</v>
      </c>
      <c r="AD166" s="3"/>
    </row>
    <row r="167" spans="1:30" ht="14.4" customHeight="1" x14ac:dyDescent="0.3">
      <c r="A167" s="56"/>
      <c r="B167" s="48"/>
      <c r="C167" s="3">
        <f t="shared" si="98"/>
        <v>0</v>
      </c>
      <c r="D167" s="3"/>
      <c r="E167" s="3">
        <f t="shared" si="99"/>
        <v>0</v>
      </c>
      <c r="F167" s="3"/>
      <c r="G167" s="3">
        <f t="shared" si="100"/>
        <v>0</v>
      </c>
      <c r="H167" s="3"/>
      <c r="I167" s="3">
        <f t="shared" si="101"/>
        <v>0</v>
      </c>
      <c r="J167" s="3"/>
      <c r="K167" s="3">
        <f t="shared" si="102"/>
        <v>0</v>
      </c>
      <c r="L167" s="3"/>
      <c r="M167" s="3" t="str">
        <f t="shared" si="103"/>
        <v>40 28 849 0373</v>
      </c>
      <c r="N167" s="3"/>
      <c r="O167" s="3">
        <f t="shared" si="104"/>
        <v>0</v>
      </c>
      <c r="P167" s="3"/>
      <c r="Q167" s="3">
        <f t="shared" si="105"/>
        <v>0</v>
      </c>
      <c r="R167" s="3"/>
      <c r="S167" s="3">
        <f t="shared" si="106"/>
        <v>0</v>
      </c>
      <c r="T167" s="3"/>
      <c r="U167" s="3">
        <f t="shared" si="107"/>
        <v>0</v>
      </c>
      <c r="V167" s="3"/>
      <c r="W167" s="3">
        <f t="shared" si="108"/>
        <v>0</v>
      </c>
      <c r="X167" s="3"/>
      <c r="Y167" s="3">
        <f t="shared" si="109"/>
        <v>0</v>
      </c>
      <c r="Z167" s="3"/>
      <c r="AA167" s="3">
        <f t="shared" si="110"/>
        <v>0</v>
      </c>
      <c r="AB167" s="3"/>
      <c r="AC167" s="3">
        <f t="shared" si="111"/>
        <v>0</v>
      </c>
      <c r="AD167" s="3"/>
    </row>
    <row r="168" spans="1:30" ht="14.4" customHeight="1" x14ac:dyDescent="0.3">
      <c r="A168" s="56"/>
      <c r="B168" s="48"/>
      <c r="C168" s="3">
        <f t="shared" si="98"/>
        <v>0</v>
      </c>
      <c r="D168" s="3"/>
      <c r="E168" s="3">
        <f t="shared" si="99"/>
        <v>0</v>
      </c>
      <c r="F168" s="3"/>
      <c r="G168" s="3">
        <f t="shared" si="100"/>
        <v>0</v>
      </c>
      <c r="H168" s="3"/>
      <c r="I168" s="3">
        <f t="shared" si="101"/>
        <v>0</v>
      </c>
      <c r="J168" s="3"/>
      <c r="K168" s="3">
        <f t="shared" si="102"/>
        <v>0</v>
      </c>
      <c r="L168" s="3"/>
      <c r="M168" s="3" t="str">
        <f t="shared" si="103"/>
        <v>40 28 958 0623</v>
      </c>
      <c r="N168" s="3"/>
      <c r="O168" s="3">
        <f t="shared" si="104"/>
        <v>0</v>
      </c>
      <c r="P168" s="3"/>
      <c r="Q168" s="3">
        <f t="shared" si="105"/>
        <v>0</v>
      </c>
      <c r="R168" s="3"/>
      <c r="S168" s="3">
        <f t="shared" si="106"/>
        <v>0</v>
      </c>
      <c r="T168" s="3"/>
      <c r="U168" s="3">
        <f t="shared" si="107"/>
        <v>0</v>
      </c>
      <c r="V168" s="3"/>
      <c r="W168" s="3">
        <f t="shared" si="108"/>
        <v>0</v>
      </c>
      <c r="X168" s="3"/>
      <c r="Y168" s="3">
        <f t="shared" si="109"/>
        <v>0</v>
      </c>
      <c r="Z168" s="3"/>
      <c r="AA168" s="3">
        <f t="shared" si="110"/>
        <v>0</v>
      </c>
      <c r="AB168" s="3"/>
      <c r="AC168" s="3">
        <f t="shared" si="111"/>
        <v>0</v>
      </c>
      <c r="AD168" s="3"/>
    </row>
    <row r="169" spans="1:30" ht="14.4" customHeight="1" x14ac:dyDescent="0.3">
      <c r="A169" s="56"/>
      <c r="B169" s="48"/>
      <c r="C169" s="3">
        <f t="shared" si="98"/>
        <v>0</v>
      </c>
      <c r="D169" s="3"/>
      <c r="E169" s="3">
        <f t="shared" si="99"/>
        <v>0</v>
      </c>
      <c r="F169" s="3"/>
      <c r="G169" s="3">
        <f t="shared" si="100"/>
        <v>0</v>
      </c>
      <c r="H169" s="3"/>
      <c r="I169" s="3">
        <f t="shared" si="101"/>
        <v>0</v>
      </c>
      <c r="J169" s="3"/>
      <c r="K169" s="3">
        <f t="shared" si="102"/>
        <v>0</v>
      </c>
      <c r="L169" s="3"/>
      <c r="M169" s="3" t="str">
        <f t="shared" si="103"/>
        <v>40 28 959 0699</v>
      </c>
      <c r="N169" s="3"/>
      <c r="O169" s="3">
        <f t="shared" si="104"/>
        <v>0</v>
      </c>
      <c r="P169" s="3"/>
      <c r="Q169" s="3">
        <f t="shared" si="105"/>
        <v>0</v>
      </c>
      <c r="R169" s="3"/>
      <c r="S169" s="3">
        <f t="shared" si="106"/>
        <v>0</v>
      </c>
      <c r="T169" s="3"/>
      <c r="U169" s="3">
        <f t="shared" si="107"/>
        <v>0</v>
      </c>
      <c r="V169" s="3"/>
      <c r="W169" s="3">
        <f t="shared" si="108"/>
        <v>0</v>
      </c>
      <c r="X169" s="3"/>
      <c r="Y169" s="3">
        <f t="shared" si="109"/>
        <v>0</v>
      </c>
      <c r="Z169" s="3"/>
      <c r="AA169" s="3">
        <f t="shared" si="110"/>
        <v>0</v>
      </c>
      <c r="AB169" s="3"/>
      <c r="AC169" s="3">
        <f t="shared" si="111"/>
        <v>0</v>
      </c>
      <c r="AD169" s="3"/>
    </row>
    <row r="170" spans="1:30" ht="15" thickBot="1" x14ac:dyDescent="0.35">
      <c r="A170" s="49"/>
      <c r="B170" s="49"/>
      <c r="C170" s="49"/>
      <c r="D170" s="49"/>
      <c r="E170" s="49"/>
      <c r="F170" s="49"/>
      <c r="G170" s="49"/>
      <c r="H170" s="49"/>
      <c r="I170" s="49"/>
      <c r="J170" s="49"/>
      <c r="K170" s="49"/>
      <c r="L170" s="49"/>
      <c r="M170" s="49"/>
      <c r="N170" s="49"/>
      <c r="O170" s="49"/>
      <c r="P170" s="49"/>
      <c r="Q170" s="49"/>
      <c r="R170" s="49"/>
      <c r="S170" s="49"/>
      <c r="T170" s="49"/>
      <c r="U170" s="49"/>
      <c r="V170" s="49"/>
      <c r="W170" s="49"/>
      <c r="X170" s="49"/>
      <c r="Y170" s="49"/>
      <c r="Z170" s="49"/>
      <c r="AA170" s="49"/>
      <c r="AB170" s="49"/>
      <c r="AC170" s="49"/>
      <c r="AD170" s="49"/>
    </row>
    <row r="171" spans="1:30" ht="44.4" thickBot="1" x14ac:dyDescent="1.1000000000000001">
      <c r="A171" s="34"/>
      <c r="B171" s="34"/>
      <c r="C171" s="44" t="s">
        <v>47</v>
      </c>
      <c r="D171" s="45"/>
      <c r="E171" s="45"/>
      <c r="F171" s="45"/>
      <c r="G171" s="45"/>
      <c r="H171" s="45"/>
      <c r="I171" s="45"/>
      <c r="J171" s="45"/>
      <c r="K171" s="45"/>
      <c r="L171" s="45"/>
      <c r="M171" s="45"/>
      <c r="N171" s="45"/>
      <c r="O171" s="45"/>
      <c r="P171" s="45"/>
      <c r="Q171" s="45"/>
      <c r="R171" s="45"/>
      <c r="S171" s="45"/>
      <c r="T171" s="45"/>
      <c r="U171" s="45"/>
      <c r="V171" s="45"/>
      <c r="W171" s="45"/>
      <c r="X171" s="45"/>
      <c r="Y171" s="45"/>
      <c r="Z171" s="45"/>
      <c r="AA171" s="45"/>
      <c r="AB171" s="45"/>
      <c r="AC171" s="45"/>
      <c r="AD171" s="46"/>
    </row>
    <row r="172" spans="1:30" ht="27.6" x14ac:dyDescent="0.65">
      <c r="A172" s="8" t="s">
        <v>43</v>
      </c>
      <c r="B172" s="30" t="s">
        <v>25</v>
      </c>
      <c r="C172" s="12" t="s">
        <v>0</v>
      </c>
      <c r="D172" s="12"/>
      <c r="E172" s="12" t="s">
        <v>1</v>
      </c>
      <c r="F172" s="12"/>
      <c r="G172" s="12" t="s">
        <v>2</v>
      </c>
      <c r="H172" s="12"/>
      <c r="I172" s="12" t="s">
        <v>3</v>
      </c>
      <c r="J172" s="12"/>
      <c r="K172" s="12" t="s">
        <v>4</v>
      </c>
      <c r="L172" s="12"/>
      <c r="M172" s="12" t="s">
        <v>5</v>
      </c>
      <c r="N172" s="12"/>
      <c r="O172" s="12" t="s">
        <v>35</v>
      </c>
      <c r="P172" s="12"/>
      <c r="Q172" s="12" t="s">
        <v>7</v>
      </c>
      <c r="R172" s="12"/>
      <c r="S172" s="12" t="s">
        <v>8</v>
      </c>
      <c r="T172" s="12"/>
      <c r="U172" s="12" t="s">
        <v>9</v>
      </c>
      <c r="V172" s="12"/>
      <c r="W172" s="12" t="s">
        <v>10</v>
      </c>
      <c r="X172" s="12"/>
      <c r="Y172" s="12" t="s">
        <v>11</v>
      </c>
      <c r="Z172" s="12"/>
      <c r="AA172" s="12" t="s">
        <v>12</v>
      </c>
      <c r="AB172" s="12"/>
      <c r="AC172" s="12" t="s">
        <v>34</v>
      </c>
      <c r="AD172" s="12"/>
    </row>
    <row r="173" spans="1:30" ht="14.4" customHeight="1" x14ac:dyDescent="0.3">
      <c r="A173" s="50" t="s">
        <v>25</v>
      </c>
      <c r="B173" s="25"/>
      <c r="C173" s="2"/>
      <c r="D173" s="7" t="s">
        <v>18</v>
      </c>
      <c r="E173" s="7"/>
      <c r="F173" s="7" t="s">
        <v>18</v>
      </c>
      <c r="G173" s="7"/>
      <c r="H173" s="7" t="s">
        <v>18</v>
      </c>
      <c r="I173" s="7"/>
      <c r="J173" s="7" t="s">
        <v>18</v>
      </c>
      <c r="K173" s="7"/>
      <c r="L173" s="7" t="s">
        <v>18</v>
      </c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</row>
    <row r="174" spans="1:30" ht="14.4" customHeight="1" x14ac:dyDescent="0.3">
      <c r="A174" s="50"/>
      <c r="B174" s="43" t="s">
        <v>14</v>
      </c>
      <c r="C174" s="36" t="str">
        <f t="shared" ref="C174:C182" si="112">+C118</f>
        <v>40 17 911 0103</v>
      </c>
      <c r="D174" s="36">
        <f t="shared" ref="D174:D182" si="113">+D4+D63-D118</f>
        <v>17</v>
      </c>
      <c r="E174" s="36" t="str">
        <f t="shared" ref="E174:E182" si="114">+E118</f>
        <v>40 17 821 0207</v>
      </c>
      <c r="F174" s="36">
        <f t="shared" ref="F174:F182" si="115">+F4+F63-F118</f>
        <v>16</v>
      </c>
      <c r="G174" s="36" t="str">
        <f t="shared" ref="G174:G182" si="116">+G118</f>
        <v>40 17 954 1853</v>
      </c>
      <c r="H174" s="36">
        <f t="shared" ref="H174:H182" si="117">+H4+H63-H118</f>
        <v>26</v>
      </c>
      <c r="I174" s="36">
        <f t="shared" ref="I174:I182" si="118">+I118</f>
        <v>0</v>
      </c>
      <c r="J174" s="36">
        <f t="shared" ref="J174:J182" si="119">+J4+J63-J118</f>
        <v>0</v>
      </c>
      <c r="K174" s="36" t="str">
        <f t="shared" ref="K174:K182" si="120">+K118</f>
        <v>40 28 849 0190</v>
      </c>
      <c r="L174" s="36">
        <f t="shared" ref="L174:L182" si="121">+L4+L63-L118</f>
        <v>18</v>
      </c>
      <c r="M174" s="36" t="str">
        <f t="shared" ref="M174:M182" si="122">+M118</f>
        <v>40 28 849 0367</v>
      </c>
      <c r="N174" s="36">
        <f t="shared" ref="N174:N182" si="123">+N4+N63-N118</f>
        <v>14</v>
      </c>
      <c r="O174" s="36">
        <f t="shared" ref="O174:O182" si="124">+O118</f>
        <v>0</v>
      </c>
      <c r="P174" s="36">
        <f t="shared" ref="P174:P182" si="125">+P4+P63-P118</f>
        <v>0</v>
      </c>
      <c r="Q174" s="36">
        <f t="shared" ref="Q174:Q182" si="126">+Q118</f>
        <v>0</v>
      </c>
      <c r="R174" s="36">
        <f t="shared" ref="R174:R182" si="127">+R4+R63-R118</f>
        <v>0</v>
      </c>
      <c r="S174" s="36">
        <f t="shared" ref="S174:S182" si="128">+S118</f>
        <v>0</v>
      </c>
      <c r="T174" s="36">
        <f t="shared" ref="T174:T182" si="129">+T4+T63-T118</f>
        <v>0</v>
      </c>
      <c r="U174" s="36">
        <f t="shared" ref="U174:U182" si="130">+U118</f>
        <v>0</v>
      </c>
      <c r="V174" s="36">
        <f t="shared" ref="V174:V182" si="131">+V4+V63-V118</f>
        <v>0</v>
      </c>
      <c r="W174" s="36">
        <f t="shared" ref="W174:W182" si="132">+W118</f>
        <v>0</v>
      </c>
      <c r="X174" s="36">
        <f t="shared" ref="X174:X182" si="133">+X4+X63-X118</f>
        <v>0</v>
      </c>
      <c r="Y174" s="36">
        <f t="shared" ref="Y174:Y182" si="134">+Y118</f>
        <v>0</v>
      </c>
      <c r="Z174" s="36">
        <f t="shared" ref="Z174:Z182" si="135">+Z4+Z63-Z118</f>
        <v>0</v>
      </c>
      <c r="AA174" s="36">
        <f t="shared" ref="AA174:AA182" si="136">+AA118</f>
        <v>0</v>
      </c>
      <c r="AB174" s="36">
        <f t="shared" ref="AB174:AB182" si="137">+AB4+AB63-AB118</f>
        <v>0</v>
      </c>
      <c r="AC174" s="36">
        <f t="shared" ref="AC174:AC182" si="138">+AC118</f>
        <v>0</v>
      </c>
      <c r="AD174" s="36">
        <f t="shared" ref="AD174:AD182" si="139">+AD4+AD63-AD118</f>
        <v>0</v>
      </c>
    </row>
    <row r="175" spans="1:30" ht="14.4" customHeight="1" x14ac:dyDescent="0.3">
      <c r="A175" s="50"/>
      <c r="B175" s="43"/>
      <c r="C175" s="36" t="str">
        <f t="shared" si="112"/>
        <v>40 17 911 0104</v>
      </c>
      <c r="D175" s="36">
        <f t="shared" si="113"/>
        <v>20</v>
      </c>
      <c r="E175" s="36" t="str">
        <f t="shared" si="114"/>
        <v>40 17 821 0200</v>
      </c>
      <c r="F175" s="36">
        <f t="shared" si="115"/>
        <v>32</v>
      </c>
      <c r="G175" s="36" t="str">
        <f t="shared" si="116"/>
        <v>40 17 954 0998</v>
      </c>
      <c r="H175" s="36">
        <f t="shared" si="117"/>
        <v>19</v>
      </c>
      <c r="I175" s="36">
        <f t="shared" si="118"/>
        <v>0</v>
      </c>
      <c r="J175" s="36">
        <f t="shared" si="119"/>
        <v>0</v>
      </c>
      <c r="K175" s="36" t="str">
        <f t="shared" si="120"/>
        <v>40 28 975 0021</v>
      </c>
      <c r="L175" s="36">
        <f t="shared" si="121"/>
        <v>35</v>
      </c>
      <c r="M175" s="36" t="str">
        <f t="shared" si="122"/>
        <v>40 28 840 0502</v>
      </c>
      <c r="N175" s="36">
        <f t="shared" si="123"/>
        <v>6</v>
      </c>
      <c r="O175" s="36">
        <f t="shared" si="124"/>
        <v>0</v>
      </c>
      <c r="P175" s="36">
        <f t="shared" si="125"/>
        <v>0</v>
      </c>
      <c r="Q175" s="36">
        <f t="shared" si="126"/>
        <v>0</v>
      </c>
      <c r="R175" s="36">
        <f t="shared" si="127"/>
        <v>0</v>
      </c>
      <c r="S175" s="36">
        <f t="shared" si="128"/>
        <v>0</v>
      </c>
      <c r="T175" s="36">
        <f t="shared" si="129"/>
        <v>0</v>
      </c>
      <c r="U175" s="36">
        <f t="shared" si="130"/>
        <v>0</v>
      </c>
      <c r="V175" s="36">
        <f t="shared" si="131"/>
        <v>0</v>
      </c>
      <c r="W175" s="36">
        <f t="shared" si="132"/>
        <v>0</v>
      </c>
      <c r="X175" s="36">
        <f t="shared" si="133"/>
        <v>0</v>
      </c>
      <c r="Y175" s="36">
        <f t="shared" si="134"/>
        <v>0</v>
      </c>
      <c r="Z175" s="36">
        <f t="shared" si="135"/>
        <v>0</v>
      </c>
      <c r="AA175" s="36">
        <f t="shared" si="136"/>
        <v>0</v>
      </c>
      <c r="AB175" s="36">
        <f t="shared" si="137"/>
        <v>0</v>
      </c>
      <c r="AC175" s="36">
        <f t="shared" si="138"/>
        <v>0</v>
      </c>
      <c r="AD175" s="36">
        <f t="shared" si="139"/>
        <v>0</v>
      </c>
    </row>
    <row r="176" spans="1:30" ht="14.4" customHeight="1" x14ac:dyDescent="0.3">
      <c r="A176" s="50"/>
      <c r="B176" s="43"/>
      <c r="C176" s="36" t="str">
        <f t="shared" si="112"/>
        <v>40 17 610 0165</v>
      </c>
      <c r="D176" s="36">
        <f t="shared" si="113"/>
        <v>13</v>
      </c>
      <c r="E176" s="36" t="str">
        <f t="shared" si="114"/>
        <v>40 17 821 0254</v>
      </c>
      <c r="F176" s="36">
        <f t="shared" si="115"/>
        <v>21</v>
      </c>
      <c r="G176" s="36" t="str">
        <f t="shared" si="116"/>
        <v>40 17 954 1863</v>
      </c>
      <c r="H176" s="36">
        <f t="shared" si="117"/>
        <v>14</v>
      </c>
      <c r="I176" s="36">
        <f t="shared" si="118"/>
        <v>0</v>
      </c>
      <c r="J176" s="36">
        <f t="shared" si="119"/>
        <v>0</v>
      </c>
      <c r="K176" s="36" t="str">
        <f t="shared" si="120"/>
        <v>40 28 832 0210</v>
      </c>
      <c r="L176" s="36">
        <f t="shared" si="121"/>
        <v>28</v>
      </c>
      <c r="M176" s="36" t="str">
        <f t="shared" si="122"/>
        <v>40 28 971 0255</v>
      </c>
      <c r="N176" s="36">
        <f t="shared" si="123"/>
        <v>8</v>
      </c>
      <c r="O176" s="36">
        <f t="shared" si="124"/>
        <v>0</v>
      </c>
      <c r="P176" s="36">
        <f t="shared" si="125"/>
        <v>0</v>
      </c>
      <c r="Q176" s="36">
        <f t="shared" si="126"/>
        <v>0</v>
      </c>
      <c r="R176" s="36">
        <f t="shared" si="127"/>
        <v>0</v>
      </c>
      <c r="S176" s="36">
        <f t="shared" si="128"/>
        <v>0</v>
      </c>
      <c r="T176" s="36">
        <f t="shared" si="129"/>
        <v>0</v>
      </c>
      <c r="U176" s="36">
        <f t="shared" si="130"/>
        <v>0</v>
      </c>
      <c r="V176" s="36">
        <f t="shared" si="131"/>
        <v>0</v>
      </c>
      <c r="W176" s="36">
        <f t="shared" si="132"/>
        <v>0</v>
      </c>
      <c r="X176" s="36">
        <f t="shared" si="133"/>
        <v>0</v>
      </c>
      <c r="Y176" s="36">
        <f t="shared" si="134"/>
        <v>0</v>
      </c>
      <c r="Z176" s="36">
        <f t="shared" si="135"/>
        <v>0</v>
      </c>
      <c r="AA176" s="36">
        <f t="shared" si="136"/>
        <v>0</v>
      </c>
      <c r="AB176" s="36">
        <f t="shared" si="137"/>
        <v>0</v>
      </c>
      <c r="AC176" s="36">
        <f t="shared" si="138"/>
        <v>0</v>
      </c>
      <c r="AD176" s="36">
        <f t="shared" si="139"/>
        <v>0</v>
      </c>
    </row>
    <row r="177" spans="1:30" ht="14.4" customHeight="1" x14ac:dyDescent="0.3">
      <c r="A177" s="50"/>
      <c r="B177" s="43"/>
      <c r="C177" s="36" t="str">
        <f t="shared" si="112"/>
        <v>40 17 911 0105</v>
      </c>
      <c r="D177" s="36">
        <f t="shared" si="113"/>
        <v>4</v>
      </c>
      <c r="E177" s="36">
        <f t="shared" si="114"/>
        <v>0</v>
      </c>
      <c r="F177" s="36">
        <f t="shared" si="115"/>
        <v>0</v>
      </c>
      <c r="G177" s="36" t="str">
        <f t="shared" si="116"/>
        <v>40 17 954 1016</v>
      </c>
      <c r="H177" s="36">
        <f t="shared" si="117"/>
        <v>14</v>
      </c>
      <c r="I177" s="36">
        <f t="shared" si="118"/>
        <v>0</v>
      </c>
      <c r="J177" s="36">
        <f t="shared" si="119"/>
        <v>0</v>
      </c>
      <c r="K177" s="36" t="str">
        <f t="shared" si="120"/>
        <v>40 28 849 0378</v>
      </c>
      <c r="L177" s="36">
        <f t="shared" si="121"/>
        <v>28</v>
      </c>
      <c r="M177" s="36" t="str">
        <f t="shared" si="122"/>
        <v>40 28 957 0676</v>
      </c>
      <c r="N177" s="36">
        <f t="shared" si="123"/>
        <v>13</v>
      </c>
      <c r="O177" s="36">
        <f t="shared" si="124"/>
        <v>0</v>
      </c>
      <c r="P177" s="36">
        <f t="shared" si="125"/>
        <v>0</v>
      </c>
      <c r="Q177" s="36">
        <f t="shared" si="126"/>
        <v>0</v>
      </c>
      <c r="R177" s="36">
        <f t="shared" si="127"/>
        <v>0</v>
      </c>
      <c r="S177" s="36">
        <f t="shared" si="128"/>
        <v>0</v>
      </c>
      <c r="T177" s="36">
        <f t="shared" si="129"/>
        <v>0</v>
      </c>
      <c r="U177" s="36">
        <f t="shared" si="130"/>
        <v>0</v>
      </c>
      <c r="V177" s="36">
        <f t="shared" si="131"/>
        <v>0</v>
      </c>
      <c r="W177" s="36">
        <f t="shared" si="132"/>
        <v>0</v>
      </c>
      <c r="X177" s="36">
        <f t="shared" si="133"/>
        <v>0</v>
      </c>
      <c r="Y177" s="36">
        <f t="shared" si="134"/>
        <v>0</v>
      </c>
      <c r="Z177" s="36">
        <f t="shared" si="135"/>
        <v>0</v>
      </c>
      <c r="AA177" s="36">
        <f t="shared" si="136"/>
        <v>0</v>
      </c>
      <c r="AB177" s="36">
        <f t="shared" si="137"/>
        <v>0</v>
      </c>
      <c r="AC177" s="36">
        <f t="shared" si="138"/>
        <v>0</v>
      </c>
      <c r="AD177" s="36">
        <f t="shared" si="139"/>
        <v>0</v>
      </c>
    </row>
    <row r="178" spans="1:30" ht="14.4" customHeight="1" x14ac:dyDescent="0.3">
      <c r="A178" s="50"/>
      <c r="B178" s="43"/>
      <c r="C178" s="36">
        <f t="shared" si="112"/>
        <v>0</v>
      </c>
      <c r="D178" s="36">
        <f t="shared" si="113"/>
        <v>0</v>
      </c>
      <c r="E178" s="36">
        <f t="shared" si="114"/>
        <v>0</v>
      </c>
      <c r="F178" s="36">
        <f t="shared" si="115"/>
        <v>0</v>
      </c>
      <c r="G178" s="36" t="str">
        <f t="shared" si="116"/>
        <v>40 17 954 1756</v>
      </c>
      <c r="H178" s="36">
        <f t="shared" si="117"/>
        <v>21</v>
      </c>
      <c r="I178" s="36">
        <f t="shared" si="118"/>
        <v>0</v>
      </c>
      <c r="J178" s="36">
        <f t="shared" si="119"/>
        <v>0</v>
      </c>
      <c r="K178" s="36" t="str">
        <f t="shared" si="120"/>
        <v>40 28 976 0106</v>
      </c>
      <c r="L178" s="36">
        <f t="shared" si="121"/>
        <v>14</v>
      </c>
      <c r="M178" s="36" t="str">
        <f t="shared" si="122"/>
        <v>40 28 959 0276</v>
      </c>
      <c r="N178" s="36">
        <f t="shared" si="123"/>
        <v>14</v>
      </c>
      <c r="O178" s="36">
        <f t="shared" si="124"/>
        <v>0</v>
      </c>
      <c r="P178" s="36">
        <f t="shared" si="125"/>
        <v>0</v>
      </c>
      <c r="Q178" s="36">
        <f t="shared" si="126"/>
        <v>0</v>
      </c>
      <c r="R178" s="36">
        <f t="shared" si="127"/>
        <v>0</v>
      </c>
      <c r="S178" s="36">
        <f t="shared" si="128"/>
        <v>0</v>
      </c>
      <c r="T178" s="36">
        <f t="shared" si="129"/>
        <v>0</v>
      </c>
      <c r="U178" s="36">
        <f t="shared" si="130"/>
        <v>0</v>
      </c>
      <c r="V178" s="36">
        <f t="shared" si="131"/>
        <v>0</v>
      </c>
      <c r="W178" s="36">
        <f t="shared" si="132"/>
        <v>0</v>
      </c>
      <c r="X178" s="36">
        <f t="shared" si="133"/>
        <v>0</v>
      </c>
      <c r="Y178" s="36">
        <f t="shared" si="134"/>
        <v>0</v>
      </c>
      <c r="Z178" s="36">
        <f t="shared" si="135"/>
        <v>0</v>
      </c>
      <c r="AA178" s="36">
        <f t="shared" si="136"/>
        <v>0</v>
      </c>
      <c r="AB178" s="36">
        <f t="shared" si="137"/>
        <v>0</v>
      </c>
      <c r="AC178" s="36">
        <f t="shared" si="138"/>
        <v>0</v>
      </c>
      <c r="AD178" s="36">
        <f t="shared" si="139"/>
        <v>0</v>
      </c>
    </row>
    <row r="179" spans="1:30" ht="14.4" customHeight="1" x14ac:dyDescent="0.3">
      <c r="A179" s="50"/>
      <c r="B179" s="43"/>
      <c r="C179" s="36">
        <f t="shared" si="112"/>
        <v>0</v>
      </c>
      <c r="D179" s="36">
        <f t="shared" si="113"/>
        <v>0</v>
      </c>
      <c r="E179" s="36">
        <f t="shared" si="114"/>
        <v>0</v>
      </c>
      <c r="F179" s="36">
        <f t="shared" si="115"/>
        <v>0</v>
      </c>
      <c r="G179" s="36" t="str">
        <f t="shared" si="116"/>
        <v>40 17 921 0102</v>
      </c>
      <c r="H179" s="36">
        <f t="shared" si="117"/>
        <v>8</v>
      </c>
      <c r="I179" s="36">
        <f t="shared" si="118"/>
        <v>0</v>
      </c>
      <c r="J179" s="36">
        <f t="shared" si="119"/>
        <v>0</v>
      </c>
      <c r="K179" s="36" t="str">
        <f t="shared" si="120"/>
        <v>40 28 856 0808</v>
      </c>
      <c r="L179" s="36">
        <f t="shared" si="121"/>
        <v>7</v>
      </c>
      <c r="M179" s="36" t="str">
        <f t="shared" si="122"/>
        <v>40 28 954 1533</v>
      </c>
      <c r="N179" s="36">
        <f t="shared" si="123"/>
        <v>12</v>
      </c>
      <c r="O179" s="36">
        <f t="shared" si="124"/>
        <v>0</v>
      </c>
      <c r="P179" s="36">
        <f t="shared" si="125"/>
        <v>0</v>
      </c>
      <c r="Q179" s="36">
        <f t="shared" si="126"/>
        <v>0</v>
      </c>
      <c r="R179" s="36">
        <f t="shared" si="127"/>
        <v>0</v>
      </c>
      <c r="S179" s="36">
        <f t="shared" si="128"/>
        <v>0</v>
      </c>
      <c r="T179" s="36">
        <f t="shared" si="129"/>
        <v>0</v>
      </c>
      <c r="U179" s="36">
        <f t="shared" si="130"/>
        <v>0</v>
      </c>
      <c r="V179" s="36">
        <f t="shared" si="131"/>
        <v>0</v>
      </c>
      <c r="W179" s="36">
        <f t="shared" si="132"/>
        <v>0</v>
      </c>
      <c r="X179" s="36">
        <f t="shared" si="133"/>
        <v>0</v>
      </c>
      <c r="Y179" s="36">
        <f t="shared" si="134"/>
        <v>0</v>
      </c>
      <c r="Z179" s="36">
        <f t="shared" si="135"/>
        <v>0</v>
      </c>
      <c r="AA179" s="36">
        <f t="shared" si="136"/>
        <v>0</v>
      </c>
      <c r="AB179" s="36">
        <f t="shared" si="137"/>
        <v>0</v>
      </c>
      <c r="AC179" s="36">
        <f t="shared" si="138"/>
        <v>0</v>
      </c>
      <c r="AD179" s="36">
        <f t="shared" si="139"/>
        <v>0</v>
      </c>
    </row>
    <row r="180" spans="1:30" ht="14.4" customHeight="1" x14ac:dyDescent="0.3">
      <c r="A180" s="50"/>
      <c r="B180" s="43"/>
      <c r="C180" s="36">
        <f t="shared" si="112"/>
        <v>0</v>
      </c>
      <c r="D180" s="36">
        <f t="shared" si="113"/>
        <v>0</v>
      </c>
      <c r="E180" s="36">
        <f t="shared" si="114"/>
        <v>0</v>
      </c>
      <c r="F180" s="36">
        <f t="shared" si="115"/>
        <v>0</v>
      </c>
      <c r="G180" s="36">
        <f t="shared" si="116"/>
        <v>0</v>
      </c>
      <c r="H180" s="36">
        <f t="shared" si="117"/>
        <v>0</v>
      </c>
      <c r="I180" s="36">
        <f t="shared" si="118"/>
        <v>0</v>
      </c>
      <c r="J180" s="36">
        <f t="shared" si="119"/>
        <v>0</v>
      </c>
      <c r="K180" s="36">
        <f t="shared" si="120"/>
        <v>0</v>
      </c>
      <c r="L180" s="36">
        <f t="shared" si="121"/>
        <v>0</v>
      </c>
      <c r="M180" s="36" t="str">
        <f t="shared" si="122"/>
        <v>40 28 954 1836</v>
      </c>
      <c r="N180" s="36">
        <f t="shared" si="123"/>
        <v>4</v>
      </c>
      <c r="O180" s="36">
        <f t="shared" si="124"/>
        <v>0</v>
      </c>
      <c r="P180" s="36">
        <f t="shared" si="125"/>
        <v>0</v>
      </c>
      <c r="Q180" s="36">
        <f t="shared" si="126"/>
        <v>0</v>
      </c>
      <c r="R180" s="36">
        <f t="shared" si="127"/>
        <v>0</v>
      </c>
      <c r="S180" s="36">
        <f t="shared" si="128"/>
        <v>0</v>
      </c>
      <c r="T180" s="36">
        <f t="shared" si="129"/>
        <v>0</v>
      </c>
      <c r="U180" s="36">
        <f t="shared" si="130"/>
        <v>0</v>
      </c>
      <c r="V180" s="36">
        <f t="shared" si="131"/>
        <v>0</v>
      </c>
      <c r="W180" s="36">
        <f t="shared" si="132"/>
        <v>0</v>
      </c>
      <c r="X180" s="36">
        <f t="shared" si="133"/>
        <v>0</v>
      </c>
      <c r="Y180" s="36">
        <f t="shared" si="134"/>
        <v>0</v>
      </c>
      <c r="Z180" s="36">
        <f t="shared" si="135"/>
        <v>0</v>
      </c>
      <c r="AA180" s="36">
        <f t="shared" si="136"/>
        <v>0</v>
      </c>
      <c r="AB180" s="36">
        <f t="shared" si="137"/>
        <v>0</v>
      </c>
      <c r="AC180" s="36">
        <f t="shared" si="138"/>
        <v>0</v>
      </c>
      <c r="AD180" s="36">
        <f t="shared" si="139"/>
        <v>0</v>
      </c>
    </row>
    <row r="181" spans="1:30" ht="14.4" customHeight="1" x14ac:dyDescent="0.3">
      <c r="A181" s="50"/>
      <c r="B181" s="43"/>
      <c r="C181" s="36">
        <f t="shared" si="112"/>
        <v>0</v>
      </c>
      <c r="D181" s="36">
        <f t="shared" si="113"/>
        <v>0</v>
      </c>
      <c r="E181" s="36">
        <f t="shared" si="114"/>
        <v>0</v>
      </c>
      <c r="F181" s="36">
        <f t="shared" si="115"/>
        <v>0</v>
      </c>
      <c r="G181" s="36">
        <f t="shared" si="116"/>
        <v>0</v>
      </c>
      <c r="H181" s="36">
        <f t="shared" si="117"/>
        <v>0</v>
      </c>
      <c r="I181" s="36">
        <f t="shared" si="118"/>
        <v>0</v>
      </c>
      <c r="J181" s="36">
        <f t="shared" si="119"/>
        <v>0</v>
      </c>
      <c r="K181" s="36">
        <f t="shared" si="120"/>
        <v>0</v>
      </c>
      <c r="L181" s="36">
        <f t="shared" si="121"/>
        <v>0</v>
      </c>
      <c r="M181" s="36" t="str">
        <f t="shared" si="122"/>
        <v>40 28 954 3170</v>
      </c>
      <c r="N181" s="36">
        <f t="shared" si="123"/>
        <v>10</v>
      </c>
      <c r="O181" s="36">
        <f t="shared" si="124"/>
        <v>0</v>
      </c>
      <c r="P181" s="36">
        <f t="shared" si="125"/>
        <v>0</v>
      </c>
      <c r="Q181" s="36">
        <f t="shared" si="126"/>
        <v>0</v>
      </c>
      <c r="R181" s="36">
        <f t="shared" si="127"/>
        <v>0</v>
      </c>
      <c r="S181" s="36">
        <f t="shared" si="128"/>
        <v>0</v>
      </c>
      <c r="T181" s="36">
        <f t="shared" si="129"/>
        <v>0</v>
      </c>
      <c r="U181" s="36">
        <f t="shared" si="130"/>
        <v>0</v>
      </c>
      <c r="V181" s="36">
        <f t="shared" si="131"/>
        <v>0</v>
      </c>
      <c r="W181" s="36">
        <f t="shared" si="132"/>
        <v>0</v>
      </c>
      <c r="X181" s="36">
        <f t="shared" si="133"/>
        <v>0</v>
      </c>
      <c r="Y181" s="36">
        <f t="shared" si="134"/>
        <v>0</v>
      </c>
      <c r="Z181" s="36">
        <f t="shared" si="135"/>
        <v>0</v>
      </c>
      <c r="AA181" s="36">
        <f t="shared" si="136"/>
        <v>0</v>
      </c>
      <c r="AB181" s="36">
        <f t="shared" si="137"/>
        <v>0</v>
      </c>
      <c r="AC181" s="36">
        <f t="shared" si="138"/>
        <v>0</v>
      </c>
      <c r="AD181" s="36">
        <f t="shared" si="139"/>
        <v>0</v>
      </c>
    </row>
    <row r="182" spans="1:30" ht="14.4" customHeight="1" x14ac:dyDescent="0.3">
      <c r="A182" s="50"/>
      <c r="B182" s="43"/>
      <c r="C182" s="36">
        <f t="shared" si="112"/>
        <v>0</v>
      </c>
      <c r="D182" s="36">
        <f t="shared" si="113"/>
        <v>0</v>
      </c>
      <c r="E182" s="36">
        <f t="shared" si="114"/>
        <v>0</v>
      </c>
      <c r="F182" s="36">
        <f t="shared" si="115"/>
        <v>0</v>
      </c>
      <c r="G182" s="36">
        <f t="shared" si="116"/>
        <v>0</v>
      </c>
      <c r="H182" s="36">
        <f t="shared" si="117"/>
        <v>0</v>
      </c>
      <c r="I182" s="36">
        <f t="shared" si="118"/>
        <v>0</v>
      </c>
      <c r="J182" s="36">
        <f t="shared" si="119"/>
        <v>0</v>
      </c>
      <c r="K182" s="36">
        <f t="shared" si="120"/>
        <v>0</v>
      </c>
      <c r="L182" s="36">
        <f t="shared" si="121"/>
        <v>0</v>
      </c>
      <c r="M182" s="36" t="str">
        <f t="shared" si="122"/>
        <v>40 28 954 3171</v>
      </c>
      <c r="N182" s="36">
        <f t="shared" si="123"/>
        <v>23</v>
      </c>
      <c r="O182" s="36">
        <f t="shared" si="124"/>
        <v>0</v>
      </c>
      <c r="P182" s="36">
        <f t="shared" si="125"/>
        <v>0</v>
      </c>
      <c r="Q182" s="36">
        <f t="shared" si="126"/>
        <v>0</v>
      </c>
      <c r="R182" s="36">
        <f t="shared" si="127"/>
        <v>0</v>
      </c>
      <c r="S182" s="36">
        <f t="shared" si="128"/>
        <v>0</v>
      </c>
      <c r="T182" s="36">
        <f t="shared" si="129"/>
        <v>0</v>
      </c>
      <c r="U182" s="36">
        <f t="shared" si="130"/>
        <v>0</v>
      </c>
      <c r="V182" s="36">
        <f t="shared" si="131"/>
        <v>0</v>
      </c>
      <c r="W182" s="36">
        <f t="shared" si="132"/>
        <v>0</v>
      </c>
      <c r="X182" s="36">
        <f t="shared" si="133"/>
        <v>0</v>
      </c>
      <c r="Y182" s="36">
        <f t="shared" si="134"/>
        <v>0</v>
      </c>
      <c r="Z182" s="36">
        <f t="shared" si="135"/>
        <v>0</v>
      </c>
      <c r="AA182" s="36">
        <f t="shared" si="136"/>
        <v>0</v>
      </c>
      <c r="AB182" s="36">
        <f t="shared" si="137"/>
        <v>0</v>
      </c>
      <c r="AC182" s="36">
        <f t="shared" si="138"/>
        <v>0</v>
      </c>
      <c r="AD182" s="36">
        <f t="shared" si="139"/>
        <v>0</v>
      </c>
    </row>
    <row r="183" spans="1:30" x14ac:dyDescent="0.3">
      <c r="A183" s="50"/>
      <c r="B183" s="26"/>
      <c r="C183" s="51"/>
      <c r="D183" s="52"/>
      <c r="E183" s="52"/>
      <c r="F183" s="52"/>
      <c r="G183" s="52"/>
      <c r="H183" s="52"/>
      <c r="I183" s="52"/>
      <c r="J183" s="52"/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  <c r="V183" s="52"/>
      <c r="W183" s="52"/>
      <c r="X183" s="52"/>
      <c r="Y183" s="52"/>
      <c r="Z183" s="52"/>
      <c r="AA183" s="52"/>
      <c r="AB183" s="52"/>
      <c r="AC183" s="52"/>
      <c r="AD183" s="52"/>
    </row>
    <row r="184" spans="1:30" ht="14.4" customHeight="1" x14ac:dyDescent="0.3">
      <c r="A184" s="50"/>
      <c r="B184" s="47" t="s">
        <v>15</v>
      </c>
      <c r="C184" s="4" t="str">
        <f t="shared" ref="C184:C199" si="140">+C73</f>
        <v>40 17 810 0254</v>
      </c>
      <c r="D184" s="3">
        <f t="shared" ref="D184:D199" si="141">+D14+D73-D128</f>
        <v>52</v>
      </c>
      <c r="E184" s="4" t="str">
        <f t="shared" ref="E184:E199" si="142">+E73</f>
        <v>40 17 821 0217</v>
      </c>
      <c r="F184" s="3">
        <f t="shared" ref="F184:F199" si="143">+F14+F73-F128</f>
        <v>16</v>
      </c>
      <c r="G184" s="4" t="str">
        <f t="shared" ref="G184:G199" si="144">+G73</f>
        <v>40 17 954 1834</v>
      </c>
      <c r="H184" s="3">
        <f t="shared" ref="H184:H199" si="145">+H14+H73-H128</f>
        <v>16</v>
      </c>
      <c r="I184" s="4">
        <f t="shared" ref="I184:I199" si="146">+I73</f>
        <v>0</v>
      </c>
      <c r="J184" s="3">
        <f t="shared" ref="J184:J199" si="147">+J14+J73-J128</f>
        <v>0</v>
      </c>
      <c r="K184" s="4" t="str">
        <f t="shared" ref="K184:K199" si="148">+K73</f>
        <v>40 28 871 0439</v>
      </c>
      <c r="L184" s="3">
        <f t="shared" ref="L184:L199" si="149">+L14+L73-L128</f>
        <v>29</v>
      </c>
      <c r="M184" s="4" t="str">
        <f t="shared" ref="M184:M199" si="150">+M73</f>
        <v>40 28 957 0381</v>
      </c>
      <c r="N184" s="3">
        <f t="shared" ref="N184:N199" si="151">+N14+N73-N128</f>
        <v>12</v>
      </c>
      <c r="O184" s="4">
        <f t="shared" ref="O184:O199" si="152">+O73</f>
        <v>0</v>
      </c>
      <c r="P184" s="3">
        <f t="shared" ref="P184:P199" si="153">+P14+P73-P128</f>
        <v>0</v>
      </c>
      <c r="Q184" s="4">
        <f t="shared" ref="Q184:Q199" si="154">+Q73</f>
        <v>0</v>
      </c>
      <c r="R184" s="3">
        <f t="shared" ref="R184:R199" si="155">+R14+R73-R128</f>
        <v>0</v>
      </c>
      <c r="S184" s="4">
        <f t="shared" ref="S184:S199" si="156">+S73</f>
        <v>0</v>
      </c>
      <c r="T184" s="3">
        <f t="shared" ref="T184:T199" si="157">+T14+T73-T128</f>
        <v>0</v>
      </c>
      <c r="U184" s="4">
        <f t="shared" ref="U184:U199" si="158">+U73</f>
        <v>0</v>
      </c>
      <c r="V184" s="3">
        <f t="shared" ref="V184:V199" si="159">+V14+V73-V128</f>
        <v>0</v>
      </c>
      <c r="W184" s="4">
        <f t="shared" ref="W184:W199" si="160">+W73</f>
        <v>0</v>
      </c>
      <c r="X184" s="3">
        <f t="shared" ref="X184:X199" si="161">+X14+X73-X128</f>
        <v>0</v>
      </c>
      <c r="Y184" s="4">
        <f t="shared" ref="Y184:Y199" si="162">+Y73</f>
        <v>0</v>
      </c>
      <c r="Z184" s="3">
        <f t="shared" ref="Z184:Z199" si="163">+Z14+Z73-Z128</f>
        <v>0</v>
      </c>
      <c r="AA184" s="4">
        <f t="shared" ref="AA184:AA199" si="164">+AA73</f>
        <v>0</v>
      </c>
      <c r="AB184" s="3">
        <f t="shared" ref="AB184:AB199" si="165">+AB14+AB73-AB128</f>
        <v>0</v>
      </c>
      <c r="AC184" s="4">
        <f t="shared" ref="AC184:AC199" si="166">+AC73</f>
        <v>0</v>
      </c>
      <c r="AD184" s="3">
        <f t="shared" ref="AD184:AD199" si="167">+AD14+AD73-AD128</f>
        <v>0</v>
      </c>
    </row>
    <row r="185" spans="1:30" ht="14.4" customHeight="1" x14ac:dyDescent="0.3">
      <c r="A185" s="50"/>
      <c r="B185" s="48"/>
      <c r="C185" s="4" t="str">
        <f t="shared" si="140"/>
        <v>40 17 810 0255</v>
      </c>
      <c r="D185" s="3">
        <f t="shared" si="141"/>
        <v>4</v>
      </c>
      <c r="E185" s="4" t="str">
        <f t="shared" si="142"/>
        <v>40 17 821 0219</v>
      </c>
      <c r="F185" s="3">
        <f t="shared" si="143"/>
        <v>16</v>
      </c>
      <c r="G185" s="4" t="str">
        <f t="shared" si="144"/>
        <v>40 17 954 0997</v>
      </c>
      <c r="H185" s="3">
        <f t="shared" si="145"/>
        <v>12</v>
      </c>
      <c r="I185" s="4">
        <f t="shared" si="146"/>
        <v>0</v>
      </c>
      <c r="J185" s="3">
        <f t="shared" si="147"/>
        <v>0</v>
      </c>
      <c r="K185" s="4" t="str">
        <f t="shared" si="148"/>
        <v>40 28 871 0429</v>
      </c>
      <c r="L185" s="3">
        <f t="shared" si="149"/>
        <v>20</v>
      </c>
      <c r="M185" s="4" t="str">
        <f t="shared" si="150"/>
        <v>40 28 959 0273</v>
      </c>
      <c r="N185" s="3">
        <f t="shared" si="151"/>
        <v>4</v>
      </c>
      <c r="O185" s="4">
        <f t="shared" si="152"/>
        <v>0</v>
      </c>
      <c r="P185" s="3">
        <f t="shared" si="153"/>
        <v>0</v>
      </c>
      <c r="Q185" s="4">
        <f t="shared" si="154"/>
        <v>0</v>
      </c>
      <c r="R185" s="3">
        <f t="shared" si="155"/>
        <v>0</v>
      </c>
      <c r="S185" s="4">
        <f t="shared" si="156"/>
        <v>0</v>
      </c>
      <c r="T185" s="3">
        <f t="shared" si="157"/>
        <v>0</v>
      </c>
      <c r="U185" s="4">
        <f t="shared" si="158"/>
        <v>0</v>
      </c>
      <c r="V185" s="3">
        <f t="shared" si="159"/>
        <v>0</v>
      </c>
      <c r="W185" s="4">
        <f t="shared" si="160"/>
        <v>0</v>
      </c>
      <c r="X185" s="3">
        <f t="shared" si="161"/>
        <v>0</v>
      </c>
      <c r="Y185" s="4">
        <f t="shared" si="162"/>
        <v>0</v>
      </c>
      <c r="Z185" s="3">
        <f t="shared" si="163"/>
        <v>0</v>
      </c>
      <c r="AA185" s="4">
        <f t="shared" si="164"/>
        <v>0</v>
      </c>
      <c r="AB185" s="3">
        <f t="shared" si="165"/>
        <v>0</v>
      </c>
      <c r="AC185" s="4">
        <f t="shared" si="166"/>
        <v>0</v>
      </c>
      <c r="AD185" s="3">
        <f t="shared" si="167"/>
        <v>0</v>
      </c>
    </row>
    <row r="186" spans="1:30" ht="14.4" customHeight="1" x14ac:dyDescent="0.3">
      <c r="A186" s="50"/>
      <c r="B186" s="48"/>
      <c r="C186" s="4" t="str">
        <f t="shared" si="140"/>
        <v>40 17 821 0127</v>
      </c>
      <c r="D186" s="3">
        <f t="shared" si="141"/>
        <v>5</v>
      </c>
      <c r="E186" s="4" t="str">
        <f t="shared" si="142"/>
        <v>40 17 620 0101</v>
      </c>
      <c r="F186" s="3">
        <f t="shared" si="143"/>
        <v>32</v>
      </c>
      <c r="G186" s="4" t="str">
        <f t="shared" si="144"/>
        <v>40 17 954 1759</v>
      </c>
      <c r="H186" s="3">
        <f t="shared" si="145"/>
        <v>11</v>
      </c>
      <c r="I186" s="4">
        <f t="shared" si="146"/>
        <v>0</v>
      </c>
      <c r="J186" s="3">
        <f t="shared" si="147"/>
        <v>0</v>
      </c>
      <c r="K186" s="4" t="str">
        <f t="shared" si="148"/>
        <v>40 28 871 0438</v>
      </c>
      <c r="L186" s="3">
        <f t="shared" si="149"/>
        <v>14</v>
      </c>
      <c r="M186" s="4" t="str">
        <f t="shared" si="150"/>
        <v>40 28 959 0435</v>
      </c>
      <c r="N186" s="3">
        <f t="shared" si="151"/>
        <v>3</v>
      </c>
      <c r="O186" s="4">
        <f t="shared" si="152"/>
        <v>0</v>
      </c>
      <c r="P186" s="3">
        <f t="shared" si="153"/>
        <v>0</v>
      </c>
      <c r="Q186" s="4">
        <f t="shared" si="154"/>
        <v>0</v>
      </c>
      <c r="R186" s="3">
        <f t="shared" si="155"/>
        <v>0</v>
      </c>
      <c r="S186" s="4">
        <f t="shared" si="156"/>
        <v>0</v>
      </c>
      <c r="T186" s="3">
        <f t="shared" si="157"/>
        <v>0</v>
      </c>
      <c r="U186" s="4">
        <f t="shared" si="158"/>
        <v>0</v>
      </c>
      <c r="V186" s="3">
        <f t="shared" si="159"/>
        <v>0</v>
      </c>
      <c r="W186" s="4">
        <f t="shared" si="160"/>
        <v>0</v>
      </c>
      <c r="X186" s="3">
        <f t="shared" si="161"/>
        <v>0</v>
      </c>
      <c r="Y186" s="4">
        <f t="shared" si="162"/>
        <v>0</v>
      </c>
      <c r="Z186" s="3">
        <f t="shared" si="163"/>
        <v>0</v>
      </c>
      <c r="AA186" s="4">
        <f t="shared" si="164"/>
        <v>0</v>
      </c>
      <c r="AB186" s="3">
        <f t="shared" si="165"/>
        <v>0</v>
      </c>
      <c r="AC186" s="4">
        <f t="shared" si="166"/>
        <v>0</v>
      </c>
      <c r="AD186" s="3">
        <f t="shared" si="167"/>
        <v>0</v>
      </c>
    </row>
    <row r="187" spans="1:30" ht="14.4" customHeight="1" x14ac:dyDescent="0.3">
      <c r="A187" s="50"/>
      <c r="B187" s="48"/>
      <c r="C187" s="4" t="str">
        <f t="shared" si="140"/>
        <v>40 17 810 0247</v>
      </c>
      <c r="D187" s="3">
        <f t="shared" si="141"/>
        <v>49</v>
      </c>
      <c r="E187" s="4" t="str">
        <f t="shared" si="142"/>
        <v>40 17 821 0104</v>
      </c>
      <c r="F187" s="3">
        <f t="shared" si="143"/>
        <v>9</v>
      </c>
      <c r="G187" s="4" t="str">
        <f t="shared" si="144"/>
        <v>40 17 954 0995</v>
      </c>
      <c r="H187" s="3">
        <f t="shared" si="145"/>
        <v>11</v>
      </c>
      <c r="I187" s="4">
        <f t="shared" si="146"/>
        <v>0</v>
      </c>
      <c r="J187" s="3">
        <f t="shared" si="147"/>
        <v>0</v>
      </c>
      <c r="K187" s="4" t="str">
        <f t="shared" si="148"/>
        <v>40 28 857 0401</v>
      </c>
      <c r="L187" s="3">
        <f t="shared" si="149"/>
        <v>10</v>
      </c>
      <c r="M187" s="4" t="str">
        <f t="shared" si="150"/>
        <v>40 28 954 1531</v>
      </c>
      <c r="N187" s="3">
        <f t="shared" si="151"/>
        <v>16</v>
      </c>
      <c r="O187" s="4">
        <f t="shared" si="152"/>
        <v>0</v>
      </c>
      <c r="P187" s="3">
        <f t="shared" si="153"/>
        <v>0</v>
      </c>
      <c r="Q187" s="4">
        <f t="shared" si="154"/>
        <v>0</v>
      </c>
      <c r="R187" s="3">
        <f t="shared" si="155"/>
        <v>0</v>
      </c>
      <c r="S187" s="4">
        <f t="shared" si="156"/>
        <v>0</v>
      </c>
      <c r="T187" s="3">
        <f t="shared" si="157"/>
        <v>0</v>
      </c>
      <c r="U187" s="4">
        <f t="shared" si="158"/>
        <v>0</v>
      </c>
      <c r="V187" s="3">
        <f t="shared" si="159"/>
        <v>0</v>
      </c>
      <c r="W187" s="4">
        <f t="shared" si="160"/>
        <v>0</v>
      </c>
      <c r="X187" s="3">
        <f t="shared" si="161"/>
        <v>0</v>
      </c>
      <c r="Y187" s="4">
        <f t="shared" si="162"/>
        <v>0</v>
      </c>
      <c r="Z187" s="3">
        <f t="shared" si="163"/>
        <v>0</v>
      </c>
      <c r="AA187" s="4">
        <f t="shared" si="164"/>
        <v>0</v>
      </c>
      <c r="AB187" s="3">
        <f t="shared" si="165"/>
        <v>0</v>
      </c>
      <c r="AC187" s="4">
        <f t="shared" si="166"/>
        <v>0</v>
      </c>
      <c r="AD187" s="3">
        <f t="shared" si="167"/>
        <v>0</v>
      </c>
    </row>
    <row r="188" spans="1:30" ht="14.4" customHeight="1" x14ac:dyDescent="0.3">
      <c r="A188" s="50"/>
      <c r="B188" s="48"/>
      <c r="C188" s="4">
        <f t="shared" si="140"/>
        <v>0</v>
      </c>
      <c r="D188" s="3">
        <f t="shared" si="141"/>
        <v>0</v>
      </c>
      <c r="E188" s="4" t="str">
        <f t="shared" si="142"/>
        <v>40 17 821 0269</v>
      </c>
      <c r="F188" s="3">
        <f t="shared" si="143"/>
        <v>16</v>
      </c>
      <c r="G188" s="4" t="str">
        <f t="shared" si="144"/>
        <v>40 17 954 1869</v>
      </c>
      <c r="H188" s="3">
        <f t="shared" si="145"/>
        <v>2</v>
      </c>
      <c r="I188" s="4">
        <f t="shared" si="146"/>
        <v>0</v>
      </c>
      <c r="J188" s="3">
        <f t="shared" si="147"/>
        <v>0</v>
      </c>
      <c r="K188" s="4" t="str">
        <f t="shared" si="148"/>
        <v>40 28 871 0326</v>
      </c>
      <c r="L188" s="3">
        <f t="shared" si="149"/>
        <v>14</v>
      </c>
      <c r="M188" s="4" t="str">
        <f t="shared" si="150"/>
        <v>40 28 954  1704</v>
      </c>
      <c r="N188" s="3">
        <f t="shared" si="151"/>
        <v>10</v>
      </c>
      <c r="O188" s="4">
        <f t="shared" si="152"/>
        <v>0</v>
      </c>
      <c r="P188" s="3">
        <f t="shared" si="153"/>
        <v>0</v>
      </c>
      <c r="Q188" s="4">
        <f t="shared" si="154"/>
        <v>0</v>
      </c>
      <c r="R188" s="3">
        <f t="shared" si="155"/>
        <v>0</v>
      </c>
      <c r="S188" s="4">
        <f t="shared" si="156"/>
        <v>0</v>
      </c>
      <c r="T188" s="3">
        <f t="shared" si="157"/>
        <v>0</v>
      </c>
      <c r="U188" s="4">
        <f t="shared" si="158"/>
        <v>0</v>
      </c>
      <c r="V188" s="3">
        <f t="shared" si="159"/>
        <v>0</v>
      </c>
      <c r="W188" s="4">
        <f t="shared" si="160"/>
        <v>0</v>
      </c>
      <c r="X188" s="3">
        <f t="shared" si="161"/>
        <v>0</v>
      </c>
      <c r="Y188" s="4">
        <f t="shared" si="162"/>
        <v>0</v>
      </c>
      <c r="Z188" s="3">
        <f t="shared" si="163"/>
        <v>0</v>
      </c>
      <c r="AA188" s="4">
        <f t="shared" si="164"/>
        <v>0</v>
      </c>
      <c r="AB188" s="3">
        <f t="shared" si="165"/>
        <v>0</v>
      </c>
      <c r="AC188" s="4">
        <f t="shared" si="166"/>
        <v>0</v>
      </c>
      <c r="AD188" s="3">
        <f t="shared" si="167"/>
        <v>0</v>
      </c>
    </row>
    <row r="189" spans="1:30" ht="14.4" customHeight="1" x14ac:dyDescent="0.3">
      <c r="A189" s="50"/>
      <c r="B189" s="48"/>
      <c r="C189" s="4">
        <f t="shared" si="140"/>
        <v>0</v>
      </c>
      <c r="D189" s="3">
        <f t="shared" si="141"/>
        <v>0</v>
      </c>
      <c r="E189" s="4">
        <f t="shared" si="142"/>
        <v>0</v>
      </c>
      <c r="F189" s="3">
        <f t="shared" si="143"/>
        <v>0</v>
      </c>
      <c r="G189" s="4">
        <f t="shared" si="144"/>
        <v>0</v>
      </c>
      <c r="H189" s="3">
        <f t="shared" si="145"/>
        <v>0</v>
      </c>
      <c r="I189" s="4">
        <f t="shared" si="146"/>
        <v>0</v>
      </c>
      <c r="J189" s="3">
        <f t="shared" si="147"/>
        <v>0</v>
      </c>
      <c r="K189" s="4">
        <f t="shared" si="148"/>
        <v>0</v>
      </c>
      <c r="L189" s="3">
        <f t="shared" si="149"/>
        <v>0</v>
      </c>
      <c r="M189" s="4" t="str">
        <f t="shared" si="150"/>
        <v>40 28 954 2125</v>
      </c>
      <c r="N189" s="3">
        <f t="shared" si="151"/>
        <v>15</v>
      </c>
      <c r="O189" s="4">
        <f t="shared" si="152"/>
        <v>0</v>
      </c>
      <c r="P189" s="3">
        <f t="shared" si="153"/>
        <v>0</v>
      </c>
      <c r="Q189" s="4">
        <f t="shared" si="154"/>
        <v>0</v>
      </c>
      <c r="R189" s="3">
        <f t="shared" si="155"/>
        <v>0</v>
      </c>
      <c r="S189" s="4">
        <f t="shared" si="156"/>
        <v>0</v>
      </c>
      <c r="T189" s="3">
        <f t="shared" si="157"/>
        <v>0</v>
      </c>
      <c r="U189" s="4">
        <f t="shared" si="158"/>
        <v>0</v>
      </c>
      <c r="V189" s="3">
        <f t="shared" si="159"/>
        <v>0</v>
      </c>
      <c r="W189" s="4">
        <f t="shared" si="160"/>
        <v>0</v>
      </c>
      <c r="X189" s="3">
        <f t="shared" si="161"/>
        <v>0</v>
      </c>
      <c r="Y189" s="4">
        <f t="shared" si="162"/>
        <v>0</v>
      </c>
      <c r="Z189" s="3">
        <f t="shared" si="163"/>
        <v>0</v>
      </c>
      <c r="AA189" s="4">
        <f t="shared" si="164"/>
        <v>0</v>
      </c>
      <c r="AB189" s="3">
        <f t="shared" si="165"/>
        <v>0</v>
      </c>
      <c r="AC189" s="4">
        <f t="shared" si="166"/>
        <v>0</v>
      </c>
      <c r="AD189" s="3">
        <f t="shared" si="167"/>
        <v>0</v>
      </c>
    </row>
    <row r="190" spans="1:30" ht="14.4" customHeight="1" x14ac:dyDescent="0.3">
      <c r="A190" s="50"/>
      <c r="B190" s="48"/>
      <c r="C190" s="4">
        <f t="shared" si="140"/>
        <v>0</v>
      </c>
      <c r="D190" s="3">
        <f t="shared" si="141"/>
        <v>0</v>
      </c>
      <c r="E190" s="4">
        <f t="shared" si="142"/>
        <v>0</v>
      </c>
      <c r="F190" s="3">
        <f t="shared" si="143"/>
        <v>0</v>
      </c>
      <c r="G190" s="4">
        <f t="shared" si="144"/>
        <v>0</v>
      </c>
      <c r="H190" s="3">
        <f t="shared" si="145"/>
        <v>0</v>
      </c>
      <c r="I190" s="4">
        <f t="shared" si="146"/>
        <v>0</v>
      </c>
      <c r="J190" s="3">
        <f t="shared" si="147"/>
        <v>0</v>
      </c>
      <c r="K190" s="4">
        <f t="shared" si="148"/>
        <v>0</v>
      </c>
      <c r="L190" s="3">
        <f t="shared" si="149"/>
        <v>0</v>
      </c>
      <c r="M190" s="4" t="str">
        <f t="shared" si="150"/>
        <v>40 28 954 2149</v>
      </c>
      <c r="N190" s="3">
        <f t="shared" si="151"/>
        <v>45</v>
      </c>
      <c r="O190" s="4">
        <f t="shared" si="152"/>
        <v>0</v>
      </c>
      <c r="P190" s="3">
        <f t="shared" si="153"/>
        <v>0</v>
      </c>
      <c r="Q190" s="4">
        <f t="shared" si="154"/>
        <v>0</v>
      </c>
      <c r="R190" s="3">
        <f t="shared" si="155"/>
        <v>0</v>
      </c>
      <c r="S190" s="4">
        <f t="shared" si="156"/>
        <v>0</v>
      </c>
      <c r="T190" s="3">
        <f t="shared" si="157"/>
        <v>0</v>
      </c>
      <c r="U190" s="4">
        <f t="shared" si="158"/>
        <v>0</v>
      </c>
      <c r="V190" s="3">
        <f t="shared" si="159"/>
        <v>0</v>
      </c>
      <c r="W190" s="4">
        <f t="shared" si="160"/>
        <v>0</v>
      </c>
      <c r="X190" s="3">
        <f t="shared" si="161"/>
        <v>0</v>
      </c>
      <c r="Y190" s="4">
        <f t="shared" si="162"/>
        <v>0</v>
      </c>
      <c r="Z190" s="3">
        <f t="shared" si="163"/>
        <v>0</v>
      </c>
      <c r="AA190" s="4">
        <f t="shared" si="164"/>
        <v>0</v>
      </c>
      <c r="AB190" s="3">
        <f t="shared" si="165"/>
        <v>0</v>
      </c>
      <c r="AC190" s="4">
        <f t="shared" si="166"/>
        <v>0</v>
      </c>
      <c r="AD190" s="3">
        <f t="shared" si="167"/>
        <v>0</v>
      </c>
    </row>
    <row r="191" spans="1:30" ht="14.4" customHeight="1" x14ac:dyDescent="0.3">
      <c r="A191" s="50"/>
      <c r="B191" s="48"/>
      <c r="C191" s="4">
        <f t="shared" si="140"/>
        <v>0</v>
      </c>
      <c r="D191" s="3">
        <f t="shared" si="141"/>
        <v>0</v>
      </c>
      <c r="E191" s="4">
        <f t="shared" si="142"/>
        <v>0</v>
      </c>
      <c r="F191" s="3">
        <f t="shared" si="143"/>
        <v>0</v>
      </c>
      <c r="G191" s="4">
        <f t="shared" si="144"/>
        <v>0</v>
      </c>
      <c r="H191" s="3">
        <f t="shared" si="145"/>
        <v>0</v>
      </c>
      <c r="I191" s="4">
        <f t="shared" si="146"/>
        <v>0</v>
      </c>
      <c r="J191" s="3">
        <f t="shared" si="147"/>
        <v>0</v>
      </c>
      <c r="K191" s="4">
        <f t="shared" si="148"/>
        <v>0</v>
      </c>
      <c r="L191" s="3">
        <f t="shared" si="149"/>
        <v>0</v>
      </c>
      <c r="M191" s="4" t="str">
        <f t="shared" si="150"/>
        <v>40 28 959 0682</v>
      </c>
      <c r="N191" s="3">
        <f t="shared" si="151"/>
        <v>30</v>
      </c>
      <c r="O191" s="4">
        <f t="shared" si="152"/>
        <v>0</v>
      </c>
      <c r="P191" s="3">
        <f t="shared" si="153"/>
        <v>0</v>
      </c>
      <c r="Q191" s="4">
        <f t="shared" si="154"/>
        <v>0</v>
      </c>
      <c r="R191" s="3">
        <f t="shared" si="155"/>
        <v>0</v>
      </c>
      <c r="S191" s="4">
        <f t="shared" si="156"/>
        <v>0</v>
      </c>
      <c r="T191" s="3">
        <f t="shared" si="157"/>
        <v>0</v>
      </c>
      <c r="U191" s="4">
        <f t="shared" si="158"/>
        <v>0</v>
      </c>
      <c r="V191" s="3">
        <f t="shared" si="159"/>
        <v>0</v>
      </c>
      <c r="W191" s="4">
        <f t="shared" si="160"/>
        <v>0</v>
      </c>
      <c r="X191" s="3">
        <f t="shared" si="161"/>
        <v>0</v>
      </c>
      <c r="Y191" s="4">
        <f t="shared" si="162"/>
        <v>0</v>
      </c>
      <c r="Z191" s="3">
        <f t="shared" si="163"/>
        <v>0</v>
      </c>
      <c r="AA191" s="4">
        <f t="shared" si="164"/>
        <v>0</v>
      </c>
      <c r="AB191" s="3">
        <f t="shared" si="165"/>
        <v>0</v>
      </c>
      <c r="AC191" s="4">
        <f t="shared" si="166"/>
        <v>0</v>
      </c>
      <c r="AD191" s="3">
        <f t="shared" si="167"/>
        <v>0</v>
      </c>
    </row>
    <row r="192" spans="1:30" ht="14.4" customHeight="1" x14ac:dyDescent="0.3">
      <c r="A192" s="50"/>
      <c r="B192" s="48"/>
      <c r="C192" s="4">
        <f t="shared" si="140"/>
        <v>0</v>
      </c>
      <c r="D192" s="3">
        <f t="shared" si="141"/>
        <v>0</v>
      </c>
      <c r="E192" s="4">
        <f t="shared" si="142"/>
        <v>0</v>
      </c>
      <c r="F192" s="3">
        <f t="shared" si="143"/>
        <v>0</v>
      </c>
      <c r="G192" s="4">
        <f t="shared" si="144"/>
        <v>0</v>
      </c>
      <c r="H192" s="3">
        <f t="shared" si="145"/>
        <v>0</v>
      </c>
      <c r="I192" s="4">
        <f t="shared" si="146"/>
        <v>0</v>
      </c>
      <c r="J192" s="3">
        <f t="shared" si="147"/>
        <v>0</v>
      </c>
      <c r="K192" s="4">
        <f t="shared" si="148"/>
        <v>0</v>
      </c>
      <c r="L192" s="3">
        <f t="shared" si="149"/>
        <v>0</v>
      </c>
      <c r="M192" s="4" t="str">
        <f t="shared" si="150"/>
        <v>40 28 954 2128</v>
      </c>
      <c r="N192" s="3">
        <f t="shared" si="151"/>
        <v>30</v>
      </c>
      <c r="O192" s="4">
        <f t="shared" si="152"/>
        <v>0</v>
      </c>
      <c r="P192" s="3">
        <f t="shared" si="153"/>
        <v>0</v>
      </c>
      <c r="Q192" s="4">
        <f t="shared" si="154"/>
        <v>0</v>
      </c>
      <c r="R192" s="3">
        <f t="shared" si="155"/>
        <v>0</v>
      </c>
      <c r="S192" s="4">
        <f t="shared" si="156"/>
        <v>0</v>
      </c>
      <c r="T192" s="3">
        <f t="shared" si="157"/>
        <v>0</v>
      </c>
      <c r="U192" s="4">
        <f t="shared" si="158"/>
        <v>0</v>
      </c>
      <c r="V192" s="3">
        <f t="shared" si="159"/>
        <v>0</v>
      </c>
      <c r="W192" s="4">
        <f t="shared" si="160"/>
        <v>0</v>
      </c>
      <c r="X192" s="3">
        <f t="shared" si="161"/>
        <v>0</v>
      </c>
      <c r="Y192" s="4">
        <f t="shared" si="162"/>
        <v>0</v>
      </c>
      <c r="Z192" s="3">
        <f t="shared" si="163"/>
        <v>0</v>
      </c>
      <c r="AA192" s="4">
        <f t="shared" si="164"/>
        <v>0</v>
      </c>
      <c r="AB192" s="3">
        <f t="shared" si="165"/>
        <v>0</v>
      </c>
      <c r="AC192" s="4">
        <f t="shared" si="166"/>
        <v>0</v>
      </c>
      <c r="AD192" s="3">
        <f t="shared" si="167"/>
        <v>0</v>
      </c>
    </row>
    <row r="193" spans="1:30" ht="14.4" customHeight="1" x14ac:dyDescent="0.3">
      <c r="A193" s="50"/>
      <c r="B193" s="48"/>
      <c r="C193" s="4">
        <f t="shared" si="140"/>
        <v>0</v>
      </c>
      <c r="D193" s="3">
        <f t="shared" si="141"/>
        <v>0</v>
      </c>
      <c r="E193" s="4">
        <f t="shared" si="142"/>
        <v>0</v>
      </c>
      <c r="F193" s="3">
        <f t="shared" si="143"/>
        <v>0</v>
      </c>
      <c r="G193" s="4">
        <f t="shared" si="144"/>
        <v>0</v>
      </c>
      <c r="H193" s="3">
        <f t="shared" si="145"/>
        <v>0</v>
      </c>
      <c r="I193" s="4">
        <f t="shared" si="146"/>
        <v>0</v>
      </c>
      <c r="J193" s="3">
        <f t="shared" si="147"/>
        <v>0</v>
      </c>
      <c r="K193" s="4">
        <f t="shared" si="148"/>
        <v>0</v>
      </c>
      <c r="L193" s="3">
        <f t="shared" si="149"/>
        <v>0</v>
      </c>
      <c r="M193" s="4" t="str">
        <f t="shared" si="150"/>
        <v>40 28 959 0683</v>
      </c>
      <c r="N193" s="3">
        <f t="shared" si="151"/>
        <v>30</v>
      </c>
      <c r="O193" s="4">
        <f t="shared" si="152"/>
        <v>0</v>
      </c>
      <c r="P193" s="3">
        <f t="shared" si="153"/>
        <v>0</v>
      </c>
      <c r="Q193" s="4">
        <f t="shared" si="154"/>
        <v>0</v>
      </c>
      <c r="R193" s="3">
        <f t="shared" si="155"/>
        <v>0</v>
      </c>
      <c r="S193" s="4">
        <f t="shared" si="156"/>
        <v>0</v>
      </c>
      <c r="T193" s="3">
        <f t="shared" si="157"/>
        <v>0</v>
      </c>
      <c r="U193" s="4">
        <f t="shared" si="158"/>
        <v>0</v>
      </c>
      <c r="V193" s="3">
        <f t="shared" si="159"/>
        <v>0</v>
      </c>
      <c r="W193" s="4">
        <f t="shared" si="160"/>
        <v>0</v>
      </c>
      <c r="X193" s="3">
        <f t="shared" si="161"/>
        <v>0</v>
      </c>
      <c r="Y193" s="4">
        <f t="shared" si="162"/>
        <v>0</v>
      </c>
      <c r="Z193" s="3">
        <f t="shared" si="163"/>
        <v>0</v>
      </c>
      <c r="AA193" s="4">
        <f t="shared" si="164"/>
        <v>0</v>
      </c>
      <c r="AB193" s="3">
        <f t="shared" si="165"/>
        <v>0</v>
      </c>
      <c r="AC193" s="4">
        <f t="shared" si="166"/>
        <v>0</v>
      </c>
      <c r="AD193" s="3">
        <f t="shared" si="167"/>
        <v>0</v>
      </c>
    </row>
    <row r="194" spans="1:30" ht="14.4" customHeight="1" x14ac:dyDescent="0.3">
      <c r="A194" s="50"/>
      <c r="B194" s="48"/>
      <c r="C194" s="4">
        <f t="shared" si="140"/>
        <v>0</v>
      </c>
      <c r="D194" s="3">
        <f t="shared" si="141"/>
        <v>0</v>
      </c>
      <c r="E194" s="4">
        <f t="shared" si="142"/>
        <v>0</v>
      </c>
      <c r="F194" s="3">
        <f t="shared" si="143"/>
        <v>0</v>
      </c>
      <c r="G194" s="4">
        <f t="shared" si="144"/>
        <v>0</v>
      </c>
      <c r="H194" s="3">
        <f t="shared" si="145"/>
        <v>0</v>
      </c>
      <c r="I194" s="4">
        <f t="shared" si="146"/>
        <v>0</v>
      </c>
      <c r="J194" s="3">
        <f t="shared" si="147"/>
        <v>0</v>
      </c>
      <c r="K194" s="4">
        <f t="shared" si="148"/>
        <v>0</v>
      </c>
      <c r="L194" s="3">
        <f t="shared" si="149"/>
        <v>0</v>
      </c>
      <c r="M194" s="4" t="str">
        <f t="shared" si="150"/>
        <v>40 28 954 3447</v>
      </c>
      <c r="N194" s="3">
        <f t="shared" si="151"/>
        <v>10</v>
      </c>
      <c r="O194" s="4">
        <f t="shared" si="152"/>
        <v>0</v>
      </c>
      <c r="P194" s="3">
        <f t="shared" si="153"/>
        <v>0</v>
      </c>
      <c r="Q194" s="4">
        <f t="shared" si="154"/>
        <v>0</v>
      </c>
      <c r="R194" s="3">
        <f t="shared" si="155"/>
        <v>0</v>
      </c>
      <c r="S194" s="4">
        <f t="shared" si="156"/>
        <v>0</v>
      </c>
      <c r="T194" s="3">
        <f t="shared" si="157"/>
        <v>0</v>
      </c>
      <c r="U194" s="4">
        <f t="shared" si="158"/>
        <v>0</v>
      </c>
      <c r="V194" s="3">
        <f t="shared" si="159"/>
        <v>0</v>
      </c>
      <c r="W194" s="4">
        <f t="shared" si="160"/>
        <v>0</v>
      </c>
      <c r="X194" s="3">
        <f t="shared" si="161"/>
        <v>0</v>
      </c>
      <c r="Y194" s="4">
        <f t="shared" si="162"/>
        <v>0</v>
      </c>
      <c r="Z194" s="3">
        <f t="shared" si="163"/>
        <v>0</v>
      </c>
      <c r="AA194" s="4">
        <f t="shared" si="164"/>
        <v>0</v>
      </c>
      <c r="AB194" s="3">
        <f t="shared" si="165"/>
        <v>0</v>
      </c>
      <c r="AC194" s="4">
        <f t="shared" si="166"/>
        <v>0</v>
      </c>
      <c r="AD194" s="3">
        <f t="shared" si="167"/>
        <v>0</v>
      </c>
    </row>
    <row r="195" spans="1:30" ht="14.4" customHeight="1" x14ac:dyDescent="0.3">
      <c r="A195" s="50"/>
      <c r="B195" s="48"/>
      <c r="C195" s="4">
        <f t="shared" si="140"/>
        <v>0</v>
      </c>
      <c r="D195" s="3">
        <f t="shared" si="141"/>
        <v>0</v>
      </c>
      <c r="E195" s="4">
        <f t="shared" si="142"/>
        <v>0</v>
      </c>
      <c r="F195" s="3">
        <f t="shared" si="143"/>
        <v>0</v>
      </c>
      <c r="G195" s="4">
        <f t="shared" si="144"/>
        <v>0</v>
      </c>
      <c r="H195" s="3">
        <f t="shared" si="145"/>
        <v>0</v>
      </c>
      <c r="I195" s="4">
        <f t="shared" si="146"/>
        <v>0</v>
      </c>
      <c r="J195" s="3">
        <f t="shared" si="147"/>
        <v>0</v>
      </c>
      <c r="K195" s="4">
        <f t="shared" si="148"/>
        <v>0</v>
      </c>
      <c r="L195" s="3">
        <f t="shared" si="149"/>
        <v>0</v>
      </c>
      <c r="M195" s="4" t="str">
        <f t="shared" si="150"/>
        <v>40 28 957 0801</v>
      </c>
      <c r="N195" s="3">
        <f t="shared" si="151"/>
        <v>7</v>
      </c>
      <c r="O195" s="4">
        <f t="shared" si="152"/>
        <v>0</v>
      </c>
      <c r="P195" s="3">
        <f t="shared" si="153"/>
        <v>0</v>
      </c>
      <c r="Q195" s="4">
        <f t="shared" si="154"/>
        <v>0</v>
      </c>
      <c r="R195" s="3">
        <f t="shared" si="155"/>
        <v>0</v>
      </c>
      <c r="S195" s="4">
        <f t="shared" si="156"/>
        <v>0</v>
      </c>
      <c r="T195" s="3">
        <f t="shared" si="157"/>
        <v>0</v>
      </c>
      <c r="U195" s="4">
        <f t="shared" si="158"/>
        <v>0</v>
      </c>
      <c r="V195" s="3">
        <f t="shared" si="159"/>
        <v>0</v>
      </c>
      <c r="W195" s="4">
        <f t="shared" si="160"/>
        <v>0</v>
      </c>
      <c r="X195" s="3">
        <f t="shared" si="161"/>
        <v>0</v>
      </c>
      <c r="Y195" s="4">
        <f t="shared" si="162"/>
        <v>0</v>
      </c>
      <c r="Z195" s="3">
        <f t="shared" si="163"/>
        <v>0</v>
      </c>
      <c r="AA195" s="4">
        <f t="shared" si="164"/>
        <v>0</v>
      </c>
      <c r="AB195" s="3">
        <f t="shared" si="165"/>
        <v>0</v>
      </c>
      <c r="AC195" s="4">
        <f t="shared" si="166"/>
        <v>0</v>
      </c>
      <c r="AD195" s="3">
        <f t="shared" si="167"/>
        <v>0</v>
      </c>
    </row>
    <row r="196" spans="1:30" ht="14.4" customHeight="1" x14ac:dyDescent="0.3">
      <c r="A196" s="50"/>
      <c r="B196" s="48"/>
      <c r="C196" s="4">
        <f t="shared" si="140"/>
        <v>0</v>
      </c>
      <c r="D196" s="3">
        <f t="shared" si="141"/>
        <v>0</v>
      </c>
      <c r="E196" s="4">
        <f t="shared" si="142"/>
        <v>0</v>
      </c>
      <c r="F196" s="3">
        <f t="shared" si="143"/>
        <v>0</v>
      </c>
      <c r="G196" s="4">
        <f t="shared" si="144"/>
        <v>0</v>
      </c>
      <c r="H196" s="3">
        <f t="shared" si="145"/>
        <v>0</v>
      </c>
      <c r="I196" s="4">
        <f t="shared" si="146"/>
        <v>0</v>
      </c>
      <c r="J196" s="3">
        <f t="shared" si="147"/>
        <v>0</v>
      </c>
      <c r="K196" s="4">
        <f t="shared" si="148"/>
        <v>0</v>
      </c>
      <c r="L196" s="3">
        <f t="shared" si="149"/>
        <v>0</v>
      </c>
      <c r="M196" s="4" t="str">
        <f t="shared" si="150"/>
        <v>40 28 954 2126</v>
      </c>
      <c r="N196" s="3">
        <f t="shared" si="151"/>
        <v>15</v>
      </c>
      <c r="O196" s="4">
        <f t="shared" si="152"/>
        <v>0</v>
      </c>
      <c r="P196" s="3">
        <f t="shared" si="153"/>
        <v>0</v>
      </c>
      <c r="Q196" s="4">
        <f t="shared" si="154"/>
        <v>0</v>
      </c>
      <c r="R196" s="3">
        <f t="shared" si="155"/>
        <v>0</v>
      </c>
      <c r="S196" s="4">
        <f t="shared" si="156"/>
        <v>0</v>
      </c>
      <c r="T196" s="3">
        <f t="shared" si="157"/>
        <v>0</v>
      </c>
      <c r="U196" s="4">
        <f t="shared" si="158"/>
        <v>0</v>
      </c>
      <c r="V196" s="3">
        <f t="shared" si="159"/>
        <v>0</v>
      </c>
      <c r="W196" s="4">
        <f t="shared" si="160"/>
        <v>0</v>
      </c>
      <c r="X196" s="3">
        <f t="shared" si="161"/>
        <v>0</v>
      </c>
      <c r="Y196" s="4">
        <f t="shared" si="162"/>
        <v>0</v>
      </c>
      <c r="Z196" s="3">
        <f t="shared" si="163"/>
        <v>0</v>
      </c>
      <c r="AA196" s="4">
        <f t="shared" si="164"/>
        <v>0</v>
      </c>
      <c r="AB196" s="3">
        <f t="shared" si="165"/>
        <v>0</v>
      </c>
      <c r="AC196" s="4">
        <f t="shared" si="166"/>
        <v>0</v>
      </c>
      <c r="AD196" s="3">
        <f t="shared" si="167"/>
        <v>0</v>
      </c>
    </row>
    <row r="197" spans="1:30" ht="14.4" customHeight="1" x14ac:dyDescent="0.3">
      <c r="A197" s="50"/>
      <c r="B197" s="48"/>
      <c r="C197" s="4">
        <f t="shared" si="140"/>
        <v>0</v>
      </c>
      <c r="D197" s="3">
        <f t="shared" si="141"/>
        <v>0</v>
      </c>
      <c r="E197" s="4">
        <f t="shared" si="142"/>
        <v>0</v>
      </c>
      <c r="F197" s="3">
        <f t="shared" si="143"/>
        <v>0</v>
      </c>
      <c r="G197" s="4">
        <f t="shared" si="144"/>
        <v>0</v>
      </c>
      <c r="H197" s="3">
        <f t="shared" si="145"/>
        <v>0</v>
      </c>
      <c r="I197" s="4">
        <f t="shared" si="146"/>
        <v>0</v>
      </c>
      <c r="J197" s="3">
        <f t="shared" si="147"/>
        <v>0</v>
      </c>
      <c r="K197" s="4">
        <f t="shared" si="148"/>
        <v>0</v>
      </c>
      <c r="L197" s="3">
        <f t="shared" si="149"/>
        <v>0</v>
      </c>
      <c r="M197" s="4" t="str">
        <f t="shared" si="150"/>
        <v>40 28 957 0799</v>
      </c>
      <c r="N197" s="3">
        <f t="shared" si="151"/>
        <v>14</v>
      </c>
      <c r="O197" s="4">
        <f t="shared" si="152"/>
        <v>0</v>
      </c>
      <c r="P197" s="3">
        <f t="shared" si="153"/>
        <v>0</v>
      </c>
      <c r="Q197" s="4">
        <f t="shared" si="154"/>
        <v>0</v>
      </c>
      <c r="R197" s="3">
        <f t="shared" si="155"/>
        <v>0</v>
      </c>
      <c r="S197" s="4">
        <f t="shared" si="156"/>
        <v>0</v>
      </c>
      <c r="T197" s="3">
        <f t="shared" si="157"/>
        <v>0</v>
      </c>
      <c r="U197" s="4">
        <f t="shared" si="158"/>
        <v>0</v>
      </c>
      <c r="V197" s="3">
        <f t="shared" si="159"/>
        <v>0</v>
      </c>
      <c r="W197" s="4">
        <f t="shared" si="160"/>
        <v>0</v>
      </c>
      <c r="X197" s="3">
        <f t="shared" si="161"/>
        <v>0</v>
      </c>
      <c r="Y197" s="4">
        <f t="shared" si="162"/>
        <v>0</v>
      </c>
      <c r="Z197" s="3">
        <f t="shared" si="163"/>
        <v>0</v>
      </c>
      <c r="AA197" s="4">
        <f t="shared" si="164"/>
        <v>0</v>
      </c>
      <c r="AB197" s="3">
        <f t="shared" si="165"/>
        <v>0</v>
      </c>
      <c r="AC197" s="4">
        <f t="shared" si="166"/>
        <v>0</v>
      </c>
      <c r="AD197" s="3">
        <f t="shared" si="167"/>
        <v>0</v>
      </c>
    </row>
    <row r="198" spans="1:30" ht="14.4" customHeight="1" x14ac:dyDescent="0.3">
      <c r="A198" s="50"/>
      <c r="B198" s="48"/>
      <c r="C198" s="4">
        <f t="shared" si="140"/>
        <v>0</v>
      </c>
      <c r="D198" s="3">
        <f t="shared" si="141"/>
        <v>0</v>
      </c>
      <c r="E198" s="4">
        <f t="shared" si="142"/>
        <v>0</v>
      </c>
      <c r="F198" s="3">
        <f t="shared" si="143"/>
        <v>0</v>
      </c>
      <c r="G198" s="4">
        <f t="shared" si="144"/>
        <v>0</v>
      </c>
      <c r="H198" s="3">
        <f t="shared" si="145"/>
        <v>0</v>
      </c>
      <c r="I198" s="4">
        <f t="shared" si="146"/>
        <v>0</v>
      </c>
      <c r="J198" s="3">
        <f t="shared" si="147"/>
        <v>0</v>
      </c>
      <c r="K198" s="4">
        <f t="shared" si="148"/>
        <v>0</v>
      </c>
      <c r="L198" s="3">
        <f t="shared" si="149"/>
        <v>0</v>
      </c>
      <c r="M198" s="4" t="str">
        <f t="shared" si="150"/>
        <v>40 28 959 0586</v>
      </c>
      <c r="N198" s="3">
        <f t="shared" si="151"/>
        <v>10</v>
      </c>
      <c r="O198" s="4">
        <f t="shared" si="152"/>
        <v>0</v>
      </c>
      <c r="P198" s="3">
        <f t="shared" si="153"/>
        <v>0</v>
      </c>
      <c r="Q198" s="4">
        <f t="shared" si="154"/>
        <v>0</v>
      </c>
      <c r="R198" s="3">
        <f t="shared" si="155"/>
        <v>0</v>
      </c>
      <c r="S198" s="4">
        <f t="shared" si="156"/>
        <v>0</v>
      </c>
      <c r="T198" s="3">
        <f t="shared" si="157"/>
        <v>0</v>
      </c>
      <c r="U198" s="4">
        <f t="shared" si="158"/>
        <v>0</v>
      </c>
      <c r="V198" s="3">
        <f t="shared" si="159"/>
        <v>0</v>
      </c>
      <c r="W198" s="4">
        <f t="shared" si="160"/>
        <v>0</v>
      </c>
      <c r="X198" s="3">
        <f t="shared" si="161"/>
        <v>0</v>
      </c>
      <c r="Y198" s="4">
        <f t="shared" si="162"/>
        <v>0</v>
      </c>
      <c r="Z198" s="3">
        <f t="shared" si="163"/>
        <v>0</v>
      </c>
      <c r="AA198" s="4">
        <f t="shared" si="164"/>
        <v>0</v>
      </c>
      <c r="AB198" s="3">
        <f t="shared" si="165"/>
        <v>0</v>
      </c>
      <c r="AC198" s="4">
        <f t="shared" si="166"/>
        <v>0</v>
      </c>
      <c r="AD198" s="3">
        <f t="shared" si="167"/>
        <v>0</v>
      </c>
    </row>
    <row r="199" spans="1:30" ht="14.4" customHeight="1" x14ac:dyDescent="0.3">
      <c r="A199" s="50"/>
      <c r="B199" s="48"/>
      <c r="C199" s="4">
        <f t="shared" si="140"/>
        <v>0</v>
      </c>
      <c r="D199" s="3">
        <f t="shared" si="141"/>
        <v>0</v>
      </c>
      <c r="E199" s="4">
        <f t="shared" si="142"/>
        <v>0</v>
      </c>
      <c r="F199" s="3">
        <f t="shared" si="143"/>
        <v>0</v>
      </c>
      <c r="G199" s="4">
        <f t="shared" si="144"/>
        <v>0</v>
      </c>
      <c r="H199" s="3">
        <f t="shared" si="145"/>
        <v>0</v>
      </c>
      <c r="I199" s="4">
        <f t="shared" si="146"/>
        <v>0</v>
      </c>
      <c r="J199" s="3">
        <f t="shared" si="147"/>
        <v>0</v>
      </c>
      <c r="K199" s="4">
        <f t="shared" si="148"/>
        <v>0</v>
      </c>
      <c r="L199" s="3">
        <f t="shared" si="149"/>
        <v>0</v>
      </c>
      <c r="M199" s="4" t="str">
        <f t="shared" si="150"/>
        <v>40 28 959 0539</v>
      </c>
      <c r="N199" s="3">
        <f t="shared" si="151"/>
        <v>7</v>
      </c>
      <c r="O199" s="4">
        <f t="shared" si="152"/>
        <v>0</v>
      </c>
      <c r="P199" s="3">
        <f t="shared" si="153"/>
        <v>0</v>
      </c>
      <c r="Q199" s="4">
        <f t="shared" si="154"/>
        <v>0</v>
      </c>
      <c r="R199" s="3">
        <f t="shared" si="155"/>
        <v>0</v>
      </c>
      <c r="S199" s="4">
        <f t="shared" si="156"/>
        <v>0</v>
      </c>
      <c r="T199" s="3">
        <f t="shared" si="157"/>
        <v>0</v>
      </c>
      <c r="U199" s="4">
        <f t="shared" si="158"/>
        <v>0</v>
      </c>
      <c r="V199" s="3">
        <f t="shared" si="159"/>
        <v>0</v>
      </c>
      <c r="W199" s="4">
        <f t="shared" si="160"/>
        <v>0</v>
      </c>
      <c r="X199" s="3">
        <f t="shared" si="161"/>
        <v>0</v>
      </c>
      <c r="Y199" s="4">
        <f t="shared" si="162"/>
        <v>0</v>
      </c>
      <c r="Z199" s="3">
        <f t="shared" si="163"/>
        <v>0</v>
      </c>
      <c r="AA199" s="4">
        <f t="shared" si="164"/>
        <v>0</v>
      </c>
      <c r="AB199" s="3">
        <f t="shared" si="165"/>
        <v>0</v>
      </c>
      <c r="AC199" s="4">
        <f t="shared" si="166"/>
        <v>0</v>
      </c>
      <c r="AD199" s="3">
        <f t="shared" si="167"/>
        <v>0</v>
      </c>
    </row>
    <row r="200" spans="1:30" x14ac:dyDescent="0.3">
      <c r="A200" s="50"/>
      <c r="B200" s="26"/>
      <c r="C200" s="2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</row>
    <row r="201" spans="1:30" ht="14.4" customHeight="1" x14ac:dyDescent="0.3">
      <c r="A201" s="50"/>
      <c r="B201" s="47" t="s">
        <v>16</v>
      </c>
      <c r="C201" s="4" t="str">
        <f t="shared" ref="C201:C206" si="168">+C145</f>
        <v>40 17 821 0022</v>
      </c>
      <c r="D201" s="3">
        <f t="shared" ref="D201:D208" si="169">+D31+D90-D145</f>
        <v>7</v>
      </c>
      <c r="E201" s="4" t="str">
        <f t="shared" ref="E201:E208" si="170">+E145</f>
        <v>40 17 821 0255</v>
      </c>
      <c r="F201" s="3">
        <f t="shared" ref="F201:F208" si="171">+F31+F90-F145</f>
        <v>28</v>
      </c>
      <c r="G201" s="4" t="str">
        <f t="shared" ref="G201:G208" si="172">+G145</f>
        <v>40 17 959 0084</v>
      </c>
      <c r="H201" s="3">
        <f t="shared" ref="H201:H208" si="173">+H31+H90-H145</f>
        <v>14</v>
      </c>
      <c r="I201" s="4">
        <f t="shared" ref="I201:I208" si="174">+I145</f>
        <v>0</v>
      </c>
      <c r="J201" s="3">
        <f t="shared" ref="J201:J208" si="175">+J31+J90-J145</f>
        <v>0</v>
      </c>
      <c r="K201" s="4" t="str">
        <f t="shared" ref="K201:K208" si="176">+K145</f>
        <v>40 28 810 1278</v>
      </c>
      <c r="L201" s="3">
        <f t="shared" ref="L201:L208" si="177">+L31+L90-L145</f>
        <v>35</v>
      </c>
      <c r="M201" s="4" t="str">
        <f t="shared" ref="M201:M208" si="178">+M145</f>
        <v>40 28 849 0366</v>
      </c>
      <c r="N201" s="3">
        <f t="shared" ref="N201:N208" si="179">+N31+N90-N145</f>
        <v>2</v>
      </c>
      <c r="O201" s="4">
        <f t="shared" ref="O201:O208" si="180">+O145</f>
        <v>0</v>
      </c>
      <c r="P201" s="3">
        <f t="shared" ref="P201:P208" si="181">+P31+P90-P145</f>
        <v>0</v>
      </c>
      <c r="Q201" s="4">
        <f t="shared" ref="Q201:Q208" si="182">+Q145</f>
        <v>0</v>
      </c>
      <c r="R201" s="3">
        <f t="shared" ref="R201:R208" si="183">+R31+R90-R145</f>
        <v>0</v>
      </c>
      <c r="S201" s="4">
        <f t="shared" ref="S201:S208" si="184">+S145</f>
        <v>0</v>
      </c>
      <c r="T201" s="3">
        <f t="shared" ref="T201:T208" si="185">+T31+T90-T145</f>
        <v>0</v>
      </c>
      <c r="U201" s="4">
        <f t="shared" ref="U201:U208" si="186">+U145</f>
        <v>0</v>
      </c>
      <c r="V201" s="3">
        <f t="shared" ref="V201:V208" si="187">+V31+V90-V145</f>
        <v>0</v>
      </c>
      <c r="W201" s="4">
        <f t="shared" ref="W201:W208" si="188">+W145</f>
        <v>0</v>
      </c>
      <c r="X201" s="3">
        <f t="shared" ref="X201:X208" si="189">+X31+X90-X145</f>
        <v>0</v>
      </c>
      <c r="Y201" s="4">
        <f t="shared" ref="Y201:Y208" si="190">+Y145</f>
        <v>0</v>
      </c>
      <c r="Z201" s="3">
        <f t="shared" ref="Z201:Z208" si="191">+Z31+Z90-Z145</f>
        <v>0</v>
      </c>
      <c r="AA201" s="4">
        <f t="shared" ref="AA201:AA208" si="192">+AA145</f>
        <v>0</v>
      </c>
      <c r="AB201" s="3">
        <f t="shared" ref="AB201:AB208" si="193">+AB31+AB90-AB145</f>
        <v>0</v>
      </c>
      <c r="AC201" s="4">
        <f t="shared" ref="AC201:AC208" si="194">+AC145</f>
        <v>0</v>
      </c>
      <c r="AD201" s="3">
        <f t="shared" ref="AD201:AD208" si="195">+AD31+AD90-AD145</f>
        <v>0</v>
      </c>
    </row>
    <row r="202" spans="1:30" ht="14.4" customHeight="1" x14ac:dyDescent="0.3">
      <c r="A202" s="50"/>
      <c r="B202" s="48"/>
      <c r="C202" s="4" t="str">
        <f t="shared" si="168"/>
        <v>40 17 821 0026</v>
      </c>
      <c r="D202" s="3">
        <f t="shared" si="169"/>
        <v>9</v>
      </c>
      <c r="E202" s="4" t="str">
        <f t="shared" si="170"/>
        <v>40 17 620 0094</v>
      </c>
      <c r="F202" s="3">
        <f t="shared" si="171"/>
        <v>16</v>
      </c>
      <c r="G202" s="4" t="str">
        <f t="shared" si="172"/>
        <v>40 17 959 0083</v>
      </c>
      <c r="H202" s="3">
        <f t="shared" si="173"/>
        <v>8</v>
      </c>
      <c r="I202" s="4">
        <f t="shared" si="174"/>
        <v>0</v>
      </c>
      <c r="J202" s="3">
        <f t="shared" si="175"/>
        <v>0</v>
      </c>
      <c r="K202" s="4" t="str">
        <f t="shared" si="176"/>
        <v>40 28 856 0817</v>
      </c>
      <c r="L202" s="3">
        <f t="shared" si="177"/>
        <v>27</v>
      </c>
      <c r="M202" s="4" t="str">
        <f t="shared" si="178"/>
        <v>40 28 849 0371</v>
      </c>
      <c r="N202" s="3">
        <f t="shared" si="179"/>
        <v>10</v>
      </c>
      <c r="O202" s="4">
        <f t="shared" si="180"/>
        <v>0</v>
      </c>
      <c r="P202" s="3">
        <f t="shared" si="181"/>
        <v>0</v>
      </c>
      <c r="Q202" s="4">
        <f t="shared" si="182"/>
        <v>0</v>
      </c>
      <c r="R202" s="3">
        <f t="shared" si="183"/>
        <v>0</v>
      </c>
      <c r="S202" s="4">
        <f t="shared" si="184"/>
        <v>0</v>
      </c>
      <c r="T202" s="3">
        <f t="shared" si="185"/>
        <v>0</v>
      </c>
      <c r="U202" s="4">
        <f t="shared" si="186"/>
        <v>0</v>
      </c>
      <c r="V202" s="3">
        <f t="shared" si="187"/>
        <v>0</v>
      </c>
      <c r="W202" s="4">
        <f t="shared" si="188"/>
        <v>0</v>
      </c>
      <c r="X202" s="3">
        <f t="shared" si="189"/>
        <v>0</v>
      </c>
      <c r="Y202" s="4">
        <f t="shared" si="190"/>
        <v>0</v>
      </c>
      <c r="Z202" s="3">
        <f t="shared" si="191"/>
        <v>0</v>
      </c>
      <c r="AA202" s="4">
        <f t="shared" si="192"/>
        <v>0</v>
      </c>
      <c r="AB202" s="3">
        <f t="shared" si="193"/>
        <v>0</v>
      </c>
      <c r="AC202" s="4">
        <f t="shared" si="194"/>
        <v>0</v>
      </c>
      <c r="AD202" s="3">
        <f t="shared" si="195"/>
        <v>0</v>
      </c>
    </row>
    <row r="203" spans="1:30" ht="14.4" customHeight="1" x14ac:dyDescent="0.3">
      <c r="A203" s="50"/>
      <c r="B203" s="48"/>
      <c r="C203" s="4" t="str">
        <f t="shared" si="168"/>
        <v>40 17 821 0024</v>
      </c>
      <c r="D203" s="3">
        <f t="shared" si="169"/>
        <v>20</v>
      </c>
      <c r="E203" s="4" t="str">
        <f t="shared" si="170"/>
        <v>40 17 620 0035</v>
      </c>
      <c r="F203" s="3">
        <f t="shared" si="171"/>
        <v>8</v>
      </c>
      <c r="G203" s="4" t="str">
        <f t="shared" si="172"/>
        <v>40 17 954 18 35</v>
      </c>
      <c r="H203" s="3">
        <f t="shared" si="173"/>
        <v>16</v>
      </c>
      <c r="I203" s="4">
        <f t="shared" si="174"/>
        <v>0</v>
      </c>
      <c r="J203" s="3">
        <f t="shared" si="175"/>
        <v>0</v>
      </c>
      <c r="K203" s="4" t="str">
        <f t="shared" si="176"/>
        <v>40 28 871 0466</v>
      </c>
      <c r="L203" s="3">
        <f t="shared" si="177"/>
        <v>24</v>
      </c>
      <c r="M203" s="4" t="str">
        <f t="shared" si="178"/>
        <v>40 28 959 0633</v>
      </c>
      <c r="N203" s="3">
        <f t="shared" si="179"/>
        <v>8</v>
      </c>
      <c r="O203" s="4">
        <f t="shared" si="180"/>
        <v>0</v>
      </c>
      <c r="P203" s="3">
        <f t="shared" si="181"/>
        <v>0</v>
      </c>
      <c r="Q203" s="4">
        <f t="shared" si="182"/>
        <v>0</v>
      </c>
      <c r="R203" s="3">
        <f t="shared" si="183"/>
        <v>0</v>
      </c>
      <c r="S203" s="4">
        <f t="shared" si="184"/>
        <v>0</v>
      </c>
      <c r="T203" s="3">
        <f t="shared" si="185"/>
        <v>0</v>
      </c>
      <c r="U203" s="4">
        <f t="shared" si="186"/>
        <v>0</v>
      </c>
      <c r="V203" s="3">
        <f t="shared" si="187"/>
        <v>0</v>
      </c>
      <c r="W203" s="4">
        <f t="shared" si="188"/>
        <v>0</v>
      </c>
      <c r="X203" s="3">
        <f t="shared" si="189"/>
        <v>0</v>
      </c>
      <c r="Y203" s="4">
        <f t="shared" si="190"/>
        <v>0</v>
      </c>
      <c r="Z203" s="3">
        <f t="shared" si="191"/>
        <v>0</v>
      </c>
      <c r="AA203" s="4">
        <f t="shared" si="192"/>
        <v>0</v>
      </c>
      <c r="AB203" s="3">
        <f t="shared" si="193"/>
        <v>0</v>
      </c>
      <c r="AC203" s="4">
        <f t="shared" si="194"/>
        <v>0</v>
      </c>
      <c r="AD203" s="3">
        <f t="shared" si="195"/>
        <v>0</v>
      </c>
    </row>
    <row r="204" spans="1:30" ht="14.4" customHeight="1" x14ac:dyDescent="0.3">
      <c r="A204" s="50"/>
      <c r="B204" s="48"/>
      <c r="C204" s="4" t="str">
        <f t="shared" si="168"/>
        <v>40 17 821 0336</v>
      </c>
      <c r="D204" s="3">
        <f t="shared" si="169"/>
        <v>4</v>
      </c>
      <c r="E204" s="4" t="str">
        <f t="shared" si="170"/>
        <v>40 17 620 0110</v>
      </c>
      <c r="F204" s="3">
        <f t="shared" si="171"/>
        <v>16</v>
      </c>
      <c r="G204" s="4" t="str">
        <f t="shared" si="172"/>
        <v>40 17 959 0101</v>
      </c>
      <c r="H204" s="3">
        <f t="shared" si="173"/>
        <v>14</v>
      </c>
      <c r="I204" s="4">
        <f t="shared" si="174"/>
        <v>0</v>
      </c>
      <c r="J204" s="3">
        <f t="shared" si="175"/>
        <v>0</v>
      </c>
      <c r="K204" s="4" t="str">
        <f t="shared" si="176"/>
        <v>40 28 851 0372</v>
      </c>
      <c r="L204" s="3">
        <f t="shared" si="177"/>
        <v>14</v>
      </c>
      <c r="M204" s="4" t="str">
        <f t="shared" si="178"/>
        <v>40 28 871 0507</v>
      </c>
      <c r="N204" s="3">
        <f t="shared" si="179"/>
        <v>14</v>
      </c>
      <c r="O204" s="4">
        <f t="shared" si="180"/>
        <v>0</v>
      </c>
      <c r="P204" s="3">
        <f t="shared" si="181"/>
        <v>0</v>
      </c>
      <c r="Q204" s="4">
        <f t="shared" si="182"/>
        <v>0</v>
      </c>
      <c r="R204" s="3">
        <f t="shared" si="183"/>
        <v>0</v>
      </c>
      <c r="S204" s="4">
        <f t="shared" si="184"/>
        <v>0</v>
      </c>
      <c r="T204" s="3">
        <f t="shared" si="185"/>
        <v>0</v>
      </c>
      <c r="U204" s="4">
        <f t="shared" si="186"/>
        <v>0</v>
      </c>
      <c r="V204" s="3">
        <f t="shared" si="187"/>
        <v>0</v>
      </c>
      <c r="W204" s="4">
        <f t="shared" si="188"/>
        <v>0</v>
      </c>
      <c r="X204" s="3">
        <f t="shared" si="189"/>
        <v>0</v>
      </c>
      <c r="Y204" s="4">
        <f t="shared" si="190"/>
        <v>0</v>
      </c>
      <c r="Z204" s="3">
        <f t="shared" si="191"/>
        <v>0</v>
      </c>
      <c r="AA204" s="4">
        <f t="shared" si="192"/>
        <v>0</v>
      </c>
      <c r="AB204" s="3">
        <f t="shared" si="193"/>
        <v>0</v>
      </c>
      <c r="AC204" s="4">
        <f t="shared" si="194"/>
        <v>0</v>
      </c>
      <c r="AD204" s="3">
        <f t="shared" si="195"/>
        <v>0</v>
      </c>
    </row>
    <row r="205" spans="1:30" ht="14.4" customHeight="1" x14ac:dyDescent="0.3">
      <c r="A205" s="50"/>
      <c r="B205" s="48"/>
      <c r="C205" s="4" t="str">
        <f t="shared" si="168"/>
        <v>40 17 821 0209</v>
      </c>
      <c r="D205" s="3">
        <f t="shared" si="169"/>
        <v>23</v>
      </c>
      <c r="E205" s="4" t="str">
        <f t="shared" si="170"/>
        <v>40 17 810 0309</v>
      </c>
      <c r="F205" s="3">
        <f t="shared" si="171"/>
        <v>7</v>
      </c>
      <c r="G205" s="4" t="str">
        <f t="shared" si="172"/>
        <v>40 17 959 0085</v>
      </c>
      <c r="H205" s="3">
        <f t="shared" si="173"/>
        <v>7</v>
      </c>
      <c r="I205" s="4">
        <f t="shared" si="174"/>
        <v>0</v>
      </c>
      <c r="J205" s="3">
        <f t="shared" si="175"/>
        <v>0</v>
      </c>
      <c r="K205" s="4" t="str">
        <f t="shared" si="176"/>
        <v>40 28 871  0520</v>
      </c>
      <c r="L205" s="3">
        <f t="shared" si="177"/>
        <v>5</v>
      </c>
      <c r="M205" s="4" t="str">
        <f t="shared" si="178"/>
        <v>40 28 857 0414</v>
      </c>
      <c r="N205" s="3">
        <f t="shared" si="179"/>
        <v>31</v>
      </c>
      <c r="O205" s="4">
        <f t="shared" si="180"/>
        <v>0</v>
      </c>
      <c r="P205" s="3">
        <f t="shared" si="181"/>
        <v>0</v>
      </c>
      <c r="Q205" s="4">
        <f t="shared" si="182"/>
        <v>0</v>
      </c>
      <c r="R205" s="3">
        <f t="shared" si="183"/>
        <v>0</v>
      </c>
      <c r="S205" s="4">
        <f t="shared" si="184"/>
        <v>0</v>
      </c>
      <c r="T205" s="3">
        <f t="shared" si="185"/>
        <v>0</v>
      </c>
      <c r="U205" s="4">
        <f t="shared" si="186"/>
        <v>0</v>
      </c>
      <c r="V205" s="3">
        <f t="shared" si="187"/>
        <v>0</v>
      </c>
      <c r="W205" s="4">
        <f t="shared" si="188"/>
        <v>0</v>
      </c>
      <c r="X205" s="3">
        <f t="shared" si="189"/>
        <v>0</v>
      </c>
      <c r="Y205" s="4">
        <f t="shared" si="190"/>
        <v>0</v>
      </c>
      <c r="Z205" s="3">
        <f t="shared" si="191"/>
        <v>0</v>
      </c>
      <c r="AA205" s="4">
        <f t="shared" si="192"/>
        <v>0</v>
      </c>
      <c r="AB205" s="3">
        <f t="shared" si="193"/>
        <v>0</v>
      </c>
      <c r="AC205" s="4">
        <f t="shared" si="194"/>
        <v>0</v>
      </c>
      <c r="AD205" s="3">
        <f t="shared" si="195"/>
        <v>0</v>
      </c>
    </row>
    <row r="206" spans="1:30" ht="14.4" customHeight="1" x14ac:dyDescent="0.3">
      <c r="A206" s="50"/>
      <c r="B206" s="48"/>
      <c r="C206" s="4" t="str">
        <f t="shared" si="168"/>
        <v>40 17 821 0337</v>
      </c>
      <c r="D206" s="3">
        <f t="shared" si="169"/>
        <v>6</v>
      </c>
      <c r="E206" s="4" t="str">
        <f t="shared" si="170"/>
        <v>40 17 821 0198</v>
      </c>
      <c r="F206" s="3">
        <f t="shared" si="171"/>
        <v>16</v>
      </c>
      <c r="G206" s="4">
        <f t="shared" si="172"/>
        <v>0</v>
      </c>
      <c r="H206" s="3">
        <f t="shared" si="173"/>
        <v>0</v>
      </c>
      <c r="I206" s="4">
        <f t="shared" si="174"/>
        <v>0</v>
      </c>
      <c r="J206" s="3">
        <f t="shared" si="175"/>
        <v>0</v>
      </c>
      <c r="K206" s="4" t="str">
        <f t="shared" si="176"/>
        <v>40 28 956 0816</v>
      </c>
      <c r="L206" s="3">
        <f t="shared" si="177"/>
        <v>27</v>
      </c>
      <c r="M206" s="4" t="str">
        <f t="shared" si="178"/>
        <v>40 28 857 0443</v>
      </c>
      <c r="N206" s="3">
        <f t="shared" si="179"/>
        <v>7</v>
      </c>
      <c r="O206" s="4">
        <f t="shared" si="180"/>
        <v>0</v>
      </c>
      <c r="P206" s="3">
        <f t="shared" si="181"/>
        <v>0</v>
      </c>
      <c r="Q206" s="4">
        <f t="shared" si="182"/>
        <v>0</v>
      </c>
      <c r="R206" s="3">
        <f t="shared" si="183"/>
        <v>0</v>
      </c>
      <c r="S206" s="4">
        <f t="shared" si="184"/>
        <v>0</v>
      </c>
      <c r="T206" s="3">
        <f t="shared" si="185"/>
        <v>0</v>
      </c>
      <c r="U206" s="4">
        <f t="shared" si="186"/>
        <v>0</v>
      </c>
      <c r="V206" s="3">
        <f t="shared" si="187"/>
        <v>0</v>
      </c>
      <c r="W206" s="4">
        <f t="shared" si="188"/>
        <v>0</v>
      </c>
      <c r="X206" s="3">
        <f t="shared" si="189"/>
        <v>0</v>
      </c>
      <c r="Y206" s="4">
        <f t="shared" si="190"/>
        <v>0</v>
      </c>
      <c r="Z206" s="3">
        <f t="shared" si="191"/>
        <v>0</v>
      </c>
      <c r="AA206" s="4">
        <f t="shared" si="192"/>
        <v>0</v>
      </c>
      <c r="AB206" s="3">
        <f t="shared" si="193"/>
        <v>0</v>
      </c>
      <c r="AC206" s="4">
        <f t="shared" si="194"/>
        <v>0</v>
      </c>
      <c r="AD206" s="3">
        <f t="shared" si="195"/>
        <v>0</v>
      </c>
    </row>
    <row r="207" spans="1:30" ht="14.4" customHeight="1" x14ac:dyDescent="0.3">
      <c r="A207" s="50"/>
      <c r="B207" s="48"/>
      <c r="C207" s="4">
        <f>+C151</f>
        <v>0</v>
      </c>
      <c r="D207" s="3">
        <f t="shared" si="169"/>
        <v>0</v>
      </c>
      <c r="E207" s="4">
        <f t="shared" si="170"/>
        <v>0</v>
      </c>
      <c r="F207" s="3">
        <f t="shared" si="171"/>
        <v>0</v>
      </c>
      <c r="G207" s="4">
        <f t="shared" si="172"/>
        <v>0</v>
      </c>
      <c r="H207" s="3">
        <f t="shared" si="173"/>
        <v>0</v>
      </c>
      <c r="I207" s="4">
        <f t="shared" si="174"/>
        <v>0</v>
      </c>
      <c r="J207" s="3">
        <f t="shared" si="175"/>
        <v>0</v>
      </c>
      <c r="K207" s="4" t="str">
        <f t="shared" si="176"/>
        <v>40 28 815 0136</v>
      </c>
      <c r="L207" s="3">
        <f t="shared" si="177"/>
        <v>36</v>
      </c>
      <c r="M207" s="4" t="str">
        <f t="shared" si="178"/>
        <v>40 28 871 0506</v>
      </c>
      <c r="N207" s="3">
        <f t="shared" si="179"/>
        <v>14</v>
      </c>
      <c r="O207" s="4">
        <f t="shared" si="180"/>
        <v>0</v>
      </c>
      <c r="P207" s="3">
        <f t="shared" si="181"/>
        <v>0</v>
      </c>
      <c r="Q207" s="4">
        <f t="shared" si="182"/>
        <v>0</v>
      </c>
      <c r="R207" s="3">
        <f t="shared" si="183"/>
        <v>0</v>
      </c>
      <c r="S207" s="4">
        <f t="shared" si="184"/>
        <v>0</v>
      </c>
      <c r="T207" s="3">
        <f t="shared" si="185"/>
        <v>0</v>
      </c>
      <c r="U207" s="4">
        <f t="shared" si="186"/>
        <v>0</v>
      </c>
      <c r="V207" s="3">
        <f t="shared" si="187"/>
        <v>0</v>
      </c>
      <c r="W207" s="4">
        <f t="shared" si="188"/>
        <v>0</v>
      </c>
      <c r="X207" s="3">
        <f t="shared" si="189"/>
        <v>0</v>
      </c>
      <c r="Y207" s="4">
        <f t="shared" si="190"/>
        <v>0</v>
      </c>
      <c r="Z207" s="3">
        <f t="shared" si="191"/>
        <v>0</v>
      </c>
      <c r="AA207" s="4">
        <f t="shared" si="192"/>
        <v>0</v>
      </c>
      <c r="AB207" s="3">
        <f t="shared" si="193"/>
        <v>0</v>
      </c>
      <c r="AC207" s="4">
        <f t="shared" si="194"/>
        <v>0</v>
      </c>
      <c r="AD207" s="3">
        <f t="shared" si="195"/>
        <v>0</v>
      </c>
    </row>
    <row r="208" spans="1:30" ht="14.4" customHeight="1" x14ac:dyDescent="0.3">
      <c r="A208" s="50"/>
      <c r="B208" s="48"/>
      <c r="C208" s="4">
        <f>+C152</f>
        <v>0</v>
      </c>
      <c r="D208" s="3">
        <f t="shared" si="169"/>
        <v>0</v>
      </c>
      <c r="E208" s="4">
        <f t="shared" si="170"/>
        <v>0</v>
      </c>
      <c r="F208" s="3">
        <f t="shared" si="171"/>
        <v>0</v>
      </c>
      <c r="G208" s="4">
        <f t="shared" si="172"/>
        <v>0</v>
      </c>
      <c r="H208" s="3">
        <f t="shared" si="173"/>
        <v>0</v>
      </c>
      <c r="I208" s="4">
        <f t="shared" si="174"/>
        <v>0</v>
      </c>
      <c r="J208" s="3">
        <f t="shared" si="175"/>
        <v>0</v>
      </c>
      <c r="K208" s="4" t="str">
        <f t="shared" si="176"/>
        <v>40 28 810 1279</v>
      </c>
      <c r="L208" s="3">
        <f t="shared" si="177"/>
        <v>7</v>
      </c>
      <c r="M208" s="4" t="str">
        <f t="shared" si="178"/>
        <v>40 28 959 0698</v>
      </c>
      <c r="N208" s="3">
        <f t="shared" si="179"/>
        <v>10</v>
      </c>
      <c r="O208" s="4">
        <f t="shared" si="180"/>
        <v>0</v>
      </c>
      <c r="P208" s="3">
        <f t="shared" si="181"/>
        <v>0</v>
      </c>
      <c r="Q208" s="4">
        <f t="shared" si="182"/>
        <v>0</v>
      </c>
      <c r="R208" s="3">
        <f t="shared" si="183"/>
        <v>0</v>
      </c>
      <c r="S208" s="4">
        <f t="shared" si="184"/>
        <v>0</v>
      </c>
      <c r="T208" s="3">
        <f t="shared" si="185"/>
        <v>0</v>
      </c>
      <c r="U208" s="4">
        <f t="shared" si="186"/>
        <v>0</v>
      </c>
      <c r="V208" s="3">
        <f t="shared" si="187"/>
        <v>0</v>
      </c>
      <c r="W208" s="4">
        <f t="shared" si="188"/>
        <v>0</v>
      </c>
      <c r="X208" s="3">
        <f t="shared" si="189"/>
        <v>0</v>
      </c>
      <c r="Y208" s="4">
        <f t="shared" si="190"/>
        <v>0</v>
      </c>
      <c r="Z208" s="3">
        <f t="shared" si="191"/>
        <v>0</v>
      </c>
      <c r="AA208" s="4">
        <f t="shared" si="192"/>
        <v>0</v>
      </c>
      <c r="AB208" s="3">
        <f t="shared" si="193"/>
        <v>0</v>
      </c>
      <c r="AC208" s="4">
        <f t="shared" si="194"/>
        <v>0</v>
      </c>
      <c r="AD208" s="3">
        <f t="shared" si="195"/>
        <v>0</v>
      </c>
    </row>
    <row r="209" spans="1:30" x14ac:dyDescent="0.3">
      <c r="A209" s="50"/>
      <c r="B209" s="27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1"/>
      <c r="W209" s="52"/>
      <c r="X209" s="52"/>
      <c r="Y209" s="52"/>
      <c r="Z209" s="52"/>
      <c r="AA209" s="52"/>
      <c r="AB209" s="52"/>
      <c r="AC209" s="52"/>
      <c r="AD209" s="52"/>
    </row>
    <row r="210" spans="1:30" ht="14.4" customHeight="1" x14ac:dyDescent="0.3">
      <c r="A210" s="50"/>
      <c r="B210" s="53" t="s">
        <v>17</v>
      </c>
      <c r="C210" s="3" t="str">
        <f t="shared" ref="C210:C225" si="196">+C154</f>
        <v>40 17 921 0094</v>
      </c>
      <c r="D210" s="3">
        <f t="shared" ref="D210:D225" si="197">+D44+D99-D154</f>
        <v>30</v>
      </c>
      <c r="E210" s="3" t="str">
        <f t="shared" ref="E210:E225" si="198">+E154</f>
        <v>40 17 821 0192</v>
      </c>
      <c r="F210" s="3">
        <f t="shared" ref="F210:F225" si="199">+F44+F99-F154</f>
        <v>36</v>
      </c>
      <c r="G210" s="3" t="str">
        <f t="shared" ref="G210:G225" si="200">+G154</f>
        <v>40 17 954 1837</v>
      </c>
      <c r="H210" s="3">
        <f t="shared" ref="H210:H225" si="201">+H44+H99-H154</f>
        <v>14</v>
      </c>
      <c r="I210" s="3">
        <f t="shared" ref="I210:I225" si="202">+I154</f>
        <v>0</v>
      </c>
      <c r="J210" s="3">
        <f t="shared" ref="J210:J225" si="203">+J44+J99-J154</f>
        <v>0</v>
      </c>
      <c r="K210" s="3" t="str">
        <f t="shared" ref="K210:K225" si="204">+K154</f>
        <v>40 28 810  1279</v>
      </c>
      <c r="L210" s="3">
        <f t="shared" ref="L210:L225" si="205">+L44+L99-L154</f>
        <v>21</v>
      </c>
      <c r="M210" s="3" t="str">
        <f t="shared" ref="M210:M225" si="206">+M154</f>
        <v>40 28 857 0444</v>
      </c>
      <c r="N210" s="3">
        <f t="shared" ref="N210:N225" si="207">+N44+N99-N154</f>
        <v>21</v>
      </c>
      <c r="O210" s="3">
        <f t="shared" ref="O210:O225" si="208">+O154</f>
        <v>0</v>
      </c>
      <c r="P210" s="3">
        <f t="shared" ref="P210:P225" si="209">+P44+P99-P154</f>
        <v>0</v>
      </c>
      <c r="Q210" s="3">
        <f t="shared" ref="Q210:Q225" si="210">+Q154</f>
        <v>0</v>
      </c>
      <c r="R210" s="3">
        <f t="shared" ref="R210:R225" si="211">+R44+R99-R154</f>
        <v>0</v>
      </c>
      <c r="S210" s="3">
        <f t="shared" ref="S210:S225" si="212">+S154</f>
        <v>0</v>
      </c>
      <c r="T210" s="3">
        <f t="shared" ref="T210:T225" si="213">+T44+T99-T154</f>
        <v>0</v>
      </c>
      <c r="U210" s="3">
        <f t="shared" ref="U210:U225" si="214">+U154</f>
        <v>0</v>
      </c>
      <c r="V210" s="3">
        <f t="shared" ref="V210:V225" si="215">+V44+V99-V154</f>
        <v>0</v>
      </c>
      <c r="W210" s="3">
        <f t="shared" ref="W210:W225" si="216">+W154</f>
        <v>0</v>
      </c>
      <c r="X210" s="3">
        <f t="shared" ref="X210:X225" si="217">+X44+X99-X154</f>
        <v>0</v>
      </c>
      <c r="Y210" s="3">
        <f t="shared" ref="Y210:Y225" si="218">+Y154</f>
        <v>0</v>
      </c>
      <c r="Z210" s="3">
        <f t="shared" ref="Z210:Z225" si="219">+Z44+Z99-Z154</f>
        <v>0</v>
      </c>
      <c r="AA210" s="3">
        <f t="shared" ref="AA210:AA225" si="220">+AA154</f>
        <v>0</v>
      </c>
      <c r="AB210" s="3">
        <f t="shared" ref="AB210:AB225" si="221">+AB44+AB99-AB154</f>
        <v>0</v>
      </c>
      <c r="AC210" s="3">
        <f t="shared" ref="AC210:AC225" si="222">+AC154</f>
        <v>0</v>
      </c>
      <c r="AD210" s="3">
        <f t="shared" ref="AD210:AD225" si="223">+AD44+AD99-AD154</f>
        <v>0</v>
      </c>
    </row>
    <row r="211" spans="1:30" ht="14.4" customHeight="1" x14ac:dyDescent="0.3">
      <c r="A211" s="50"/>
      <c r="B211" s="54"/>
      <c r="C211" s="3" t="str">
        <f t="shared" si="196"/>
        <v>40 17 921 0093</v>
      </c>
      <c r="D211" s="3">
        <f t="shared" si="197"/>
        <v>30</v>
      </c>
      <c r="E211" s="3" t="str">
        <f t="shared" si="198"/>
        <v>40 17 821 0199</v>
      </c>
      <c r="F211" s="3">
        <f t="shared" si="199"/>
        <v>24</v>
      </c>
      <c r="G211" s="3" t="str">
        <f t="shared" si="200"/>
        <v>40 17 954 18 94</v>
      </c>
      <c r="H211" s="3">
        <f t="shared" si="201"/>
        <v>12</v>
      </c>
      <c r="I211" s="3">
        <f t="shared" si="202"/>
        <v>0</v>
      </c>
      <c r="J211" s="3">
        <f t="shared" si="203"/>
        <v>0</v>
      </c>
      <c r="K211" s="3" t="str">
        <f t="shared" si="204"/>
        <v>40 28 975 0093</v>
      </c>
      <c r="L211" s="3">
        <f t="shared" si="205"/>
        <v>35</v>
      </c>
      <c r="M211" s="3" t="str">
        <f t="shared" si="206"/>
        <v>40 28 857 0427</v>
      </c>
      <c r="N211" s="3">
        <f t="shared" si="207"/>
        <v>16</v>
      </c>
      <c r="O211" s="3">
        <f t="shared" si="208"/>
        <v>0</v>
      </c>
      <c r="P211" s="3">
        <f t="shared" si="209"/>
        <v>0</v>
      </c>
      <c r="Q211" s="3">
        <f t="shared" si="210"/>
        <v>0</v>
      </c>
      <c r="R211" s="3">
        <f t="shared" si="211"/>
        <v>0</v>
      </c>
      <c r="S211" s="3">
        <f t="shared" si="212"/>
        <v>0</v>
      </c>
      <c r="T211" s="3">
        <f t="shared" si="213"/>
        <v>0</v>
      </c>
      <c r="U211" s="3">
        <f t="shared" si="214"/>
        <v>0</v>
      </c>
      <c r="V211" s="3">
        <f t="shared" si="215"/>
        <v>0</v>
      </c>
      <c r="W211" s="3">
        <f t="shared" si="216"/>
        <v>0</v>
      </c>
      <c r="X211" s="3">
        <f t="shared" si="217"/>
        <v>0</v>
      </c>
      <c r="Y211" s="3">
        <f t="shared" si="218"/>
        <v>0</v>
      </c>
      <c r="Z211" s="3">
        <f t="shared" si="219"/>
        <v>0</v>
      </c>
      <c r="AA211" s="3">
        <f t="shared" si="220"/>
        <v>0</v>
      </c>
      <c r="AB211" s="3">
        <f t="shared" si="221"/>
        <v>0</v>
      </c>
      <c r="AC211" s="3">
        <f t="shared" si="222"/>
        <v>0</v>
      </c>
      <c r="AD211" s="3">
        <f t="shared" si="223"/>
        <v>0</v>
      </c>
    </row>
    <row r="212" spans="1:30" ht="14.4" customHeight="1" x14ac:dyDescent="0.3">
      <c r="A212" s="50"/>
      <c r="B212" s="54"/>
      <c r="C212" s="3" t="str">
        <f t="shared" si="196"/>
        <v>40 17 921 0095</v>
      </c>
      <c r="D212" s="3">
        <f t="shared" si="197"/>
        <v>24</v>
      </c>
      <c r="E212" s="3" t="str">
        <f t="shared" si="198"/>
        <v>40 17 620 0102</v>
      </c>
      <c r="F212" s="3">
        <f t="shared" si="199"/>
        <v>48</v>
      </c>
      <c r="G212" s="3" t="str">
        <f t="shared" si="200"/>
        <v>40 17 954 1918</v>
      </c>
      <c r="H212" s="3">
        <f t="shared" si="201"/>
        <v>28</v>
      </c>
      <c r="I212" s="3">
        <f t="shared" si="202"/>
        <v>0</v>
      </c>
      <c r="J212" s="3">
        <f t="shared" si="203"/>
        <v>0</v>
      </c>
      <c r="K212" s="3" t="str">
        <f t="shared" si="204"/>
        <v>40 28 120 0274</v>
      </c>
      <c r="L212" s="3">
        <f t="shared" si="205"/>
        <v>8</v>
      </c>
      <c r="M212" s="3" t="str">
        <f t="shared" si="206"/>
        <v>40 28 849 0375</v>
      </c>
      <c r="N212" s="3">
        <f t="shared" si="207"/>
        <v>7</v>
      </c>
      <c r="O212" s="3">
        <f t="shared" si="208"/>
        <v>0</v>
      </c>
      <c r="P212" s="3">
        <f t="shared" si="209"/>
        <v>0</v>
      </c>
      <c r="Q212" s="3">
        <f t="shared" si="210"/>
        <v>0</v>
      </c>
      <c r="R212" s="3">
        <f t="shared" si="211"/>
        <v>0</v>
      </c>
      <c r="S212" s="3">
        <f t="shared" si="212"/>
        <v>0</v>
      </c>
      <c r="T212" s="3">
        <f t="shared" si="213"/>
        <v>0</v>
      </c>
      <c r="U212" s="3">
        <f t="shared" si="214"/>
        <v>0</v>
      </c>
      <c r="V212" s="3">
        <f t="shared" si="215"/>
        <v>0</v>
      </c>
      <c r="W212" s="3">
        <f t="shared" si="216"/>
        <v>0</v>
      </c>
      <c r="X212" s="3">
        <f t="shared" si="217"/>
        <v>0</v>
      </c>
      <c r="Y212" s="3">
        <f t="shared" si="218"/>
        <v>0</v>
      </c>
      <c r="Z212" s="3">
        <f t="shared" si="219"/>
        <v>0</v>
      </c>
      <c r="AA212" s="3">
        <f t="shared" si="220"/>
        <v>0</v>
      </c>
      <c r="AB212" s="3">
        <f t="shared" si="221"/>
        <v>0</v>
      </c>
      <c r="AC212" s="3">
        <f t="shared" si="222"/>
        <v>0</v>
      </c>
      <c r="AD212" s="3">
        <f t="shared" si="223"/>
        <v>0</v>
      </c>
    </row>
    <row r="213" spans="1:30" ht="14.4" customHeight="1" x14ac:dyDescent="0.3">
      <c r="A213" s="50"/>
      <c r="B213" s="54"/>
      <c r="C213" s="3" t="str">
        <f t="shared" si="196"/>
        <v>40 17 921 0097</v>
      </c>
      <c r="D213" s="3">
        <f t="shared" si="197"/>
        <v>16</v>
      </c>
      <c r="E213" s="3" t="str">
        <f t="shared" si="198"/>
        <v>40 17 821 0271</v>
      </c>
      <c r="F213" s="3">
        <f t="shared" si="199"/>
        <v>16</v>
      </c>
      <c r="G213" s="3" t="str">
        <f t="shared" si="200"/>
        <v>40 17 954 1920</v>
      </c>
      <c r="H213" s="3">
        <f t="shared" si="201"/>
        <v>8</v>
      </c>
      <c r="I213" s="3">
        <f t="shared" si="202"/>
        <v>0</v>
      </c>
      <c r="J213" s="3">
        <f t="shared" si="203"/>
        <v>0</v>
      </c>
      <c r="K213" s="3" t="str">
        <f t="shared" si="204"/>
        <v>40 28 120 0190</v>
      </c>
      <c r="L213" s="3">
        <f t="shared" si="205"/>
        <v>8</v>
      </c>
      <c r="M213" s="3" t="str">
        <f t="shared" si="206"/>
        <v>40 28 848 0090</v>
      </c>
      <c r="N213" s="3">
        <f t="shared" si="207"/>
        <v>1</v>
      </c>
      <c r="O213" s="3">
        <f t="shared" si="208"/>
        <v>0</v>
      </c>
      <c r="P213" s="3">
        <f t="shared" si="209"/>
        <v>0</v>
      </c>
      <c r="Q213" s="3">
        <f t="shared" si="210"/>
        <v>0</v>
      </c>
      <c r="R213" s="3">
        <f t="shared" si="211"/>
        <v>0</v>
      </c>
      <c r="S213" s="3">
        <f t="shared" si="212"/>
        <v>0</v>
      </c>
      <c r="T213" s="3">
        <f t="shared" si="213"/>
        <v>0</v>
      </c>
      <c r="U213" s="3">
        <f t="shared" si="214"/>
        <v>0</v>
      </c>
      <c r="V213" s="3">
        <f t="shared" si="215"/>
        <v>0</v>
      </c>
      <c r="W213" s="3">
        <f t="shared" si="216"/>
        <v>0</v>
      </c>
      <c r="X213" s="3">
        <f t="shared" si="217"/>
        <v>0</v>
      </c>
      <c r="Y213" s="3">
        <f t="shared" si="218"/>
        <v>0</v>
      </c>
      <c r="Z213" s="3">
        <f t="shared" si="219"/>
        <v>0</v>
      </c>
      <c r="AA213" s="3">
        <f t="shared" si="220"/>
        <v>0</v>
      </c>
      <c r="AB213" s="3">
        <f t="shared" si="221"/>
        <v>0</v>
      </c>
      <c r="AC213" s="3">
        <f t="shared" si="222"/>
        <v>0</v>
      </c>
      <c r="AD213" s="3">
        <f t="shared" si="223"/>
        <v>0</v>
      </c>
    </row>
    <row r="214" spans="1:30" ht="14.4" customHeight="1" x14ac:dyDescent="0.3">
      <c r="A214" s="50"/>
      <c r="B214" s="54"/>
      <c r="C214" s="3">
        <f t="shared" si="196"/>
        <v>0</v>
      </c>
      <c r="D214" s="3">
        <f t="shared" si="197"/>
        <v>0</v>
      </c>
      <c r="E214" s="3">
        <f t="shared" si="198"/>
        <v>0</v>
      </c>
      <c r="F214" s="3">
        <f t="shared" si="199"/>
        <v>0</v>
      </c>
      <c r="G214" s="3" t="str">
        <f t="shared" si="200"/>
        <v>40 17 954 0944</v>
      </c>
      <c r="H214" s="3">
        <f t="shared" si="201"/>
        <v>28</v>
      </c>
      <c r="I214" s="3">
        <f t="shared" si="202"/>
        <v>0</v>
      </c>
      <c r="J214" s="3">
        <f t="shared" si="203"/>
        <v>0</v>
      </c>
      <c r="K214" s="3">
        <f t="shared" si="204"/>
        <v>0</v>
      </c>
      <c r="L214" s="3">
        <f t="shared" si="205"/>
        <v>0</v>
      </c>
      <c r="M214" s="3" t="str">
        <f t="shared" si="206"/>
        <v>40 28 959 0632</v>
      </c>
      <c r="N214" s="3">
        <f t="shared" si="207"/>
        <v>24</v>
      </c>
      <c r="O214" s="3">
        <f t="shared" si="208"/>
        <v>0</v>
      </c>
      <c r="P214" s="3">
        <f t="shared" si="209"/>
        <v>0</v>
      </c>
      <c r="Q214" s="3">
        <f t="shared" si="210"/>
        <v>0</v>
      </c>
      <c r="R214" s="3">
        <f t="shared" si="211"/>
        <v>0</v>
      </c>
      <c r="S214" s="3">
        <f t="shared" si="212"/>
        <v>0</v>
      </c>
      <c r="T214" s="3">
        <f t="shared" si="213"/>
        <v>0</v>
      </c>
      <c r="U214" s="3">
        <f t="shared" si="214"/>
        <v>0</v>
      </c>
      <c r="V214" s="3">
        <f t="shared" si="215"/>
        <v>0</v>
      </c>
      <c r="W214" s="3">
        <f t="shared" si="216"/>
        <v>0</v>
      </c>
      <c r="X214" s="3">
        <f t="shared" si="217"/>
        <v>0</v>
      </c>
      <c r="Y214" s="3">
        <f t="shared" si="218"/>
        <v>0</v>
      </c>
      <c r="Z214" s="3">
        <f t="shared" si="219"/>
        <v>0</v>
      </c>
      <c r="AA214" s="3">
        <f t="shared" si="220"/>
        <v>0</v>
      </c>
      <c r="AB214" s="3">
        <f t="shared" si="221"/>
        <v>0</v>
      </c>
      <c r="AC214" s="3">
        <f t="shared" si="222"/>
        <v>0</v>
      </c>
      <c r="AD214" s="3">
        <f t="shared" si="223"/>
        <v>0</v>
      </c>
    </row>
    <row r="215" spans="1:30" ht="14.4" customHeight="1" x14ac:dyDescent="0.3">
      <c r="A215" s="50"/>
      <c r="B215" s="54"/>
      <c r="C215" s="3">
        <f t="shared" si="196"/>
        <v>0</v>
      </c>
      <c r="D215" s="3">
        <f t="shared" si="197"/>
        <v>0</v>
      </c>
      <c r="E215" s="3">
        <f t="shared" si="198"/>
        <v>0</v>
      </c>
      <c r="F215" s="3">
        <f t="shared" si="199"/>
        <v>0</v>
      </c>
      <c r="G215" s="3" t="str">
        <f t="shared" si="200"/>
        <v>40 17 848 0296</v>
      </c>
      <c r="H215" s="3">
        <f t="shared" si="201"/>
        <v>6</v>
      </c>
      <c r="I215" s="3">
        <f t="shared" si="202"/>
        <v>0</v>
      </c>
      <c r="J215" s="3">
        <f t="shared" si="203"/>
        <v>0</v>
      </c>
      <c r="K215" s="3">
        <f t="shared" si="204"/>
        <v>0</v>
      </c>
      <c r="L215" s="3">
        <f t="shared" si="205"/>
        <v>0</v>
      </c>
      <c r="M215" s="3" t="str">
        <f t="shared" si="206"/>
        <v>40 28 849 0373</v>
      </c>
      <c r="N215" s="3">
        <f t="shared" si="207"/>
        <v>9</v>
      </c>
      <c r="O215" s="3">
        <f t="shared" si="208"/>
        <v>0</v>
      </c>
      <c r="P215" s="3">
        <f t="shared" si="209"/>
        <v>0</v>
      </c>
      <c r="Q215" s="3">
        <f t="shared" si="210"/>
        <v>0</v>
      </c>
      <c r="R215" s="3">
        <f t="shared" si="211"/>
        <v>0</v>
      </c>
      <c r="S215" s="3">
        <f t="shared" si="212"/>
        <v>0</v>
      </c>
      <c r="T215" s="3">
        <f t="shared" si="213"/>
        <v>0</v>
      </c>
      <c r="U215" s="3">
        <f t="shared" si="214"/>
        <v>0</v>
      </c>
      <c r="V215" s="3">
        <f t="shared" si="215"/>
        <v>0</v>
      </c>
      <c r="W215" s="3">
        <f t="shared" si="216"/>
        <v>0</v>
      </c>
      <c r="X215" s="3">
        <f t="shared" si="217"/>
        <v>0</v>
      </c>
      <c r="Y215" s="3">
        <f t="shared" si="218"/>
        <v>0</v>
      </c>
      <c r="Z215" s="3">
        <f t="shared" si="219"/>
        <v>0</v>
      </c>
      <c r="AA215" s="3">
        <f t="shared" si="220"/>
        <v>0</v>
      </c>
      <c r="AB215" s="3">
        <f t="shared" si="221"/>
        <v>0</v>
      </c>
      <c r="AC215" s="3">
        <f t="shared" si="222"/>
        <v>0</v>
      </c>
      <c r="AD215" s="3">
        <f t="shared" si="223"/>
        <v>0</v>
      </c>
    </row>
    <row r="216" spans="1:30" ht="14.4" customHeight="1" x14ac:dyDescent="0.3">
      <c r="A216" s="50"/>
      <c r="B216" s="54"/>
      <c r="C216" s="3">
        <f t="shared" si="196"/>
        <v>0</v>
      </c>
      <c r="D216" s="3">
        <f t="shared" si="197"/>
        <v>0</v>
      </c>
      <c r="E216" s="3">
        <f t="shared" si="198"/>
        <v>0</v>
      </c>
      <c r="F216" s="3">
        <f t="shared" si="199"/>
        <v>0</v>
      </c>
      <c r="G216" s="3">
        <f t="shared" si="200"/>
        <v>0</v>
      </c>
      <c r="H216" s="3">
        <f t="shared" si="201"/>
        <v>0</v>
      </c>
      <c r="I216" s="3">
        <f t="shared" si="202"/>
        <v>0</v>
      </c>
      <c r="J216" s="3">
        <f t="shared" si="203"/>
        <v>0</v>
      </c>
      <c r="K216" s="3">
        <f t="shared" si="204"/>
        <v>0</v>
      </c>
      <c r="L216" s="3">
        <f t="shared" si="205"/>
        <v>0</v>
      </c>
      <c r="M216" s="3" t="str">
        <f t="shared" si="206"/>
        <v>40 28 150 0426</v>
      </c>
      <c r="N216" s="3">
        <f t="shared" si="207"/>
        <v>8</v>
      </c>
      <c r="O216" s="3">
        <f t="shared" si="208"/>
        <v>0</v>
      </c>
      <c r="P216" s="3">
        <f t="shared" si="209"/>
        <v>0</v>
      </c>
      <c r="Q216" s="3">
        <f t="shared" si="210"/>
        <v>0</v>
      </c>
      <c r="R216" s="3">
        <f t="shared" si="211"/>
        <v>0</v>
      </c>
      <c r="S216" s="3">
        <f t="shared" si="212"/>
        <v>0</v>
      </c>
      <c r="T216" s="3">
        <f t="shared" si="213"/>
        <v>0</v>
      </c>
      <c r="U216" s="3">
        <f t="shared" si="214"/>
        <v>0</v>
      </c>
      <c r="V216" s="3">
        <f t="shared" si="215"/>
        <v>0</v>
      </c>
      <c r="W216" s="3">
        <f t="shared" si="216"/>
        <v>0</v>
      </c>
      <c r="X216" s="3">
        <f t="shared" si="217"/>
        <v>0</v>
      </c>
      <c r="Y216" s="3">
        <f t="shared" si="218"/>
        <v>0</v>
      </c>
      <c r="Z216" s="3">
        <f t="shared" si="219"/>
        <v>0</v>
      </c>
      <c r="AA216" s="3">
        <f t="shared" si="220"/>
        <v>0</v>
      </c>
      <c r="AB216" s="3">
        <f t="shared" si="221"/>
        <v>0</v>
      </c>
      <c r="AC216" s="3">
        <f t="shared" si="222"/>
        <v>0</v>
      </c>
      <c r="AD216" s="3">
        <f t="shared" si="223"/>
        <v>0</v>
      </c>
    </row>
    <row r="217" spans="1:30" ht="14.4" customHeight="1" x14ac:dyDescent="0.3">
      <c r="A217" s="50"/>
      <c r="B217" s="54"/>
      <c r="C217" s="3">
        <f t="shared" si="196"/>
        <v>0</v>
      </c>
      <c r="D217" s="3">
        <f t="shared" si="197"/>
        <v>0</v>
      </c>
      <c r="E217" s="3">
        <f t="shared" si="198"/>
        <v>0</v>
      </c>
      <c r="F217" s="3">
        <f t="shared" si="199"/>
        <v>0</v>
      </c>
      <c r="G217" s="3">
        <f t="shared" si="200"/>
        <v>0</v>
      </c>
      <c r="H217" s="3">
        <f t="shared" si="201"/>
        <v>0</v>
      </c>
      <c r="I217" s="3">
        <f t="shared" si="202"/>
        <v>0</v>
      </c>
      <c r="J217" s="3">
        <f t="shared" si="203"/>
        <v>0</v>
      </c>
      <c r="K217" s="3">
        <f t="shared" si="204"/>
        <v>0</v>
      </c>
      <c r="L217" s="3">
        <f t="shared" si="205"/>
        <v>0</v>
      </c>
      <c r="M217" s="3" t="str">
        <f t="shared" si="206"/>
        <v>40 28 954 3222</v>
      </c>
      <c r="N217" s="3">
        <f t="shared" si="207"/>
        <v>7</v>
      </c>
      <c r="O217" s="3">
        <f t="shared" si="208"/>
        <v>0</v>
      </c>
      <c r="P217" s="3">
        <f t="shared" si="209"/>
        <v>0</v>
      </c>
      <c r="Q217" s="3">
        <f t="shared" si="210"/>
        <v>0</v>
      </c>
      <c r="R217" s="3">
        <f t="shared" si="211"/>
        <v>0</v>
      </c>
      <c r="S217" s="3">
        <f t="shared" si="212"/>
        <v>0</v>
      </c>
      <c r="T217" s="3">
        <f t="shared" si="213"/>
        <v>0</v>
      </c>
      <c r="U217" s="3">
        <f t="shared" si="214"/>
        <v>0</v>
      </c>
      <c r="V217" s="3">
        <f t="shared" si="215"/>
        <v>0</v>
      </c>
      <c r="W217" s="3">
        <f t="shared" si="216"/>
        <v>0</v>
      </c>
      <c r="X217" s="3">
        <f t="shared" si="217"/>
        <v>0</v>
      </c>
      <c r="Y217" s="3">
        <f t="shared" si="218"/>
        <v>0</v>
      </c>
      <c r="Z217" s="3">
        <f t="shared" si="219"/>
        <v>0</v>
      </c>
      <c r="AA217" s="3">
        <f t="shared" si="220"/>
        <v>0</v>
      </c>
      <c r="AB217" s="3">
        <f t="shared" si="221"/>
        <v>0</v>
      </c>
      <c r="AC217" s="3">
        <f t="shared" si="222"/>
        <v>0</v>
      </c>
      <c r="AD217" s="3">
        <f t="shared" si="223"/>
        <v>0</v>
      </c>
    </row>
    <row r="218" spans="1:30" ht="14.4" customHeight="1" x14ac:dyDescent="0.3">
      <c r="A218" s="50"/>
      <c r="B218" s="54"/>
      <c r="C218" s="3">
        <f t="shared" si="196"/>
        <v>0</v>
      </c>
      <c r="D218" s="3">
        <f t="shared" si="197"/>
        <v>0</v>
      </c>
      <c r="E218" s="3">
        <f t="shared" si="198"/>
        <v>0</v>
      </c>
      <c r="F218" s="3">
        <f t="shared" si="199"/>
        <v>0</v>
      </c>
      <c r="G218" s="3">
        <f t="shared" si="200"/>
        <v>0</v>
      </c>
      <c r="H218" s="3">
        <f t="shared" si="201"/>
        <v>0</v>
      </c>
      <c r="I218" s="3">
        <f t="shared" si="202"/>
        <v>0</v>
      </c>
      <c r="J218" s="3">
        <f t="shared" si="203"/>
        <v>0</v>
      </c>
      <c r="K218" s="3">
        <f t="shared" si="204"/>
        <v>0</v>
      </c>
      <c r="L218" s="3">
        <f t="shared" si="205"/>
        <v>0</v>
      </c>
      <c r="M218" s="3" t="str">
        <f t="shared" si="206"/>
        <v>40 28 846 0108</v>
      </c>
      <c r="N218" s="3">
        <f t="shared" si="207"/>
        <v>16</v>
      </c>
      <c r="O218" s="3">
        <f t="shared" si="208"/>
        <v>0</v>
      </c>
      <c r="P218" s="3">
        <f t="shared" si="209"/>
        <v>0</v>
      </c>
      <c r="Q218" s="3">
        <f t="shared" si="210"/>
        <v>0</v>
      </c>
      <c r="R218" s="3">
        <f t="shared" si="211"/>
        <v>0</v>
      </c>
      <c r="S218" s="3">
        <f t="shared" si="212"/>
        <v>0</v>
      </c>
      <c r="T218" s="3">
        <f t="shared" si="213"/>
        <v>0</v>
      </c>
      <c r="U218" s="3">
        <f t="shared" si="214"/>
        <v>0</v>
      </c>
      <c r="V218" s="3">
        <f t="shared" si="215"/>
        <v>0</v>
      </c>
      <c r="W218" s="3">
        <f t="shared" si="216"/>
        <v>0</v>
      </c>
      <c r="X218" s="3">
        <f t="shared" si="217"/>
        <v>0</v>
      </c>
      <c r="Y218" s="3">
        <f t="shared" si="218"/>
        <v>0</v>
      </c>
      <c r="Z218" s="3">
        <f t="shared" si="219"/>
        <v>0</v>
      </c>
      <c r="AA218" s="3">
        <f t="shared" si="220"/>
        <v>0</v>
      </c>
      <c r="AB218" s="3">
        <f t="shared" si="221"/>
        <v>0</v>
      </c>
      <c r="AC218" s="3">
        <f t="shared" si="222"/>
        <v>0</v>
      </c>
      <c r="AD218" s="3">
        <f t="shared" si="223"/>
        <v>0</v>
      </c>
    </row>
    <row r="219" spans="1:30" ht="14.4" customHeight="1" x14ac:dyDescent="0.3">
      <c r="A219" s="50"/>
      <c r="B219" s="54"/>
      <c r="C219" s="3">
        <f t="shared" si="196"/>
        <v>0</v>
      </c>
      <c r="D219" s="3">
        <f t="shared" si="197"/>
        <v>0</v>
      </c>
      <c r="E219" s="3">
        <f t="shared" si="198"/>
        <v>0</v>
      </c>
      <c r="F219" s="3">
        <f t="shared" si="199"/>
        <v>0</v>
      </c>
      <c r="G219" s="3">
        <f t="shared" si="200"/>
        <v>0</v>
      </c>
      <c r="H219" s="3">
        <f t="shared" si="201"/>
        <v>0</v>
      </c>
      <c r="I219" s="3">
        <f t="shared" si="202"/>
        <v>0</v>
      </c>
      <c r="J219" s="3">
        <f t="shared" si="203"/>
        <v>0</v>
      </c>
      <c r="K219" s="3">
        <f t="shared" si="204"/>
        <v>0</v>
      </c>
      <c r="L219" s="3">
        <f t="shared" si="205"/>
        <v>0</v>
      </c>
      <c r="M219" s="3" t="str">
        <f t="shared" si="206"/>
        <v>40 28 849 0355</v>
      </c>
      <c r="N219" s="3">
        <f t="shared" si="207"/>
        <v>14</v>
      </c>
      <c r="O219" s="3">
        <f t="shared" si="208"/>
        <v>0</v>
      </c>
      <c r="P219" s="3">
        <f t="shared" si="209"/>
        <v>0</v>
      </c>
      <c r="Q219" s="3">
        <f t="shared" si="210"/>
        <v>0</v>
      </c>
      <c r="R219" s="3">
        <f t="shared" si="211"/>
        <v>0</v>
      </c>
      <c r="S219" s="3">
        <f t="shared" si="212"/>
        <v>0</v>
      </c>
      <c r="T219" s="3">
        <f t="shared" si="213"/>
        <v>0</v>
      </c>
      <c r="U219" s="3">
        <f t="shared" si="214"/>
        <v>0</v>
      </c>
      <c r="V219" s="3">
        <f t="shared" si="215"/>
        <v>0</v>
      </c>
      <c r="W219" s="3">
        <f t="shared" si="216"/>
        <v>0</v>
      </c>
      <c r="X219" s="3">
        <f t="shared" si="217"/>
        <v>0</v>
      </c>
      <c r="Y219" s="3">
        <f t="shared" si="218"/>
        <v>0</v>
      </c>
      <c r="Z219" s="3">
        <f t="shared" si="219"/>
        <v>0</v>
      </c>
      <c r="AA219" s="3">
        <f t="shared" si="220"/>
        <v>0</v>
      </c>
      <c r="AB219" s="3">
        <f t="shared" si="221"/>
        <v>0</v>
      </c>
      <c r="AC219" s="3">
        <f t="shared" si="222"/>
        <v>0</v>
      </c>
      <c r="AD219" s="3">
        <f t="shared" si="223"/>
        <v>0</v>
      </c>
    </row>
    <row r="220" spans="1:30" ht="14.4" customHeight="1" x14ac:dyDescent="0.3">
      <c r="A220" s="50"/>
      <c r="B220" s="54"/>
      <c r="C220" s="3">
        <f t="shared" si="196"/>
        <v>0</v>
      </c>
      <c r="D220" s="3">
        <f t="shared" si="197"/>
        <v>0</v>
      </c>
      <c r="E220" s="3">
        <f t="shared" si="198"/>
        <v>0</v>
      </c>
      <c r="F220" s="3">
        <f t="shared" si="199"/>
        <v>0</v>
      </c>
      <c r="G220" s="3">
        <f t="shared" si="200"/>
        <v>0</v>
      </c>
      <c r="H220" s="3">
        <f t="shared" si="201"/>
        <v>0</v>
      </c>
      <c r="I220" s="3">
        <f t="shared" si="202"/>
        <v>0</v>
      </c>
      <c r="J220" s="3">
        <f t="shared" si="203"/>
        <v>0</v>
      </c>
      <c r="K220" s="3">
        <f t="shared" si="204"/>
        <v>0</v>
      </c>
      <c r="L220" s="3">
        <f t="shared" si="205"/>
        <v>0</v>
      </c>
      <c r="M220" s="3" t="str">
        <f t="shared" si="206"/>
        <v>40 28 857 0313</v>
      </c>
      <c r="N220" s="3">
        <f t="shared" si="207"/>
        <v>3</v>
      </c>
      <c r="O220" s="3">
        <f t="shared" si="208"/>
        <v>0</v>
      </c>
      <c r="P220" s="3">
        <f t="shared" si="209"/>
        <v>0</v>
      </c>
      <c r="Q220" s="3">
        <f t="shared" si="210"/>
        <v>0</v>
      </c>
      <c r="R220" s="3">
        <f t="shared" si="211"/>
        <v>0</v>
      </c>
      <c r="S220" s="3">
        <f t="shared" si="212"/>
        <v>0</v>
      </c>
      <c r="T220" s="3">
        <f t="shared" si="213"/>
        <v>0</v>
      </c>
      <c r="U220" s="3">
        <f t="shared" si="214"/>
        <v>0</v>
      </c>
      <c r="V220" s="3">
        <f t="shared" si="215"/>
        <v>0</v>
      </c>
      <c r="W220" s="3">
        <f t="shared" si="216"/>
        <v>0</v>
      </c>
      <c r="X220" s="3">
        <f t="shared" si="217"/>
        <v>0</v>
      </c>
      <c r="Y220" s="3">
        <f t="shared" si="218"/>
        <v>0</v>
      </c>
      <c r="Z220" s="3">
        <f t="shared" si="219"/>
        <v>0</v>
      </c>
      <c r="AA220" s="3">
        <f t="shared" si="220"/>
        <v>0</v>
      </c>
      <c r="AB220" s="3">
        <f t="shared" si="221"/>
        <v>0</v>
      </c>
      <c r="AC220" s="3">
        <f t="shared" si="222"/>
        <v>0</v>
      </c>
      <c r="AD220" s="3">
        <f t="shared" si="223"/>
        <v>0</v>
      </c>
    </row>
    <row r="221" spans="1:30" ht="14.4" customHeight="1" x14ac:dyDescent="0.3">
      <c r="A221" s="50"/>
      <c r="B221" s="54"/>
      <c r="C221" s="3">
        <f t="shared" si="196"/>
        <v>0</v>
      </c>
      <c r="D221" s="3">
        <f t="shared" si="197"/>
        <v>0</v>
      </c>
      <c r="E221" s="3">
        <f t="shared" si="198"/>
        <v>0</v>
      </c>
      <c r="F221" s="3">
        <f t="shared" si="199"/>
        <v>0</v>
      </c>
      <c r="G221" s="3">
        <f t="shared" si="200"/>
        <v>0</v>
      </c>
      <c r="H221" s="3">
        <f t="shared" si="201"/>
        <v>0</v>
      </c>
      <c r="I221" s="3">
        <f t="shared" si="202"/>
        <v>0</v>
      </c>
      <c r="J221" s="3">
        <f t="shared" si="203"/>
        <v>0</v>
      </c>
      <c r="K221" s="3">
        <f t="shared" si="204"/>
        <v>0</v>
      </c>
      <c r="L221" s="3">
        <f t="shared" si="205"/>
        <v>0</v>
      </c>
      <c r="M221" s="3" t="str">
        <f t="shared" si="206"/>
        <v>40 28 857 0312</v>
      </c>
      <c r="N221" s="3">
        <f t="shared" si="207"/>
        <v>1</v>
      </c>
      <c r="O221" s="3">
        <f t="shared" si="208"/>
        <v>0</v>
      </c>
      <c r="P221" s="3">
        <f t="shared" si="209"/>
        <v>0</v>
      </c>
      <c r="Q221" s="3">
        <f t="shared" si="210"/>
        <v>0</v>
      </c>
      <c r="R221" s="3">
        <f t="shared" si="211"/>
        <v>0</v>
      </c>
      <c r="S221" s="3">
        <f t="shared" si="212"/>
        <v>0</v>
      </c>
      <c r="T221" s="3">
        <f t="shared" si="213"/>
        <v>0</v>
      </c>
      <c r="U221" s="3">
        <f t="shared" si="214"/>
        <v>0</v>
      </c>
      <c r="V221" s="3">
        <f t="shared" si="215"/>
        <v>0</v>
      </c>
      <c r="W221" s="3">
        <f t="shared" si="216"/>
        <v>0</v>
      </c>
      <c r="X221" s="3">
        <f t="shared" si="217"/>
        <v>0</v>
      </c>
      <c r="Y221" s="3">
        <f t="shared" si="218"/>
        <v>0</v>
      </c>
      <c r="Z221" s="3">
        <f t="shared" si="219"/>
        <v>0</v>
      </c>
      <c r="AA221" s="3">
        <f t="shared" si="220"/>
        <v>0</v>
      </c>
      <c r="AB221" s="3">
        <f t="shared" si="221"/>
        <v>0</v>
      </c>
      <c r="AC221" s="3">
        <f t="shared" si="222"/>
        <v>0</v>
      </c>
      <c r="AD221" s="3">
        <f t="shared" si="223"/>
        <v>0</v>
      </c>
    </row>
    <row r="222" spans="1:30" ht="14.4" customHeight="1" x14ac:dyDescent="0.3">
      <c r="A222" s="50"/>
      <c r="B222" s="54"/>
      <c r="C222" s="3">
        <f t="shared" si="196"/>
        <v>0</v>
      </c>
      <c r="D222" s="3">
        <f t="shared" si="197"/>
        <v>0</v>
      </c>
      <c r="E222" s="3">
        <f t="shared" si="198"/>
        <v>0</v>
      </c>
      <c r="F222" s="3">
        <f t="shared" si="199"/>
        <v>0</v>
      </c>
      <c r="G222" s="3">
        <f t="shared" si="200"/>
        <v>0</v>
      </c>
      <c r="H222" s="3">
        <f t="shared" si="201"/>
        <v>0</v>
      </c>
      <c r="I222" s="3">
        <f t="shared" si="202"/>
        <v>0</v>
      </c>
      <c r="J222" s="3">
        <f t="shared" si="203"/>
        <v>0</v>
      </c>
      <c r="K222" s="3">
        <f t="shared" si="204"/>
        <v>0</v>
      </c>
      <c r="L222" s="3">
        <f t="shared" si="205"/>
        <v>0</v>
      </c>
      <c r="M222" s="3" t="str">
        <f t="shared" si="206"/>
        <v>40 28 954 1323</v>
      </c>
      <c r="N222" s="3">
        <f t="shared" si="207"/>
        <v>1</v>
      </c>
      <c r="O222" s="3">
        <f t="shared" si="208"/>
        <v>0</v>
      </c>
      <c r="P222" s="3">
        <f t="shared" si="209"/>
        <v>0</v>
      </c>
      <c r="Q222" s="3">
        <f t="shared" si="210"/>
        <v>0</v>
      </c>
      <c r="R222" s="3">
        <f t="shared" si="211"/>
        <v>0</v>
      </c>
      <c r="S222" s="3">
        <f t="shared" si="212"/>
        <v>0</v>
      </c>
      <c r="T222" s="3">
        <f t="shared" si="213"/>
        <v>0</v>
      </c>
      <c r="U222" s="3">
        <f t="shared" si="214"/>
        <v>0</v>
      </c>
      <c r="V222" s="3">
        <f t="shared" si="215"/>
        <v>0</v>
      </c>
      <c r="W222" s="3">
        <f t="shared" si="216"/>
        <v>0</v>
      </c>
      <c r="X222" s="3">
        <f t="shared" si="217"/>
        <v>0</v>
      </c>
      <c r="Y222" s="3">
        <f t="shared" si="218"/>
        <v>0</v>
      </c>
      <c r="Z222" s="3">
        <f t="shared" si="219"/>
        <v>0</v>
      </c>
      <c r="AA222" s="3">
        <f t="shared" si="220"/>
        <v>0</v>
      </c>
      <c r="AB222" s="3">
        <f t="shared" si="221"/>
        <v>0</v>
      </c>
      <c r="AC222" s="3">
        <f t="shared" si="222"/>
        <v>0</v>
      </c>
      <c r="AD222" s="3">
        <f t="shared" si="223"/>
        <v>0</v>
      </c>
    </row>
    <row r="223" spans="1:30" ht="14.4" customHeight="1" x14ac:dyDescent="0.3">
      <c r="A223" s="50"/>
      <c r="B223" s="54"/>
      <c r="C223" s="3">
        <f t="shared" si="196"/>
        <v>0</v>
      </c>
      <c r="D223" s="3">
        <f t="shared" si="197"/>
        <v>0</v>
      </c>
      <c r="E223" s="3">
        <f t="shared" si="198"/>
        <v>0</v>
      </c>
      <c r="F223" s="3">
        <f t="shared" si="199"/>
        <v>0</v>
      </c>
      <c r="G223" s="3">
        <f t="shared" si="200"/>
        <v>0</v>
      </c>
      <c r="H223" s="3">
        <f t="shared" si="201"/>
        <v>0</v>
      </c>
      <c r="I223" s="3">
        <f t="shared" si="202"/>
        <v>0</v>
      </c>
      <c r="J223" s="3">
        <f t="shared" si="203"/>
        <v>0</v>
      </c>
      <c r="K223" s="3">
        <f t="shared" si="204"/>
        <v>0</v>
      </c>
      <c r="L223" s="3">
        <f t="shared" si="205"/>
        <v>0</v>
      </c>
      <c r="M223" s="3" t="str">
        <f t="shared" si="206"/>
        <v>40 28 849 0373</v>
      </c>
      <c r="N223" s="3">
        <f t="shared" si="207"/>
        <v>2</v>
      </c>
      <c r="O223" s="3">
        <f t="shared" si="208"/>
        <v>0</v>
      </c>
      <c r="P223" s="3">
        <f t="shared" si="209"/>
        <v>0</v>
      </c>
      <c r="Q223" s="3">
        <f t="shared" si="210"/>
        <v>0</v>
      </c>
      <c r="R223" s="3">
        <f t="shared" si="211"/>
        <v>0</v>
      </c>
      <c r="S223" s="3">
        <f t="shared" si="212"/>
        <v>0</v>
      </c>
      <c r="T223" s="3">
        <f t="shared" si="213"/>
        <v>0</v>
      </c>
      <c r="U223" s="3">
        <f t="shared" si="214"/>
        <v>0</v>
      </c>
      <c r="V223" s="3">
        <f t="shared" si="215"/>
        <v>0</v>
      </c>
      <c r="W223" s="3">
        <f t="shared" si="216"/>
        <v>0</v>
      </c>
      <c r="X223" s="3">
        <f t="shared" si="217"/>
        <v>0</v>
      </c>
      <c r="Y223" s="3">
        <f t="shared" si="218"/>
        <v>0</v>
      </c>
      <c r="Z223" s="3">
        <f t="shared" si="219"/>
        <v>0</v>
      </c>
      <c r="AA223" s="3">
        <f t="shared" si="220"/>
        <v>0</v>
      </c>
      <c r="AB223" s="3">
        <f t="shared" si="221"/>
        <v>0</v>
      </c>
      <c r="AC223" s="3">
        <f t="shared" si="222"/>
        <v>0</v>
      </c>
      <c r="AD223" s="3">
        <f t="shared" si="223"/>
        <v>0</v>
      </c>
    </row>
    <row r="224" spans="1:30" ht="14.4" customHeight="1" x14ac:dyDescent="0.3">
      <c r="A224" s="50"/>
      <c r="B224" s="54"/>
      <c r="C224" s="3">
        <f t="shared" si="196"/>
        <v>0</v>
      </c>
      <c r="D224" s="3">
        <f t="shared" si="197"/>
        <v>0</v>
      </c>
      <c r="E224" s="3">
        <f t="shared" si="198"/>
        <v>0</v>
      </c>
      <c r="F224" s="3">
        <f t="shared" si="199"/>
        <v>0</v>
      </c>
      <c r="G224" s="3">
        <f t="shared" si="200"/>
        <v>0</v>
      </c>
      <c r="H224" s="3">
        <f t="shared" si="201"/>
        <v>0</v>
      </c>
      <c r="I224" s="3">
        <f t="shared" si="202"/>
        <v>0</v>
      </c>
      <c r="J224" s="3">
        <f t="shared" si="203"/>
        <v>0</v>
      </c>
      <c r="K224" s="3">
        <f t="shared" si="204"/>
        <v>0</v>
      </c>
      <c r="L224" s="3">
        <f t="shared" si="205"/>
        <v>0</v>
      </c>
      <c r="M224" s="3" t="str">
        <f t="shared" si="206"/>
        <v>40 28 958 0623</v>
      </c>
      <c r="N224" s="3">
        <f t="shared" si="207"/>
        <v>1</v>
      </c>
      <c r="O224" s="3">
        <f t="shared" si="208"/>
        <v>0</v>
      </c>
      <c r="P224" s="3">
        <f t="shared" si="209"/>
        <v>0</v>
      </c>
      <c r="Q224" s="3">
        <f t="shared" si="210"/>
        <v>0</v>
      </c>
      <c r="R224" s="3">
        <f t="shared" si="211"/>
        <v>0</v>
      </c>
      <c r="S224" s="3">
        <f t="shared" si="212"/>
        <v>0</v>
      </c>
      <c r="T224" s="3">
        <f t="shared" si="213"/>
        <v>0</v>
      </c>
      <c r="U224" s="3">
        <f t="shared" si="214"/>
        <v>0</v>
      </c>
      <c r="V224" s="3">
        <f t="shared" si="215"/>
        <v>0</v>
      </c>
      <c r="W224" s="3">
        <f t="shared" si="216"/>
        <v>0</v>
      </c>
      <c r="X224" s="3">
        <f t="shared" si="217"/>
        <v>0</v>
      </c>
      <c r="Y224" s="3">
        <f t="shared" si="218"/>
        <v>0</v>
      </c>
      <c r="Z224" s="3">
        <f t="shared" si="219"/>
        <v>0</v>
      </c>
      <c r="AA224" s="3">
        <f t="shared" si="220"/>
        <v>0</v>
      </c>
      <c r="AB224" s="3">
        <f t="shared" si="221"/>
        <v>0</v>
      </c>
      <c r="AC224" s="3">
        <f t="shared" si="222"/>
        <v>0</v>
      </c>
      <c r="AD224" s="3">
        <f t="shared" si="223"/>
        <v>0</v>
      </c>
    </row>
    <row r="225" spans="1:30" ht="14.4" customHeight="1" thickBot="1" x14ac:dyDescent="0.35">
      <c r="A225" s="20"/>
      <c r="B225" s="54"/>
      <c r="C225" s="3">
        <f t="shared" si="196"/>
        <v>0</v>
      </c>
      <c r="D225" s="3">
        <f t="shared" si="197"/>
        <v>0</v>
      </c>
      <c r="E225" s="3">
        <f t="shared" si="198"/>
        <v>0</v>
      </c>
      <c r="F225" s="3">
        <f t="shared" si="199"/>
        <v>0</v>
      </c>
      <c r="G225" s="3">
        <f t="shared" si="200"/>
        <v>0</v>
      </c>
      <c r="H225" s="3">
        <f t="shared" si="201"/>
        <v>0</v>
      </c>
      <c r="I225" s="3">
        <f t="shared" si="202"/>
        <v>0</v>
      </c>
      <c r="J225" s="3">
        <f t="shared" si="203"/>
        <v>0</v>
      </c>
      <c r="K225" s="3">
        <f t="shared" si="204"/>
        <v>0</v>
      </c>
      <c r="L225" s="3">
        <f t="shared" si="205"/>
        <v>0</v>
      </c>
      <c r="M225" s="3" t="str">
        <f t="shared" si="206"/>
        <v>40 28 959 0699</v>
      </c>
      <c r="N225" s="3">
        <f t="shared" si="207"/>
        <v>20</v>
      </c>
      <c r="O225" s="3">
        <f t="shared" si="208"/>
        <v>0</v>
      </c>
      <c r="P225" s="3">
        <f t="shared" si="209"/>
        <v>0</v>
      </c>
      <c r="Q225" s="3">
        <f t="shared" si="210"/>
        <v>0</v>
      </c>
      <c r="R225" s="3">
        <f t="shared" si="211"/>
        <v>0</v>
      </c>
      <c r="S225" s="3">
        <f t="shared" si="212"/>
        <v>0</v>
      </c>
      <c r="T225" s="3">
        <f t="shared" si="213"/>
        <v>0</v>
      </c>
      <c r="U225" s="3">
        <f t="shared" si="214"/>
        <v>0</v>
      </c>
      <c r="V225" s="3">
        <f t="shared" si="215"/>
        <v>0</v>
      </c>
      <c r="W225" s="3">
        <f t="shared" si="216"/>
        <v>0</v>
      </c>
      <c r="X225" s="3">
        <f t="shared" si="217"/>
        <v>0</v>
      </c>
      <c r="Y225" s="3">
        <f t="shared" si="218"/>
        <v>0</v>
      </c>
      <c r="Z225" s="3">
        <f t="shared" si="219"/>
        <v>0</v>
      </c>
      <c r="AA225" s="3">
        <f t="shared" si="220"/>
        <v>0</v>
      </c>
      <c r="AB225" s="3">
        <f t="shared" si="221"/>
        <v>0</v>
      </c>
      <c r="AC225" s="3">
        <f t="shared" si="222"/>
        <v>0</v>
      </c>
      <c r="AD225" s="3">
        <f t="shared" si="223"/>
        <v>0</v>
      </c>
    </row>
    <row r="226" spans="1:30" ht="15" thickBot="1" x14ac:dyDescent="0.35">
      <c r="A226" s="13"/>
      <c r="B226" s="31"/>
      <c r="C226" s="14"/>
      <c r="D226" s="14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  <c r="AA226" s="14"/>
      <c r="AB226" s="14"/>
      <c r="AC226" s="14"/>
      <c r="AD226" s="15"/>
    </row>
  </sheetData>
  <autoFilter ref="A1:AD169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</autoFilter>
  <mergeCells count="33">
    <mergeCell ref="B1:AD1"/>
    <mergeCell ref="A3:A59"/>
    <mergeCell ref="C13:AD13"/>
    <mergeCell ref="V43:AD43"/>
    <mergeCell ref="B44:B59"/>
    <mergeCell ref="B14:B29"/>
    <mergeCell ref="B4:B12"/>
    <mergeCell ref="B154:B169"/>
    <mergeCell ref="A62:A114"/>
    <mergeCell ref="C72:AD72"/>
    <mergeCell ref="B73:B88"/>
    <mergeCell ref="V98:AD98"/>
    <mergeCell ref="B99:B114"/>
    <mergeCell ref="B90:B97"/>
    <mergeCell ref="C115:AD115"/>
    <mergeCell ref="B63:B71"/>
    <mergeCell ref="B118:B126"/>
    <mergeCell ref="B174:B182"/>
    <mergeCell ref="C171:AD171"/>
    <mergeCell ref="B201:B208"/>
    <mergeCell ref="B31:B42"/>
    <mergeCell ref="B145:B152"/>
    <mergeCell ref="A170:AD170"/>
    <mergeCell ref="A173:A224"/>
    <mergeCell ref="C183:AD183"/>
    <mergeCell ref="B184:B199"/>
    <mergeCell ref="V209:AD209"/>
    <mergeCell ref="B210:B225"/>
    <mergeCell ref="C60:AD60"/>
    <mergeCell ref="B128:B143"/>
    <mergeCell ref="A117:A169"/>
    <mergeCell ref="C127:AD127"/>
    <mergeCell ref="V153:AD153"/>
  </mergeCells>
  <phoneticPr fontId="18" type="noConversion"/>
  <conditionalFormatting sqref="C44:AD59">
    <cfRule type="dataBar" priority="1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{CA8F2A71-41A9-403C-AEEB-21C271CA36E1}</x14:id>
        </ext>
      </extLst>
    </cfRule>
  </conditionalFormatting>
  <conditionalFormatting sqref="E44:E59 Q44:Q59 O44:O59 M44:M59 K44:K59 I44:I59 C44:C59 Y44:Y59 W44:W59 S44:S59 U44:U59 G44:G59">
    <cfRule type="colorScale" priority="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4 M44 O44 Q44 S44 U44 W44 Y44 C44 E44 G44 I44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1:M37">
    <cfRule type="dataBar" priority="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{63667439-5C2D-4DA2-B9A5-2189E31A1D54}</x14:id>
        </ext>
      </extLst>
    </cfRule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9:M114 C99:C114 E99:E114 G99:G114 I99:I114 K99:K114 O99:O114 Q99:Q114 S99:S114 U99:U114 W99:W114 Y99:Y114">
    <cfRule type="colorScale" priority="82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31:N37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{620F0128-162D-4C9A-BD11-61857F219A4B}</x14:id>
        </ext>
      </extLst>
    </cfRule>
  </conditionalFormatting>
  <conditionalFormatting sqref="AA44:AA59 AC44:AC59">
    <cfRule type="colorScale" priority="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9:AA114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44 AC44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99:AC114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210 AC210">
    <cfRule type="colorScale" priority="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23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{F1399836-C6FD-4A60-AD09-FF53FA913296}</x14:id>
        </ext>
      </extLst>
    </cfRule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23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{A97A41B8-61BB-43A4-A17C-0BBFBB4059CD}</x14:id>
        </ext>
      </extLst>
    </cfRule>
  </conditionalFormatting>
  <conditionalFormatting sqref="S23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4:C199 E184:E199 G184:G199 I184:I199 K184:K199 M184:M199 O184:O199 Q184:Q199 S184:S199 U184:U199 W184:W199 Y184:Y199">
    <cfRule type="colorScale" priority="17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84:AA199 AC184:AC199">
    <cfRule type="colorScale" priority="17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84:AA199">
    <cfRule type="colorScale" priority="17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84:AC199">
    <cfRule type="colorScale" priority="17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01:M208 C201:C208 E201:E208 G201:G208 I201:I208 K201:K208 O201:O208 Q201:Q208 S201:S208 U201:U208 W201:W208 Y201:Y208">
    <cfRule type="colorScale" priority="17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01:AA208 AC201:AC208">
    <cfRule type="colorScale" priority="17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01:AA208">
    <cfRule type="colorScale" priority="17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01:AC208">
    <cfRule type="colorScale" priority="17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10:M225 C210:C225 E210:E225 G210:G225 I210:I225 K210:K225 O210:O225 Q210:Q225 S210:S225 U210:U225 W210:W225 Y210:Y225">
    <cfRule type="colorScale" priority="179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0:AA225 AC210:AC225">
    <cfRule type="colorScale" priority="1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0:AA225">
    <cfRule type="colorScale" priority="182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10:AC225">
    <cfRule type="colorScale" priority="182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4:C169 E154:E169 G154:G169 I154:I169 K154:K169 M154:M169 O154:O169 Q154:Q169 S154:S169 U154:U169 W154:W169 Y154:Y169">
    <cfRule type="colorScale" priority="1829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54:AA169">
    <cfRule type="colorScale" priority="185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54:AC169">
    <cfRule type="colorScale" priority="185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5:C152 E145:E152 G145:G152 I145:I152 K145:K152 M145:M152 O145:O152 Q145:Q152 S145:S152 U145:U152 W145:W152 Y145:Y152">
    <cfRule type="colorScale" priority="18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45:AA152">
    <cfRule type="colorScale" priority="18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5:AC152">
    <cfRule type="colorScale" priority="18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8:C143 E128:E143 G128:G143 I128:I143 K128:K143 M128:M143 O128:O143 Q128:Q143 S128:S143 U128:U143 W128:W143 Y128:Y143">
    <cfRule type="colorScale" priority="18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28:AA143">
    <cfRule type="colorScale" priority="18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28:AC143">
    <cfRule type="colorScale" priority="18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0:C97 E90:E97 G90:G97 I90:I97 K90:K97 M90:M97 O90:O97 Q90:Q97 S90:S97 U90:U97 W90:W97 Y90:Y97">
    <cfRule type="colorScale" priority="18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0:AA97">
    <cfRule type="colorScale" priority="19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90:AC97">
    <cfRule type="colorScale" priority="19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3:C88 E73:E88 G73:G88 I73:I88 K73:K88 M73:M88 O73:O88 Q73:Q88 S73:S88 U73:U88 W73:W88 Y73:Y88">
    <cfRule type="colorScale" priority="19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73:AA88">
    <cfRule type="colorScale" priority="19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73:AC88">
    <cfRule type="colorScale" priority="19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31:Q42 Y31:Y42 W31:W42 U31:U42 S31:S42 O31:O42 M31:M42 K31:K42 I31:I42 G31:G42 C31:C42 E31:E42">
    <cfRule type="colorScale" priority="20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31:AC42 AA31:AA42">
    <cfRule type="colorScale" priority="20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:AD29">
    <cfRule type="dataBar" priority="204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{2C9713B8-E45A-4732-AC6A-481B39280BCD}</x14:id>
        </ext>
      </extLst>
    </cfRule>
  </conditionalFormatting>
  <conditionalFormatting sqref="E14:E29 O14:O29 M14:M29 K14:K29 I14:I29 G14:G29 C14:C29 Y14:Y29 W14:W29 U14:U29 Q14:Q29 S14:S29">
    <cfRule type="colorScale" priority="20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:AC29 AA14:AA29">
    <cfRule type="colorScale" priority="21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:AD13 O4:AD12">
    <cfRule type="dataBar" priority="32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{1B25714C-A917-419A-8742-FF9331A5C442}</x14:id>
        </ext>
      </extLst>
    </cfRule>
  </conditionalFormatting>
  <conditionalFormatting sqref="C13:AD59 O4:AD12">
    <cfRule type="dataBar" priority="32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{C2E6B8DF-C70F-4B1D-8966-DD6FC2A89EEC}</x14:id>
        </ext>
      </extLst>
    </cfRule>
  </conditionalFormatting>
  <conditionalFormatting sqref="C174:C182 E174:E182 G174:G182 I174:I182 K174:K182 M174:M182 O174:O182 Q174:Q182 S174:S182 U174:U182 W174:W182 Y174:Y182">
    <cfRule type="colorScale" priority="41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174:D182">
    <cfRule type="dataBar" priority="419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{D542EF7E-9A77-42E2-B146-84AA64855164}</x14:id>
        </ext>
      </extLst>
    </cfRule>
  </conditionalFormatting>
  <conditionalFormatting sqref="F174:F182">
    <cfRule type="dataBar" priority="4193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{ED99AD0C-AAC9-43EC-BD0D-13E3702596B6}</x14:id>
        </ext>
      </extLst>
    </cfRule>
  </conditionalFormatting>
  <conditionalFormatting sqref="H174:H182">
    <cfRule type="dataBar" priority="419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{F0680C84-AA01-4C64-AC01-83243D8F2146}</x14:id>
        </ext>
      </extLst>
    </cfRule>
  </conditionalFormatting>
  <conditionalFormatting sqref="J174:J182">
    <cfRule type="dataBar" priority="4195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{4D1053D8-C327-43F0-A866-19B49DE2757D}</x14:id>
        </ext>
      </extLst>
    </cfRule>
  </conditionalFormatting>
  <conditionalFormatting sqref="L174:L182">
    <cfRule type="dataBar" priority="419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{4C4DB143-E786-4AC9-AB2A-95A8FB4E77FA}</x14:id>
        </ext>
      </extLst>
    </cfRule>
  </conditionalFormatting>
  <conditionalFormatting sqref="N174:N182">
    <cfRule type="dataBar" priority="419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{30DA599C-78F2-4264-ACB1-127F475C41C6}</x14:id>
        </ext>
      </extLst>
    </cfRule>
  </conditionalFormatting>
  <conditionalFormatting sqref="P174:P182">
    <cfRule type="dataBar" priority="419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{8DFA46A4-AD72-46CF-8EA4-91B08E093795}</x14:id>
        </ext>
      </extLst>
    </cfRule>
  </conditionalFormatting>
  <conditionalFormatting sqref="R174:R182">
    <cfRule type="dataBar" priority="419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{3B6C9FE5-BC0D-4C1F-A59B-4FE1631C9A31}</x14:id>
        </ext>
      </extLst>
    </cfRule>
  </conditionalFormatting>
  <conditionalFormatting sqref="T174:T182">
    <cfRule type="dataBar" priority="420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{7A154717-AF9C-4854-A1A3-483584822695}</x14:id>
        </ext>
      </extLst>
    </cfRule>
  </conditionalFormatting>
  <conditionalFormatting sqref="V174:V182">
    <cfRule type="dataBar" priority="420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{0EC5135E-A51B-4A2E-B419-45B6A4945B77}</x14:id>
        </ext>
      </extLst>
    </cfRule>
  </conditionalFormatting>
  <conditionalFormatting sqref="X174:X182">
    <cfRule type="dataBar" priority="420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{24D6499A-4C23-4205-9562-114A865EEDF1}</x14:id>
        </ext>
      </extLst>
    </cfRule>
  </conditionalFormatting>
  <conditionalFormatting sqref="Z174:Z182">
    <cfRule type="dataBar" priority="4203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{0710425C-1478-447E-8813-D4A64B335599}</x14:id>
        </ext>
      </extLst>
    </cfRule>
  </conditionalFormatting>
  <conditionalFormatting sqref="AA174:AA182 AC174:AC182">
    <cfRule type="colorScale" priority="42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74:AA182">
    <cfRule type="colorScale" priority="42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174:AB182">
    <cfRule type="dataBar" priority="420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{576B2901-1253-41D8-BB3A-85A9D1E3C348}</x14:id>
        </ext>
      </extLst>
    </cfRule>
  </conditionalFormatting>
  <conditionalFormatting sqref="AC174:AC182">
    <cfRule type="colorScale" priority="42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174:AD182">
    <cfRule type="dataBar" priority="420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{F1FDFBB3-9F5C-47C1-BBA4-F4F44CBF6312}</x14:id>
        </ext>
      </extLst>
    </cfRule>
  </conditionalFormatting>
  <conditionalFormatting sqref="C174:AD225">
    <cfRule type="colorScale" priority="4257">
      <colorScale>
        <cfvo type="min"/>
        <cfvo type="max"/>
        <color rgb="FFFFEF9C"/>
        <color rgb="FF63BE7B"/>
      </colorScale>
    </cfRule>
    <cfRule type="dataBar" priority="425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{75F3A92B-9120-4A1D-9CD7-0BE158A35557}</x14:id>
        </ext>
      </extLst>
    </cfRule>
  </conditionalFormatting>
  <conditionalFormatting sqref="C118:C126 E118:E126 G118:G126 I118:I126 K118:K126 M118:M126 O118:O126 Q118:Q126 S118:S126 U118:U126 W118:W126 Y118:Y126">
    <cfRule type="colorScale" priority="43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18:AA126">
    <cfRule type="colorScale" priority="43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18:AC126">
    <cfRule type="colorScale" priority="43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63:G71 C63:C71 E63:E71 I63:I71 K63:K71 M63:M71 O63:O71 Q63:Q71 S63:S71 U63:U71 W63:W71 Y63:Y71">
    <cfRule type="colorScale" priority="45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63:AA71 AC63:AC71">
    <cfRule type="colorScale" priority="45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C12 E4:E12 G4:G12 I4:I12 K4:K12 M4:M12">
    <cfRule type="colorScale" priority="47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N12">
    <cfRule type="dataBar" priority="470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{159F23D9-51C0-46B1-83B9-1B6C628D9D9A}</x14:id>
        </ext>
      </extLst>
    </cfRule>
  </conditionalFormatting>
  <conditionalFormatting sqref="C4:N12">
    <cfRule type="dataBar" priority="470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{13F20E9E-3173-4B38-8C97-3BB1D328AF7C}</x14:id>
        </ext>
      </extLst>
    </cfRule>
  </conditionalFormatting>
  <conditionalFormatting sqref="O4:O12 Q4:Q12 S4:S12 U4:U12 W4:W12 Y4:Y12">
    <cfRule type="colorScale" priority="47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4:AA12">
    <cfRule type="colorScale" priority="47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:AC12">
    <cfRule type="colorScale" priority="47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8F2A71-41A9-403C-AEEB-21C271CA36E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C44:AD59</xm:sqref>
        </x14:conditionalFormatting>
        <x14:conditionalFormatting xmlns:xm="http://schemas.microsoft.com/office/excel/2006/main">
          <x14:cfRule type="dataBar" id="{63667439-5C2D-4DA2-B9A5-2189E31A1D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M31:M37</xm:sqref>
        </x14:conditionalFormatting>
        <x14:conditionalFormatting xmlns:xm="http://schemas.microsoft.com/office/excel/2006/main">
          <x14:cfRule type="dataBar" id="{620F0128-162D-4C9A-BD11-61857F219A4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N31:N37</xm:sqref>
        </x14:conditionalFormatting>
        <x14:conditionalFormatting xmlns:xm="http://schemas.microsoft.com/office/excel/2006/main">
          <x14:cfRule type="dataBar" id="{F1399836-C6FD-4A60-AD09-FF53FA913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S23</xm:sqref>
        </x14:conditionalFormatting>
        <x14:conditionalFormatting xmlns:xm="http://schemas.microsoft.com/office/excel/2006/main">
          <x14:cfRule type="dataBar" id="{A97A41B8-61BB-43A4-A17C-0BBFBB4059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T23</xm:sqref>
        </x14:conditionalFormatting>
        <x14:conditionalFormatting xmlns:xm="http://schemas.microsoft.com/office/excel/2006/main">
          <x14:cfRule type="dataBar" id="{2C9713B8-E45A-4732-AC6A-481B39280BC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C14:AD29</xm:sqref>
        </x14:conditionalFormatting>
        <x14:conditionalFormatting xmlns:xm="http://schemas.microsoft.com/office/excel/2006/main">
          <x14:cfRule type="dataBar" id="{1B25714C-A917-419A-8742-FF9331A5C4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C13:AD13 O4:AD12</xm:sqref>
        </x14:conditionalFormatting>
        <x14:conditionalFormatting xmlns:xm="http://schemas.microsoft.com/office/excel/2006/main">
          <x14:cfRule type="dataBar" id="{C2E6B8DF-C70F-4B1D-8966-DD6FC2A89EE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C13:AD59 O4:AD12</xm:sqref>
        </x14:conditionalFormatting>
        <x14:conditionalFormatting xmlns:xm="http://schemas.microsoft.com/office/excel/2006/main">
          <x14:cfRule type="dataBar" id="{D542EF7E-9A77-42E2-B146-84AA6485516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D174:D182</xm:sqref>
        </x14:conditionalFormatting>
        <x14:conditionalFormatting xmlns:xm="http://schemas.microsoft.com/office/excel/2006/main">
          <x14:cfRule type="dataBar" id="{ED99AD0C-AAC9-43EC-BD0D-13E3702596B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F174:F182</xm:sqref>
        </x14:conditionalFormatting>
        <x14:conditionalFormatting xmlns:xm="http://schemas.microsoft.com/office/excel/2006/main">
          <x14:cfRule type="dataBar" id="{F0680C84-AA01-4C64-AC01-83243D8F214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H174:H182</xm:sqref>
        </x14:conditionalFormatting>
        <x14:conditionalFormatting xmlns:xm="http://schemas.microsoft.com/office/excel/2006/main">
          <x14:cfRule type="dataBar" id="{4D1053D8-C327-43F0-A866-19B49DE2757D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J174:J182</xm:sqref>
        </x14:conditionalFormatting>
        <x14:conditionalFormatting xmlns:xm="http://schemas.microsoft.com/office/excel/2006/main">
          <x14:cfRule type="dataBar" id="{4C4DB143-E786-4AC9-AB2A-95A8FB4E77F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L174:L182</xm:sqref>
        </x14:conditionalFormatting>
        <x14:conditionalFormatting xmlns:xm="http://schemas.microsoft.com/office/excel/2006/main">
          <x14:cfRule type="dataBar" id="{30DA599C-78F2-4264-ACB1-127F475C41C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N174:N182</xm:sqref>
        </x14:conditionalFormatting>
        <x14:conditionalFormatting xmlns:xm="http://schemas.microsoft.com/office/excel/2006/main">
          <x14:cfRule type="dataBar" id="{8DFA46A4-AD72-46CF-8EA4-91B08E0937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P174:P182</xm:sqref>
        </x14:conditionalFormatting>
        <x14:conditionalFormatting xmlns:xm="http://schemas.microsoft.com/office/excel/2006/main">
          <x14:cfRule type="dataBar" id="{3B6C9FE5-BC0D-4C1F-A59B-4FE1631C9A3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R174:R182</xm:sqref>
        </x14:conditionalFormatting>
        <x14:conditionalFormatting xmlns:xm="http://schemas.microsoft.com/office/excel/2006/main">
          <x14:cfRule type="dataBar" id="{7A154717-AF9C-4854-A1A3-4835848226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T174:T182</xm:sqref>
        </x14:conditionalFormatting>
        <x14:conditionalFormatting xmlns:xm="http://schemas.microsoft.com/office/excel/2006/main">
          <x14:cfRule type="dataBar" id="{0EC5135E-A51B-4A2E-B419-45B6A4945B7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V174:V182</xm:sqref>
        </x14:conditionalFormatting>
        <x14:conditionalFormatting xmlns:xm="http://schemas.microsoft.com/office/excel/2006/main">
          <x14:cfRule type="dataBar" id="{24D6499A-4C23-4205-9562-114A865EEDF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X174:X182</xm:sqref>
        </x14:conditionalFormatting>
        <x14:conditionalFormatting xmlns:xm="http://schemas.microsoft.com/office/excel/2006/main">
          <x14:cfRule type="dataBar" id="{0710425C-1478-447E-8813-D4A64B33559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Z174:Z182</xm:sqref>
        </x14:conditionalFormatting>
        <x14:conditionalFormatting xmlns:xm="http://schemas.microsoft.com/office/excel/2006/main">
          <x14:cfRule type="dataBar" id="{576B2901-1253-41D8-BB3A-85A9D1E3C34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AB174:AB182</xm:sqref>
        </x14:conditionalFormatting>
        <x14:conditionalFormatting xmlns:xm="http://schemas.microsoft.com/office/excel/2006/main">
          <x14:cfRule type="dataBar" id="{F1FDFBB3-9F5C-47C1-BBA4-F4F44CBF6312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AD174:AD182</xm:sqref>
        </x14:conditionalFormatting>
        <x14:conditionalFormatting xmlns:xm="http://schemas.microsoft.com/office/excel/2006/main">
          <x14:cfRule type="dataBar" id="{75F3A92B-9120-4A1D-9CD7-0BE158A3555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C174:AD225</xm:sqref>
        </x14:conditionalFormatting>
        <x14:conditionalFormatting xmlns:xm="http://schemas.microsoft.com/office/excel/2006/main">
          <x14:cfRule type="dataBar" id="{159F23D9-51C0-46B1-83B9-1B6C628D9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C4:N12</xm:sqref>
        </x14:conditionalFormatting>
        <x14:conditionalFormatting xmlns:xm="http://schemas.microsoft.com/office/excel/2006/main">
          <x14:cfRule type="dataBar" id="{13F20E9E-3173-4B38-8C97-3BB1D328AF7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C4:N12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workbookViewId="0">
      <selection activeCell="E7" sqref="E7"/>
    </sheetView>
  </sheetViews>
  <sheetFormatPr baseColWidth="10" defaultRowHeight="14.4" x14ac:dyDescent="0.3"/>
  <sheetData>
    <row r="1" spans="1:3" x14ac:dyDescent="0.3">
      <c r="A1" t="s">
        <v>179</v>
      </c>
      <c r="C1" t="s">
        <v>183</v>
      </c>
    </row>
    <row r="2" spans="1:3" x14ac:dyDescent="0.3">
      <c r="A2" t="s">
        <v>180</v>
      </c>
      <c r="C2" t="s">
        <v>184</v>
      </c>
    </row>
    <row r="3" spans="1:3" x14ac:dyDescent="0.3">
      <c r="A3" t="s">
        <v>181</v>
      </c>
      <c r="C3" t="s">
        <v>185</v>
      </c>
    </row>
    <row r="4" spans="1:3" x14ac:dyDescent="0.3">
      <c r="A4" t="s">
        <v>182</v>
      </c>
      <c r="C4" t="s">
        <v>186</v>
      </c>
    </row>
    <row r="5" spans="1:3" x14ac:dyDescent="0.3">
      <c r="C5" t="s">
        <v>187</v>
      </c>
    </row>
    <row r="6" spans="1:3" x14ac:dyDescent="0.3">
      <c r="C6" t="s">
        <v>188</v>
      </c>
    </row>
    <row r="7" spans="1:3" x14ac:dyDescent="0.3">
      <c r="C7" t="s">
        <v>189</v>
      </c>
    </row>
    <row r="8" spans="1:3" x14ac:dyDescent="0.3">
      <c r="C8" t="s">
        <v>190</v>
      </c>
    </row>
    <row r="9" spans="1:3" x14ac:dyDescent="0.3">
      <c r="C9" t="s">
        <v>191</v>
      </c>
    </row>
    <row r="10" spans="1:3" x14ac:dyDescent="0.3">
      <c r="C10" t="s">
        <v>192</v>
      </c>
    </row>
    <row r="11" spans="1:3" x14ac:dyDescent="0.3">
      <c r="C11" t="s">
        <v>193</v>
      </c>
    </row>
    <row r="12" spans="1:3" x14ac:dyDescent="0.3">
      <c r="C12" t="s">
        <v>194</v>
      </c>
    </row>
    <row r="13" spans="1:3" x14ac:dyDescent="0.3">
      <c r="C13" t="s">
        <v>195</v>
      </c>
    </row>
    <row r="14" spans="1:3" x14ac:dyDescent="0.3">
      <c r="C14" t="s">
        <v>196</v>
      </c>
    </row>
  </sheetData>
  <phoneticPr fontId="1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37"/>
  <sheetViews>
    <sheetView workbookViewId="0">
      <selection activeCell="G19" sqref="G19"/>
    </sheetView>
  </sheetViews>
  <sheetFormatPr baseColWidth="10" defaultRowHeight="14.4" x14ac:dyDescent="0.3"/>
  <cols>
    <col min="1" max="1" width="24.44140625" customWidth="1"/>
    <col min="3" max="3" width="15.109375" customWidth="1"/>
    <col min="4" max="4" width="12.6640625" customWidth="1"/>
    <col min="5" max="5" width="15" style="39" customWidth="1"/>
  </cols>
  <sheetData>
    <row r="1" spans="1:5" x14ac:dyDescent="0.3">
      <c r="A1" t="s">
        <v>204</v>
      </c>
      <c r="B1" t="s">
        <v>197</v>
      </c>
      <c r="C1" t="s">
        <v>198</v>
      </c>
      <c r="D1" t="s">
        <v>199</v>
      </c>
      <c r="E1" s="39" t="s">
        <v>202</v>
      </c>
    </row>
    <row r="2" spans="1:5" x14ac:dyDescent="0.3">
      <c r="A2" s="36" t="s">
        <v>95</v>
      </c>
      <c r="B2" t="s">
        <v>183</v>
      </c>
      <c r="C2" t="s">
        <v>179</v>
      </c>
      <c r="D2" s="36">
        <v>13</v>
      </c>
      <c r="E2" s="6">
        <f>D2+SUMPRODUCT((Tableau2[Code barre]=Tableau1[[#This Row],[Code Barre]])*Tableau2[Entrées])-SUMPRODUCT((Tableau2[Code barre]=Tableau1[[#This Row],[Code Barre]])*Tableau2[Sorties])</f>
        <v>13</v>
      </c>
    </row>
    <row r="3" spans="1:5" x14ac:dyDescent="0.3">
      <c r="A3" s="36" t="s">
        <v>37</v>
      </c>
      <c r="B3" t="s">
        <v>183</v>
      </c>
      <c r="C3" t="s">
        <v>179</v>
      </c>
      <c r="D3" s="36">
        <v>17</v>
      </c>
      <c r="E3" s="6">
        <f>D3+SUMPRODUCT((Tableau2[Code barre]=Tableau1[[#This Row],[Code Barre]])*Tableau2[Entrées])-SUMPRODUCT((Tableau2[Code barre]=Tableau1[[#This Row],[Code Barre]])*Tableau2[Sorties])</f>
        <v>17</v>
      </c>
    </row>
    <row r="4" spans="1:5" x14ac:dyDescent="0.3">
      <c r="A4" s="36" t="s">
        <v>36</v>
      </c>
      <c r="B4" t="s">
        <v>183</v>
      </c>
      <c r="C4" t="s">
        <v>179</v>
      </c>
      <c r="D4" s="36">
        <v>20</v>
      </c>
      <c r="E4" s="6">
        <f>D4+SUMPRODUCT((Tableau2[Code barre]=Tableau1[[#This Row],[Code Barre]])*Tableau2[Entrées])-SUMPRODUCT((Tableau2[Code barre]=Tableau1[[#This Row],[Code Barre]])*Tableau2[Sorties])</f>
        <v>20</v>
      </c>
    </row>
    <row r="5" spans="1:5" x14ac:dyDescent="0.3">
      <c r="A5" s="3" t="s">
        <v>99</v>
      </c>
      <c r="B5" t="s">
        <v>183</v>
      </c>
      <c r="C5" t="s">
        <v>179</v>
      </c>
      <c r="D5" s="3">
        <v>4</v>
      </c>
      <c r="E5" s="6">
        <f>D5+SUMPRODUCT((Tableau2[Code barre]=Tableau1[[#This Row],[Code Barre]])*Tableau2[Entrées])-SUMPRODUCT((Tableau2[Code barre]=Tableau1[[#This Row],[Code Barre]])*Tableau2[Sorties])</f>
        <v>4</v>
      </c>
    </row>
    <row r="6" spans="1:5" x14ac:dyDescent="0.3">
      <c r="A6" s="4" t="s">
        <v>96</v>
      </c>
      <c r="B6" t="s">
        <v>183</v>
      </c>
      <c r="C6" t="s">
        <v>180</v>
      </c>
      <c r="D6" s="3">
        <f>48+1</f>
        <v>49</v>
      </c>
      <c r="E6" s="6">
        <f>D6+SUMPRODUCT((Tableau2[Code barre]=Tableau1[[#This Row],[Code Barre]])*Tableau2[Entrées])-SUMPRODUCT((Tableau2[Code barre]=Tableau1[[#This Row],[Code Barre]])*Tableau2[Sorties])</f>
        <v>49</v>
      </c>
    </row>
    <row r="7" spans="1:5" x14ac:dyDescent="0.3">
      <c r="A7" s="4" t="s">
        <v>39</v>
      </c>
      <c r="B7" t="s">
        <v>183</v>
      </c>
      <c r="C7" t="s">
        <v>180</v>
      </c>
      <c r="D7" s="3">
        <v>52</v>
      </c>
      <c r="E7" s="6">
        <f>D7+SUMPRODUCT((Tableau2[Code barre]=Tableau1[[#This Row],[Code Barre]])*Tableau2[Entrées])-SUMPRODUCT((Tableau2[Code barre]=Tableau1[[#This Row],[Code Barre]])*Tableau2[Sorties])</f>
        <v>52</v>
      </c>
    </row>
    <row r="8" spans="1:5" x14ac:dyDescent="0.3">
      <c r="A8" s="4" t="s">
        <v>38</v>
      </c>
      <c r="B8" t="s">
        <v>183</v>
      </c>
      <c r="C8" t="s">
        <v>180</v>
      </c>
      <c r="D8" s="3">
        <f>3+1</f>
        <v>4</v>
      </c>
      <c r="E8" s="6">
        <f>D8+SUMPRODUCT((Tableau2[Code barre]=Tableau1[[#This Row],[Code Barre]])*Tableau2[Entrées])-SUMPRODUCT((Tableau2[Code barre]=Tableau1[[#This Row],[Code Barre]])*Tableau2[Sorties])</f>
        <v>4</v>
      </c>
    </row>
    <row r="9" spans="1:5" x14ac:dyDescent="0.3">
      <c r="A9" s="4" t="s">
        <v>63</v>
      </c>
      <c r="B9" t="s">
        <v>183</v>
      </c>
      <c r="C9" t="s">
        <v>180</v>
      </c>
      <c r="D9" s="3">
        <v>5</v>
      </c>
      <c r="E9" s="6">
        <f>D9+SUMPRODUCT((Tableau2[Code barre]=Tableau1[[#This Row],[Code Barre]])*Tableau2[Entrées])-SUMPRODUCT((Tableau2[Code barre]=Tableau1[[#This Row],[Code Barre]])*Tableau2[Sorties])</f>
        <v>5</v>
      </c>
    </row>
    <row r="10" spans="1:5" x14ac:dyDescent="0.3">
      <c r="A10" s="4" t="s">
        <v>58</v>
      </c>
      <c r="B10" t="s">
        <v>183</v>
      </c>
      <c r="C10" t="s">
        <v>181</v>
      </c>
      <c r="D10" s="3">
        <v>7</v>
      </c>
      <c r="E10" s="6">
        <f>D10+SUMPRODUCT((Tableau2[Code barre]=Tableau1[[#This Row],[Code Barre]])*Tableau2[Entrées])-SUMPRODUCT((Tableau2[Code barre]=Tableau1[[#This Row],[Code Barre]])*Tableau2[Sorties])</f>
        <v>7</v>
      </c>
    </row>
    <row r="11" spans="1:5" x14ac:dyDescent="0.3">
      <c r="A11" s="4" t="s">
        <v>60</v>
      </c>
      <c r="B11" t="s">
        <v>183</v>
      </c>
      <c r="C11" t="s">
        <v>181</v>
      </c>
      <c r="D11" s="3">
        <v>20</v>
      </c>
      <c r="E11" s="6">
        <f>D11+SUMPRODUCT((Tableau2[Code barre]=Tableau1[[#This Row],[Code Barre]])*Tableau2[Entrées])-SUMPRODUCT((Tableau2[Code barre]=Tableau1[[#This Row],[Code Barre]])*Tableau2[Sorties])</f>
        <v>20</v>
      </c>
    </row>
    <row r="12" spans="1:5" x14ac:dyDescent="0.3">
      <c r="A12" s="4" t="s">
        <v>59</v>
      </c>
      <c r="B12" t="s">
        <v>183</v>
      </c>
      <c r="C12" t="s">
        <v>181</v>
      </c>
      <c r="D12" s="3">
        <v>9</v>
      </c>
      <c r="E12" s="6">
        <f>D12+SUMPRODUCT((Tableau2[Code barre]=Tableau1[[#This Row],[Code Barre]])*Tableau2[Entrées])-SUMPRODUCT((Tableau2[Code barre]=Tableau1[[#This Row],[Code Barre]])*Tableau2[Sorties])</f>
        <v>9</v>
      </c>
    </row>
    <row r="13" spans="1:5" x14ac:dyDescent="0.3">
      <c r="A13" s="4" t="s">
        <v>88</v>
      </c>
      <c r="B13" t="s">
        <v>183</v>
      </c>
      <c r="C13" t="s">
        <v>181</v>
      </c>
      <c r="D13" s="3">
        <v>23</v>
      </c>
      <c r="E13" s="6">
        <f>D13+SUMPRODUCT((Tableau2[Code barre]=Tableau1[[#This Row],[Code Barre]])*Tableau2[Entrées])-SUMPRODUCT((Tableau2[Code barre]=Tableau1[[#This Row],[Code Barre]])*Tableau2[Sorties])</f>
        <v>23</v>
      </c>
    </row>
    <row r="14" spans="1:5" x14ac:dyDescent="0.3">
      <c r="A14" s="4" t="s">
        <v>62</v>
      </c>
      <c r="B14" t="s">
        <v>183</v>
      </c>
      <c r="C14" t="s">
        <v>181</v>
      </c>
      <c r="D14" s="3">
        <v>4</v>
      </c>
      <c r="E14" s="6">
        <f>D14+SUMPRODUCT((Tableau2[Code barre]=Tableau1[[#This Row],[Code Barre]])*Tableau2[Entrées])-SUMPRODUCT((Tableau2[Code barre]=Tableau1[[#This Row],[Code Barre]])*Tableau2[Sorties])</f>
        <v>4</v>
      </c>
    </row>
    <row r="15" spans="1:5" x14ac:dyDescent="0.3">
      <c r="A15" s="4" t="s">
        <v>89</v>
      </c>
      <c r="B15" t="s">
        <v>183</v>
      </c>
      <c r="C15" t="s">
        <v>181</v>
      </c>
      <c r="D15" s="3">
        <v>6</v>
      </c>
      <c r="E15" s="6">
        <f>D15+SUMPRODUCT((Tableau2[Code barre]=Tableau1[[#This Row],[Code Barre]])*Tableau2[Entrées])-SUMPRODUCT((Tableau2[Code barre]=Tableau1[[#This Row],[Code Barre]])*Tableau2[Sorties])</f>
        <v>6</v>
      </c>
    </row>
    <row r="16" spans="1:5" x14ac:dyDescent="0.3">
      <c r="A16" s="3" t="s">
        <v>79</v>
      </c>
      <c r="B16" t="s">
        <v>183</v>
      </c>
      <c r="C16" t="s">
        <v>182</v>
      </c>
      <c r="D16" s="3">
        <v>30</v>
      </c>
      <c r="E16" s="6">
        <f>D16+SUMPRODUCT((Tableau2[Code barre]=Tableau1[[#This Row],[Code Barre]])*Tableau2[Entrées])-SUMPRODUCT((Tableau2[Code barre]=Tableau1[[#This Row],[Code Barre]])*Tableau2[Sorties])</f>
        <v>30</v>
      </c>
    </row>
    <row r="17" spans="1:5" x14ac:dyDescent="0.3">
      <c r="A17" s="3" t="s">
        <v>61</v>
      </c>
      <c r="B17" t="s">
        <v>183</v>
      </c>
      <c r="C17" t="s">
        <v>182</v>
      </c>
      <c r="D17" s="3">
        <f>27+3</f>
        <v>30</v>
      </c>
      <c r="E17" s="6">
        <f>D17+SUMPRODUCT((Tableau2[Code barre]=Tableau1[[#This Row],[Code Barre]])*Tableau2[Entrées])-SUMPRODUCT((Tableau2[Code barre]=Tableau1[[#This Row],[Code Barre]])*Tableau2[Sorties])</f>
        <v>30</v>
      </c>
    </row>
    <row r="18" spans="1:5" x14ac:dyDescent="0.3">
      <c r="A18" s="3" t="s">
        <v>86</v>
      </c>
      <c r="B18" t="s">
        <v>183</v>
      </c>
      <c r="C18" t="s">
        <v>182</v>
      </c>
      <c r="D18" s="3">
        <v>24</v>
      </c>
      <c r="E18" s="6">
        <f>D18+SUMPRODUCT((Tableau2[Code barre]=Tableau1[[#This Row],[Code Barre]])*Tableau2[Entrées])-SUMPRODUCT((Tableau2[Code barre]=Tableau1[[#This Row],[Code Barre]])*Tableau2[Sorties])</f>
        <v>24</v>
      </c>
    </row>
    <row r="19" spans="1:5" x14ac:dyDescent="0.3">
      <c r="A19" s="36" t="s">
        <v>87</v>
      </c>
      <c r="B19" t="s">
        <v>183</v>
      </c>
      <c r="C19" t="s">
        <v>182</v>
      </c>
      <c r="D19" s="36">
        <v>16</v>
      </c>
      <c r="E19" s="6">
        <f>D19+SUMPRODUCT((Tableau2[Code barre]=Tableau1[[#This Row],[Code Barre]])*Tableau2[Entrées])-SUMPRODUCT((Tableau2[Code barre]=Tableau1[[#This Row],[Code Barre]])*Tableau2[Sorties])</f>
        <v>16</v>
      </c>
    </row>
    <row r="20" spans="1:5" x14ac:dyDescent="0.3">
      <c r="A20" s="37" t="s">
        <v>49</v>
      </c>
      <c r="B20" t="s">
        <v>184</v>
      </c>
      <c r="C20" t="s">
        <v>179</v>
      </c>
      <c r="D20" s="36">
        <f>9*3+5</f>
        <v>32</v>
      </c>
      <c r="E20" s="6">
        <f>D20+SUMPRODUCT((Tableau2[Code barre]=Tableau1[[#This Row],[Code Barre]])*Tableau2[Entrées])-SUMPRODUCT((Tableau2[Code barre]=Tableau1[[#This Row],[Code Barre]])*Tableau2[Sorties])</f>
        <v>32</v>
      </c>
    </row>
    <row r="21" spans="1:5" x14ac:dyDescent="0.3">
      <c r="A21" s="38" t="s">
        <v>48</v>
      </c>
      <c r="B21" t="s">
        <v>184</v>
      </c>
      <c r="C21" t="s">
        <v>179</v>
      </c>
      <c r="D21" s="36">
        <f>2*8</f>
        <v>16</v>
      </c>
      <c r="E21" s="6">
        <f>D21+SUMPRODUCT((Tableau2[Code barre]=Tableau1[[#This Row],[Code Barre]])*Tableau2[Entrées])-SUMPRODUCT((Tableau2[Code barre]=Tableau1[[#This Row],[Code Barre]])*Tableau2[Sorties])</f>
        <v>16</v>
      </c>
    </row>
    <row r="22" spans="1:5" x14ac:dyDescent="0.3">
      <c r="A22" s="37" t="s">
        <v>53</v>
      </c>
      <c r="B22" t="s">
        <v>184</v>
      </c>
      <c r="C22" t="s">
        <v>179</v>
      </c>
      <c r="D22" s="3">
        <f>7*3</f>
        <v>21</v>
      </c>
      <c r="E22" s="6">
        <f>D22+SUMPRODUCT((Tableau2[Code barre]=Tableau1[[#This Row],[Code Barre]])*Tableau2[Entrées])-SUMPRODUCT((Tableau2[Code barre]=Tableau1[[#This Row],[Code Barre]])*Tableau2[Sorties])</f>
        <v>21</v>
      </c>
    </row>
    <row r="23" spans="1:5" x14ac:dyDescent="0.3">
      <c r="A23" s="37" t="s">
        <v>52</v>
      </c>
      <c r="B23" t="s">
        <v>184</v>
      </c>
      <c r="C23" t="s">
        <v>180</v>
      </c>
      <c r="D23" s="3">
        <f>8*4</f>
        <v>32</v>
      </c>
      <c r="E23" s="6">
        <f>D23+SUMPRODUCT((Tableau2[Code barre]=Tableau1[[#This Row],[Code Barre]])*Tableau2[Entrées])-SUMPRODUCT((Tableau2[Code barre]=Tableau1[[#This Row],[Code Barre]])*Tableau2[Sorties])</f>
        <v>32</v>
      </c>
    </row>
    <row r="24" spans="1:5" x14ac:dyDescent="0.3">
      <c r="A24" s="37" t="s">
        <v>81</v>
      </c>
      <c r="B24" t="s">
        <v>184</v>
      </c>
      <c r="C24" t="s">
        <v>180</v>
      </c>
      <c r="D24" s="3">
        <v>9</v>
      </c>
      <c r="E24" s="6">
        <f>D24+SUMPRODUCT((Tableau2[Code barre]=Tableau1[[#This Row],[Code Barre]])*Tableau2[Entrées])-SUMPRODUCT((Tableau2[Code barre]=Tableau1[[#This Row],[Code Barre]])*Tableau2[Sorties])</f>
        <v>9</v>
      </c>
    </row>
    <row r="25" spans="1:5" x14ac:dyDescent="0.3">
      <c r="A25" s="37" t="s">
        <v>50</v>
      </c>
      <c r="B25" t="s">
        <v>184</v>
      </c>
      <c r="C25" t="s">
        <v>180</v>
      </c>
      <c r="D25" s="3">
        <f>8+8</f>
        <v>16</v>
      </c>
      <c r="E25" s="6">
        <f>D25+SUMPRODUCT((Tableau2[Code barre]=Tableau1[[#This Row],[Code Barre]])*Tableau2[Entrées])-SUMPRODUCT((Tableau2[Code barre]=Tableau1[[#This Row],[Code Barre]])*Tableau2[Sorties])</f>
        <v>16</v>
      </c>
    </row>
    <row r="26" spans="1:5" x14ac:dyDescent="0.3">
      <c r="A26" s="38" t="s">
        <v>51</v>
      </c>
      <c r="B26" t="s">
        <v>184</v>
      </c>
      <c r="C26" t="s">
        <v>180</v>
      </c>
      <c r="D26" s="3">
        <f>8+8</f>
        <v>16</v>
      </c>
      <c r="E26" s="6">
        <f>D26+SUMPRODUCT((Tableau2[Code barre]=Tableau1[[#This Row],[Code Barre]])*Tableau2[Entrées])-SUMPRODUCT((Tableau2[Code barre]=Tableau1[[#This Row],[Code Barre]])*Tableau2[Sorties])</f>
        <v>16</v>
      </c>
    </row>
    <row r="27" spans="1:5" x14ac:dyDescent="0.3">
      <c r="A27" s="37" t="s">
        <v>98</v>
      </c>
      <c r="B27" t="s">
        <v>184</v>
      </c>
      <c r="C27" t="s">
        <v>180</v>
      </c>
      <c r="D27" s="36">
        <v>16</v>
      </c>
      <c r="E27" s="6">
        <f>D27+SUMPRODUCT((Tableau2[Code barre]=Tableau1[[#This Row],[Code Barre]])*Tableau2[Entrées])-SUMPRODUCT((Tableau2[Code barre]=Tableau1[[#This Row],[Code Barre]])*Tableau2[Sorties])</f>
        <v>16</v>
      </c>
    </row>
    <row r="28" spans="1:5" x14ac:dyDescent="0.3">
      <c r="A28" s="37" t="s">
        <v>56</v>
      </c>
      <c r="B28" t="s">
        <v>184</v>
      </c>
      <c r="C28" t="s">
        <v>181</v>
      </c>
      <c r="D28" s="37">
        <v>8</v>
      </c>
      <c r="E28" s="6">
        <f>D28+SUMPRODUCT((Tableau2[Code barre]=Tableau1[[#This Row],[Code Barre]])*Tableau2[Entrées])-SUMPRODUCT((Tableau2[Code barre]=Tableau1[[#This Row],[Code Barre]])*Tableau2[Sorties])</f>
        <v>8</v>
      </c>
    </row>
    <row r="29" spans="1:5" x14ac:dyDescent="0.3">
      <c r="A29" s="37" t="s">
        <v>55</v>
      </c>
      <c r="B29" t="s">
        <v>184</v>
      </c>
      <c r="C29" t="s">
        <v>181</v>
      </c>
      <c r="D29" s="37">
        <f>8+8</f>
        <v>16</v>
      </c>
      <c r="E29" s="6">
        <f>D29+SUMPRODUCT((Tableau2[Code barre]=Tableau1[[#This Row],[Code Barre]])*Tableau2[Entrées])-SUMPRODUCT((Tableau2[Code barre]=Tableau1[[#This Row],[Code Barre]])*Tableau2[Sorties])</f>
        <v>16</v>
      </c>
    </row>
    <row r="30" spans="1:5" x14ac:dyDescent="0.3">
      <c r="A30" s="37" t="s">
        <v>57</v>
      </c>
      <c r="B30" t="s">
        <v>184</v>
      </c>
      <c r="C30" t="s">
        <v>181</v>
      </c>
      <c r="D30" s="37">
        <f>8+8</f>
        <v>16</v>
      </c>
      <c r="E30" s="6">
        <f>D30+SUMPRODUCT((Tableau2[Code barre]=Tableau1[[#This Row],[Code Barre]])*Tableau2[Entrées])-SUMPRODUCT((Tableau2[Code barre]=Tableau1[[#This Row],[Code Barre]])*Tableau2[Sorties])</f>
        <v>16</v>
      </c>
    </row>
    <row r="31" spans="1:5" x14ac:dyDescent="0.3">
      <c r="A31" s="37" t="s">
        <v>84</v>
      </c>
      <c r="B31" t="s">
        <v>184</v>
      </c>
      <c r="C31" t="s">
        <v>181</v>
      </c>
      <c r="D31" s="37">
        <v>7</v>
      </c>
      <c r="E31" s="6">
        <f>D31+SUMPRODUCT((Tableau2[Code barre]=Tableau1[[#This Row],[Code Barre]])*Tableau2[Entrées])-SUMPRODUCT((Tableau2[Code barre]=Tableau1[[#This Row],[Code Barre]])*Tableau2[Sorties])</f>
        <v>7</v>
      </c>
    </row>
    <row r="32" spans="1:5" x14ac:dyDescent="0.3">
      <c r="A32" s="38" t="s">
        <v>85</v>
      </c>
      <c r="B32" t="s">
        <v>184</v>
      </c>
      <c r="C32" t="s">
        <v>181</v>
      </c>
      <c r="D32" s="38">
        <f>8+8</f>
        <v>16</v>
      </c>
      <c r="E32" s="6">
        <f>D32+SUMPRODUCT((Tableau2[Code barre]=Tableau1[[#This Row],[Code Barre]])*Tableau2[Entrées])-SUMPRODUCT((Tableau2[Code barre]=Tableau1[[#This Row],[Code Barre]])*Tableau2[Sorties])</f>
        <v>16</v>
      </c>
    </row>
    <row r="33" spans="1:5" x14ac:dyDescent="0.3">
      <c r="A33" s="37" t="s">
        <v>54</v>
      </c>
      <c r="B33" t="s">
        <v>184</v>
      </c>
      <c r="C33" t="s">
        <v>181</v>
      </c>
      <c r="D33" s="37">
        <f>4*7</f>
        <v>28</v>
      </c>
      <c r="E33" s="6">
        <f>D33+SUMPRODUCT((Tableau2[Code barre]=Tableau1[[#This Row],[Code Barre]])*Tableau2[Entrées])-SUMPRODUCT((Tableau2[Code barre]=Tableau1[[#This Row],[Code Barre]])*Tableau2[Sorties])</f>
        <v>28</v>
      </c>
    </row>
    <row r="34" spans="1:5" x14ac:dyDescent="0.3">
      <c r="A34" s="37" t="s">
        <v>83</v>
      </c>
      <c r="B34" t="s">
        <v>184</v>
      </c>
      <c r="C34" t="s">
        <v>182</v>
      </c>
      <c r="D34" s="37">
        <f>8*3+16+8</f>
        <v>48</v>
      </c>
      <c r="E34" s="6">
        <f>D34+SUMPRODUCT((Tableau2[Code barre]=Tableau1[[#This Row],[Code Barre]])*Tableau2[Entrées])-SUMPRODUCT((Tableau2[Code barre]=Tableau1[[#This Row],[Code Barre]])*Tableau2[Sorties])</f>
        <v>48</v>
      </c>
    </row>
    <row r="35" spans="1:5" x14ac:dyDescent="0.3">
      <c r="A35" s="37" t="s">
        <v>80</v>
      </c>
      <c r="B35" t="s">
        <v>184</v>
      </c>
      <c r="C35" t="s">
        <v>182</v>
      </c>
      <c r="D35" s="37">
        <v>36</v>
      </c>
      <c r="E35" s="6">
        <f>D35+SUMPRODUCT((Tableau2[Code barre]=Tableau1[[#This Row],[Code Barre]])*Tableau2[Entrées])-SUMPRODUCT((Tableau2[Code barre]=Tableau1[[#This Row],[Code Barre]])*Tableau2[Sorties])</f>
        <v>36</v>
      </c>
    </row>
    <row r="36" spans="1:5" x14ac:dyDescent="0.3">
      <c r="A36" s="38" t="s">
        <v>82</v>
      </c>
      <c r="B36" t="s">
        <v>184</v>
      </c>
      <c r="C36" t="s">
        <v>182</v>
      </c>
      <c r="D36" s="38">
        <f>8*3</f>
        <v>24</v>
      </c>
      <c r="E36" s="6">
        <f>D36+SUMPRODUCT((Tableau2[Code barre]=Tableau1[[#This Row],[Code Barre]])*Tableau2[Entrées])-SUMPRODUCT((Tableau2[Code barre]=Tableau1[[#This Row],[Code Barre]])*Tableau2[Sorties])</f>
        <v>24</v>
      </c>
    </row>
    <row r="37" spans="1:5" x14ac:dyDescent="0.3">
      <c r="A37" s="37" t="s">
        <v>155</v>
      </c>
      <c r="B37" t="s">
        <v>184</v>
      </c>
      <c r="C37" t="s">
        <v>182</v>
      </c>
      <c r="D37" s="37">
        <v>16</v>
      </c>
      <c r="E37" s="6">
        <f>D37+SUMPRODUCT((Tableau2[Code barre]=Tableau1[[#This Row],[Code Barre]])*Tableau2[Entrées])-SUMPRODUCT((Tableau2[Code barre]=Tableau1[[#This Row],[Code Barre]])*Tableau2[Sorties])</f>
        <v>16</v>
      </c>
    </row>
    <row r="38" spans="1:5" x14ac:dyDescent="0.3">
      <c r="A38" s="37" t="s">
        <v>90</v>
      </c>
      <c r="B38" t="s">
        <v>185</v>
      </c>
      <c r="C38" t="s">
        <v>179</v>
      </c>
      <c r="D38" s="36">
        <v>8</v>
      </c>
      <c r="E38" s="6">
        <f>D38+SUMPRODUCT((Tableau2[Code barre]=Tableau1[[#This Row],[Code Barre]])*Tableau2[Entrées])-SUMPRODUCT((Tableau2[Code barre]=Tableau1[[#This Row],[Code Barre]])*Tableau2[Sorties])</f>
        <v>8</v>
      </c>
    </row>
    <row r="39" spans="1:5" x14ac:dyDescent="0.3">
      <c r="A39" s="37" t="s">
        <v>65</v>
      </c>
      <c r="B39" t="s">
        <v>185</v>
      </c>
      <c r="C39" t="s">
        <v>179</v>
      </c>
      <c r="D39" s="36">
        <v>19</v>
      </c>
      <c r="E39" s="6">
        <f>D39+SUMPRODUCT((Tableau2[Code barre]=Tableau1[[#This Row],[Code Barre]])*Tableau2[Entrées])-SUMPRODUCT((Tableau2[Code barre]=Tableau1[[#This Row],[Code Barre]])*Tableau2[Sorties])</f>
        <v>19</v>
      </c>
    </row>
    <row r="40" spans="1:5" x14ac:dyDescent="0.3">
      <c r="A40" s="37" t="s">
        <v>77</v>
      </c>
      <c r="B40" t="s">
        <v>185</v>
      </c>
      <c r="C40" t="s">
        <v>179</v>
      </c>
      <c r="D40" s="36">
        <v>14</v>
      </c>
      <c r="E40" s="6">
        <f>D40+SUMPRODUCT((Tableau2[Code barre]=Tableau1[[#This Row],[Code Barre]])*Tableau2[Entrées])-SUMPRODUCT((Tableau2[Code barre]=Tableau1[[#This Row],[Code Barre]])*Tableau2[Sorties])</f>
        <v>14</v>
      </c>
    </row>
    <row r="41" spans="1:5" x14ac:dyDescent="0.3">
      <c r="A41" s="37" t="s">
        <v>78</v>
      </c>
      <c r="B41" t="s">
        <v>185</v>
      </c>
      <c r="C41" t="s">
        <v>179</v>
      </c>
      <c r="D41" s="36">
        <v>21</v>
      </c>
      <c r="E41" s="6">
        <f>D41+SUMPRODUCT((Tableau2[Code barre]=Tableau1[[#This Row],[Code Barre]])*Tableau2[Entrées])-SUMPRODUCT((Tableau2[Code barre]=Tableau1[[#This Row],[Code Barre]])*Tableau2[Sorties])</f>
        <v>21</v>
      </c>
    </row>
    <row r="42" spans="1:5" x14ac:dyDescent="0.3">
      <c r="A42" s="38" t="s">
        <v>64</v>
      </c>
      <c r="B42" t="s">
        <v>185</v>
      </c>
      <c r="C42" t="s">
        <v>179</v>
      </c>
      <c r="D42" s="36">
        <v>26</v>
      </c>
      <c r="E42" s="6">
        <f>D42+SUMPRODUCT((Tableau2[Code barre]=Tableau1[[#This Row],[Code Barre]])*Tableau2[Entrées])-SUMPRODUCT((Tableau2[Code barre]=Tableau1[[#This Row],[Code Barre]])*Tableau2[Sorties])</f>
        <v>26</v>
      </c>
    </row>
    <row r="43" spans="1:5" x14ac:dyDescent="0.3">
      <c r="A43" s="37" t="s">
        <v>66</v>
      </c>
      <c r="B43" t="s">
        <v>185</v>
      </c>
      <c r="C43" t="s">
        <v>179</v>
      </c>
      <c r="D43" s="3">
        <f>7+7</f>
        <v>14</v>
      </c>
      <c r="E43" s="6">
        <f>D43+SUMPRODUCT((Tableau2[Code barre]=Tableau1[[#This Row],[Code Barre]])*Tableau2[Entrées])-SUMPRODUCT((Tableau2[Code barre]=Tableau1[[#This Row],[Code Barre]])*Tableau2[Sorties])</f>
        <v>14</v>
      </c>
    </row>
    <row r="44" spans="1:5" x14ac:dyDescent="0.3">
      <c r="A44" s="37" t="s">
        <v>70</v>
      </c>
      <c r="B44" t="s">
        <v>185</v>
      </c>
      <c r="C44" t="s">
        <v>180</v>
      </c>
      <c r="D44" s="3">
        <v>11</v>
      </c>
      <c r="E44" s="6">
        <f>D44+SUMPRODUCT((Tableau2[Code barre]=Tableau1[[#This Row],[Code Barre]])*Tableau2[Entrées])-SUMPRODUCT((Tableau2[Code barre]=Tableau1[[#This Row],[Code Barre]])*Tableau2[Sorties])</f>
        <v>11</v>
      </c>
    </row>
    <row r="45" spans="1:5" x14ac:dyDescent="0.3">
      <c r="A45" s="37" t="s">
        <v>68</v>
      </c>
      <c r="B45" t="s">
        <v>185</v>
      </c>
      <c r="C45" t="s">
        <v>180</v>
      </c>
      <c r="D45" s="3">
        <v>12</v>
      </c>
      <c r="E45" s="6">
        <f>D45+SUMPRODUCT((Tableau2[Code barre]=Tableau1[[#This Row],[Code Barre]])*Tableau2[Entrées])-SUMPRODUCT((Tableau2[Code barre]=Tableau1[[#This Row],[Code Barre]])*Tableau2[Sorties])</f>
        <v>12</v>
      </c>
    </row>
    <row r="46" spans="1:5" x14ac:dyDescent="0.3">
      <c r="A46" s="37" t="s">
        <v>69</v>
      </c>
      <c r="B46" t="s">
        <v>185</v>
      </c>
      <c r="C46" t="s">
        <v>180</v>
      </c>
      <c r="D46" s="3">
        <v>11</v>
      </c>
      <c r="E46" s="6">
        <f>D46+SUMPRODUCT((Tableau2[Code barre]=Tableau1[[#This Row],[Code Barre]])*Tableau2[Entrées])-SUMPRODUCT((Tableau2[Code barre]=Tableau1[[#This Row],[Code Barre]])*Tableau2[Sorties])</f>
        <v>11</v>
      </c>
    </row>
    <row r="47" spans="1:5" x14ac:dyDescent="0.3">
      <c r="A47" s="38" t="s">
        <v>67</v>
      </c>
      <c r="B47" t="s">
        <v>185</v>
      </c>
      <c r="C47" t="s">
        <v>180</v>
      </c>
      <c r="D47" s="3">
        <f>8+8</f>
        <v>16</v>
      </c>
      <c r="E47" s="6">
        <f>D47+SUMPRODUCT((Tableau2[Code barre]=Tableau1[[#This Row],[Code Barre]])*Tableau2[Entrées])-SUMPRODUCT((Tableau2[Code barre]=Tableau1[[#This Row],[Code Barre]])*Tableau2[Sorties])</f>
        <v>16</v>
      </c>
    </row>
    <row r="48" spans="1:5" x14ac:dyDescent="0.3">
      <c r="A48" s="37" t="s">
        <v>71</v>
      </c>
      <c r="B48" t="s">
        <v>185</v>
      </c>
      <c r="C48" t="s">
        <v>180</v>
      </c>
      <c r="D48" s="3">
        <v>2</v>
      </c>
      <c r="E48" s="6">
        <f>D48+SUMPRODUCT((Tableau2[Code barre]=Tableau1[[#This Row],[Code Barre]])*Tableau2[Entrées])-SUMPRODUCT((Tableau2[Code barre]=Tableau1[[#This Row],[Code Barre]])*Tableau2[Sorties])</f>
        <v>2</v>
      </c>
    </row>
    <row r="49" spans="1:5" x14ac:dyDescent="0.3">
      <c r="A49" s="37" t="s">
        <v>74</v>
      </c>
      <c r="B49" t="s">
        <v>185</v>
      </c>
      <c r="C49" t="s">
        <v>181</v>
      </c>
      <c r="D49" s="3">
        <f>8+8</f>
        <v>16</v>
      </c>
      <c r="E49" s="6">
        <f>D49+SUMPRODUCT((Tableau2[Code barre]=Tableau1[[#This Row],[Code Barre]])*Tableau2[Entrées])-SUMPRODUCT((Tableau2[Code barre]=Tableau1[[#This Row],[Code Barre]])*Tableau2[Sorties])</f>
        <v>16</v>
      </c>
    </row>
    <row r="50" spans="1:5" x14ac:dyDescent="0.3">
      <c r="A50" s="37" t="s">
        <v>73</v>
      </c>
      <c r="B50" t="s">
        <v>185</v>
      </c>
      <c r="C50" t="s">
        <v>181</v>
      </c>
      <c r="D50" s="3">
        <v>8</v>
      </c>
      <c r="E50" s="6">
        <f>D50+SUMPRODUCT((Tableau2[Code barre]=Tableau1[[#This Row],[Code Barre]])*Tableau2[Entrées])-SUMPRODUCT((Tableau2[Code barre]=Tableau1[[#This Row],[Code Barre]])*Tableau2[Sorties])</f>
        <v>8</v>
      </c>
    </row>
    <row r="51" spans="1:5" x14ac:dyDescent="0.3">
      <c r="A51" s="37" t="s">
        <v>72</v>
      </c>
      <c r="B51" t="s">
        <v>185</v>
      </c>
      <c r="C51" t="s">
        <v>181</v>
      </c>
      <c r="D51" s="3">
        <f>7+7</f>
        <v>14</v>
      </c>
      <c r="E51" s="6">
        <f>D51+SUMPRODUCT((Tableau2[Code barre]=Tableau1[[#This Row],[Code Barre]])*Tableau2[Entrées])-SUMPRODUCT((Tableau2[Code barre]=Tableau1[[#This Row],[Code Barre]])*Tableau2[Sorties])</f>
        <v>14</v>
      </c>
    </row>
    <row r="52" spans="1:5" x14ac:dyDescent="0.3">
      <c r="A52" s="38" t="s">
        <v>76</v>
      </c>
      <c r="B52" t="s">
        <v>185</v>
      </c>
      <c r="C52" t="s">
        <v>181</v>
      </c>
      <c r="D52" s="3">
        <v>7</v>
      </c>
      <c r="E52" s="6">
        <f>D52+SUMPRODUCT((Tableau2[Code barre]=Tableau1[[#This Row],[Code Barre]])*Tableau2[Entrées])-SUMPRODUCT((Tableau2[Code barre]=Tableau1[[#This Row],[Code Barre]])*Tableau2[Sorties])</f>
        <v>7</v>
      </c>
    </row>
    <row r="53" spans="1:5" x14ac:dyDescent="0.3">
      <c r="A53" s="37" t="s">
        <v>75</v>
      </c>
      <c r="B53" t="s">
        <v>185</v>
      </c>
      <c r="C53" t="s">
        <v>181</v>
      </c>
      <c r="D53" s="3">
        <f>7+7</f>
        <v>14</v>
      </c>
      <c r="E53" s="6">
        <f>D53+SUMPRODUCT((Tableau2[Code barre]=Tableau1[[#This Row],[Code Barre]])*Tableau2[Entrées])-SUMPRODUCT((Tableau2[Code barre]=Tableau1[[#This Row],[Code Barre]])*Tableau2[Sorties])</f>
        <v>14</v>
      </c>
    </row>
    <row r="54" spans="1:5" x14ac:dyDescent="0.3">
      <c r="A54" s="37" t="s">
        <v>100</v>
      </c>
      <c r="B54" t="s">
        <v>185</v>
      </c>
      <c r="C54" t="s">
        <v>182</v>
      </c>
      <c r="D54" s="3">
        <v>6</v>
      </c>
      <c r="E54" s="6">
        <f>D54+SUMPRODUCT((Tableau2[Code barre]=Tableau1[[#This Row],[Code Barre]])*Tableau2[Entrées])-SUMPRODUCT((Tableau2[Code barre]=Tableau1[[#This Row],[Code Barre]])*Tableau2[Sorties])</f>
        <v>6</v>
      </c>
    </row>
    <row r="55" spans="1:5" x14ac:dyDescent="0.3">
      <c r="A55" s="37" t="s">
        <v>97</v>
      </c>
      <c r="B55" t="s">
        <v>185</v>
      </c>
      <c r="C55" t="s">
        <v>182</v>
      </c>
      <c r="D55" s="3">
        <v>28</v>
      </c>
      <c r="E55" s="6">
        <f>D55+SUMPRODUCT((Tableau2[Code barre]=Tableau1[[#This Row],[Code Barre]])*Tableau2[Entrées])-SUMPRODUCT((Tableau2[Code barre]=Tableau1[[#This Row],[Code Barre]])*Tableau2[Sorties])</f>
        <v>28</v>
      </c>
    </row>
    <row r="56" spans="1:5" x14ac:dyDescent="0.3">
      <c r="A56" s="37" t="s">
        <v>92</v>
      </c>
      <c r="B56" t="s">
        <v>185</v>
      </c>
      <c r="C56" t="s">
        <v>182</v>
      </c>
      <c r="D56" s="3">
        <f>6+6</f>
        <v>12</v>
      </c>
      <c r="E56" s="6">
        <f>D56+SUMPRODUCT((Tableau2[Code barre]=Tableau1[[#This Row],[Code Barre]])*Tableau2[Entrées])-SUMPRODUCT((Tableau2[Code barre]=Tableau1[[#This Row],[Code Barre]])*Tableau2[Sorties])</f>
        <v>12</v>
      </c>
    </row>
    <row r="57" spans="1:5" x14ac:dyDescent="0.3">
      <c r="A57" s="37" t="s">
        <v>91</v>
      </c>
      <c r="B57" t="s">
        <v>185</v>
      </c>
      <c r="C57" t="s">
        <v>182</v>
      </c>
      <c r="D57" s="3">
        <v>14</v>
      </c>
      <c r="E57" s="6">
        <f>D57+SUMPRODUCT((Tableau2[Code barre]=Tableau1[[#This Row],[Code Barre]])*Tableau2[Entrées])-SUMPRODUCT((Tableau2[Code barre]=Tableau1[[#This Row],[Code Barre]])*Tableau2[Sorties])</f>
        <v>14</v>
      </c>
    </row>
    <row r="58" spans="1:5" x14ac:dyDescent="0.3">
      <c r="A58" s="38" t="s">
        <v>93</v>
      </c>
      <c r="B58" t="s">
        <v>185</v>
      </c>
      <c r="C58" t="s">
        <v>182</v>
      </c>
      <c r="D58" s="3">
        <f>7*4</f>
        <v>28</v>
      </c>
      <c r="E58" s="6">
        <f>D58+SUMPRODUCT((Tableau2[Code barre]=Tableau1[[#This Row],[Code Barre]])*Tableau2[Entrées])-SUMPRODUCT((Tableau2[Code barre]=Tableau1[[#This Row],[Code Barre]])*Tableau2[Sorties])</f>
        <v>28</v>
      </c>
    </row>
    <row r="59" spans="1:5" x14ac:dyDescent="0.3">
      <c r="A59" s="37" t="s">
        <v>94</v>
      </c>
      <c r="B59" t="s">
        <v>185</v>
      </c>
      <c r="C59" t="s">
        <v>182</v>
      </c>
      <c r="D59" s="36">
        <v>8</v>
      </c>
      <c r="E59" s="6">
        <f>D59+SUMPRODUCT((Tableau2[Code barre]=Tableau1[[#This Row],[Code Barre]])*Tableau2[Entrées])-SUMPRODUCT((Tableau2[Code barre]=Tableau1[[#This Row],[Code Barre]])*Tableau2[Sorties])</f>
        <v>8</v>
      </c>
    </row>
    <row r="60" spans="1:5" x14ac:dyDescent="0.3">
      <c r="A60" s="37" t="s">
        <v>103</v>
      </c>
      <c r="B60" t="s">
        <v>187</v>
      </c>
      <c r="C60" t="s">
        <v>179</v>
      </c>
      <c r="D60" s="36">
        <v>28</v>
      </c>
      <c r="E60" s="6">
        <f>D60+SUMPRODUCT((Tableau2[Code barre]=Tableau1[[#This Row],[Code Barre]])*Tableau2[Entrées])-SUMPRODUCT((Tableau2[Code barre]=Tableau1[[#This Row],[Code Barre]])*Tableau2[Sorties])</f>
        <v>28</v>
      </c>
    </row>
    <row r="61" spans="1:5" x14ac:dyDescent="0.3">
      <c r="A61" s="37" t="s">
        <v>101</v>
      </c>
      <c r="B61" t="s">
        <v>187</v>
      </c>
      <c r="C61" t="s">
        <v>179</v>
      </c>
      <c r="D61" s="36">
        <v>18</v>
      </c>
      <c r="E61" s="6">
        <f>D61+SUMPRODUCT((Tableau2[Code barre]=Tableau1[[#This Row],[Code Barre]])*Tableau2[Entrées])-SUMPRODUCT((Tableau2[Code barre]=Tableau1[[#This Row],[Code Barre]])*Tableau2[Sorties])</f>
        <v>18</v>
      </c>
    </row>
    <row r="62" spans="1:5" x14ac:dyDescent="0.3">
      <c r="A62" s="37" t="s">
        <v>107</v>
      </c>
      <c r="B62" t="s">
        <v>187</v>
      </c>
      <c r="C62" t="s">
        <v>179</v>
      </c>
      <c r="D62" s="36">
        <f>4*7</f>
        <v>28</v>
      </c>
      <c r="E62" s="6">
        <f>D62+SUMPRODUCT((Tableau2[Code barre]=Tableau1[[#This Row],[Code Barre]])*Tableau2[Entrées])-SUMPRODUCT((Tableau2[Code barre]=Tableau1[[#This Row],[Code Barre]])*Tableau2[Sorties])</f>
        <v>28</v>
      </c>
    </row>
    <row r="63" spans="1:5" x14ac:dyDescent="0.3">
      <c r="A63" s="37" t="s">
        <v>114</v>
      </c>
      <c r="B63" t="s">
        <v>187</v>
      </c>
      <c r="C63" t="s">
        <v>179</v>
      </c>
      <c r="D63" s="36">
        <v>7</v>
      </c>
      <c r="E63" s="6">
        <f>D63+SUMPRODUCT((Tableau2[Code barre]=Tableau1[[#This Row],[Code Barre]])*Tableau2[Entrées])-SUMPRODUCT((Tableau2[Code barre]=Tableau1[[#This Row],[Code Barre]])*Tableau2[Sorties])</f>
        <v>7</v>
      </c>
    </row>
    <row r="64" spans="1:5" x14ac:dyDescent="0.3">
      <c r="A64" s="38" t="s">
        <v>102</v>
      </c>
      <c r="B64" t="s">
        <v>187</v>
      </c>
      <c r="C64" t="s">
        <v>179</v>
      </c>
      <c r="D64" s="36">
        <v>35</v>
      </c>
      <c r="E64" s="6">
        <f>D64+SUMPRODUCT((Tableau2[Code barre]=Tableau1[[#This Row],[Code Barre]])*Tableau2[Entrées])-SUMPRODUCT((Tableau2[Code barre]=Tableau1[[#This Row],[Code Barre]])*Tableau2[Sorties])</f>
        <v>35</v>
      </c>
    </row>
    <row r="65" spans="1:5" x14ac:dyDescent="0.3">
      <c r="A65" s="37" t="s">
        <v>110</v>
      </c>
      <c r="B65" t="s">
        <v>187</v>
      </c>
      <c r="C65" t="s">
        <v>179</v>
      </c>
      <c r="D65" s="3">
        <f>7+7</f>
        <v>14</v>
      </c>
      <c r="E65" s="6">
        <f>D65+SUMPRODUCT((Tableau2[Code barre]=Tableau1[[#This Row],[Code Barre]])*Tableau2[Entrées])-SUMPRODUCT((Tableau2[Code barre]=Tableau1[[#This Row],[Code Barre]])*Tableau2[Sorties])</f>
        <v>14</v>
      </c>
    </row>
    <row r="66" spans="1:5" x14ac:dyDescent="0.3">
      <c r="A66" s="37" t="s">
        <v>108</v>
      </c>
      <c r="B66" t="s">
        <v>187</v>
      </c>
      <c r="C66" t="s">
        <v>180</v>
      </c>
      <c r="D66" s="3">
        <v>10</v>
      </c>
      <c r="E66" s="6">
        <f>D66+SUMPRODUCT((Tableau2[Code barre]=Tableau1[[#This Row],[Code Barre]])*Tableau2[Entrées])-SUMPRODUCT((Tableau2[Code barre]=Tableau1[[#This Row],[Code Barre]])*Tableau2[Sorties])</f>
        <v>10</v>
      </c>
    </row>
    <row r="67" spans="1:5" x14ac:dyDescent="0.3">
      <c r="A67" s="37" t="s">
        <v>109</v>
      </c>
      <c r="B67" t="s">
        <v>187</v>
      </c>
      <c r="C67" t="s">
        <v>180</v>
      </c>
      <c r="D67" s="3">
        <v>14</v>
      </c>
      <c r="E67" s="6">
        <f>D67+SUMPRODUCT((Tableau2[Code barre]=Tableau1[[#This Row],[Code Barre]])*Tableau2[Entrées])-SUMPRODUCT((Tableau2[Code barre]=Tableau1[[#This Row],[Code Barre]])*Tableau2[Sorties])</f>
        <v>14</v>
      </c>
    </row>
    <row r="68" spans="1:5" x14ac:dyDescent="0.3">
      <c r="A68" s="37" t="s">
        <v>105</v>
      </c>
      <c r="B68" t="s">
        <v>187</v>
      </c>
      <c r="C68" t="s">
        <v>180</v>
      </c>
      <c r="D68" s="3">
        <f>14+6</f>
        <v>20</v>
      </c>
      <c r="E68" s="6">
        <f>D68+SUMPRODUCT((Tableau2[Code barre]=Tableau1[[#This Row],[Code Barre]])*Tableau2[Entrées])-SUMPRODUCT((Tableau2[Code barre]=Tableau1[[#This Row],[Code Barre]])*Tableau2[Sorties])</f>
        <v>20</v>
      </c>
    </row>
    <row r="69" spans="1:5" x14ac:dyDescent="0.3">
      <c r="A69" s="38" t="s">
        <v>106</v>
      </c>
      <c r="B69" t="s">
        <v>187</v>
      </c>
      <c r="C69" t="s">
        <v>180</v>
      </c>
      <c r="D69" s="3">
        <v>14</v>
      </c>
      <c r="E69" s="6">
        <f>D69+SUMPRODUCT((Tableau2[Code barre]=Tableau1[[#This Row],[Code Barre]])*Tableau2[Entrées])-SUMPRODUCT((Tableau2[Code barre]=Tableau1[[#This Row],[Code Barre]])*Tableau2[Sorties])</f>
        <v>14</v>
      </c>
    </row>
    <row r="70" spans="1:5" x14ac:dyDescent="0.3">
      <c r="A70" s="37" t="s">
        <v>104</v>
      </c>
      <c r="B70" t="s">
        <v>187</v>
      </c>
      <c r="C70" t="s">
        <v>180</v>
      </c>
      <c r="D70" s="3">
        <f>14+15</f>
        <v>29</v>
      </c>
      <c r="E70" s="6">
        <f>D70+SUMPRODUCT((Tableau2[Code barre]=Tableau1[[#This Row],[Code Barre]])*Tableau2[Entrées])-SUMPRODUCT((Tableau2[Code barre]=Tableau1[[#This Row],[Code Barre]])*Tableau2[Sorties])</f>
        <v>29</v>
      </c>
    </row>
    <row r="71" spans="1:5" x14ac:dyDescent="0.3">
      <c r="A71" s="37" t="s">
        <v>111</v>
      </c>
      <c r="B71" t="s">
        <v>187</v>
      </c>
      <c r="C71" t="s">
        <v>181</v>
      </c>
      <c r="D71" s="3">
        <f>7*5</f>
        <v>35</v>
      </c>
      <c r="E71" s="6">
        <f>D71+SUMPRODUCT((Tableau2[Code barre]=Tableau1[[#This Row],[Code Barre]])*Tableau2[Entrées])-SUMPRODUCT((Tableau2[Code barre]=Tableau1[[#This Row],[Code Barre]])*Tableau2[Sorties])</f>
        <v>35</v>
      </c>
    </row>
    <row r="72" spans="1:5" x14ac:dyDescent="0.3">
      <c r="A72" s="37" t="s">
        <v>119</v>
      </c>
      <c r="B72" t="s">
        <v>187</v>
      </c>
      <c r="C72" t="s">
        <v>181</v>
      </c>
      <c r="D72" s="3">
        <v>7</v>
      </c>
      <c r="E72" s="6">
        <f>D72+SUMPRODUCT((Tableau2[Code barre]=Tableau1[[#This Row],[Code Barre]])*Tableau2[Entrées])-SUMPRODUCT((Tableau2[Code barre]=Tableau1[[#This Row],[Code Barre]])*Tableau2[Sorties])</f>
        <v>7</v>
      </c>
    </row>
    <row r="73" spans="1:5" x14ac:dyDescent="0.3">
      <c r="A73" s="37" t="s">
        <v>118</v>
      </c>
      <c r="B73" t="s">
        <v>187</v>
      </c>
      <c r="C73" t="s">
        <v>181</v>
      </c>
      <c r="D73" s="3">
        <f>24+12</f>
        <v>36</v>
      </c>
      <c r="E73" s="6">
        <f>D73+SUMPRODUCT((Tableau2[Code barre]=Tableau1[[#This Row],[Code Barre]])*Tableau2[Entrées])-SUMPRODUCT((Tableau2[Code barre]=Tableau1[[#This Row],[Code Barre]])*Tableau2[Sorties])</f>
        <v>36</v>
      </c>
    </row>
    <row r="74" spans="1:5" x14ac:dyDescent="0.3">
      <c r="A74" s="37" t="s">
        <v>115</v>
      </c>
      <c r="B74" t="s">
        <v>187</v>
      </c>
      <c r="C74" t="s">
        <v>181</v>
      </c>
      <c r="D74" s="3">
        <f>7+7</f>
        <v>14</v>
      </c>
      <c r="E74" s="6">
        <f>D74+SUMPRODUCT((Tableau2[Code barre]=Tableau1[[#This Row],[Code Barre]])*Tableau2[Entrées])-SUMPRODUCT((Tableau2[Code barre]=Tableau1[[#This Row],[Code Barre]])*Tableau2[Sorties])</f>
        <v>14</v>
      </c>
    </row>
    <row r="75" spans="1:5" x14ac:dyDescent="0.3">
      <c r="A75" s="37" t="s">
        <v>154</v>
      </c>
      <c r="B75" t="s">
        <v>187</v>
      </c>
      <c r="C75" t="s">
        <v>181</v>
      </c>
      <c r="D75" s="3">
        <v>7</v>
      </c>
      <c r="E75" s="6">
        <f>D75+SUMPRODUCT((Tableau2[Code barre]=Tableau1[[#This Row],[Code Barre]])*Tableau2[Entrées])-SUMPRODUCT((Tableau2[Code barre]=Tableau1[[#This Row],[Code Barre]])*Tableau2[Sorties])</f>
        <v>7</v>
      </c>
    </row>
    <row r="76" spans="1:5" x14ac:dyDescent="0.3">
      <c r="A76" s="37" t="s">
        <v>112</v>
      </c>
      <c r="B76" t="s">
        <v>187</v>
      </c>
      <c r="C76" t="s">
        <v>181</v>
      </c>
      <c r="D76" s="3">
        <f>9*3</f>
        <v>27</v>
      </c>
      <c r="E76" s="6">
        <f>D76+SUMPRODUCT((Tableau2[Code barre]=Tableau1[[#This Row],[Code Barre]])*Tableau2[Entrées])-SUMPRODUCT((Tableau2[Code barre]=Tableau1[[#This Row],[Code Barre]])*Tableau2[Sorties])</f>
        <v>27</v>
      </c>
    </row>
    <row r="77" spans="1:5" x14ac:dyDescent="0.3">
      <c r="A77" s="37" t="s">
        <v>116</v>
      </c>
      <c r="B77" t="s">
        <v>187</v>
      </c>
      <c r="C77" t="s">
        <v>181</v>
      </c>
      <c r="D77" s="3">
        <v>5</v>
      </c>
      <c r="E77" s="6">
        <f>D77+SUMPRODUCT((Tableau2[Code barre]=Tableau1[[#This Row],[Code Barre]])*Tableau2[Entrées])-SUMPRODUCT((Tableau2[Code barre]=Tableau1[[#This Row],[Code Barre]])*Tableau2[Sorties])</f>
        <v>5</v>
      </c>
    </row>
    <row r="78" spans="1:5" x14ac:dyDescent="0.3">
      <c r="A78" s="37" t="s">
        <v>120</v>
      </c>
      <c r="B78" t="s">
        <v>187</v>
      </c>
      <c r="C78" t="s">
        <v>181</v>
      </c>
      <c r="D78" s="3">
        <f>10+10</f>
        <v>20</v>
      </c>
      <c r="E78" s="6">
        <f>D78+SUMPRODUCT((Tableau2[Code barre]=Tableau1[[#This Row],[Code Barre]])*Tableau2[Entrées])-SUMPRODUCT((Tableau2[Code barre]=Tableau1[[#This Row],[Code Barre]])*Tableau2[Sorties])</f>
        <v>20</v>
      </c>
    </row>
    <row r="79" spans="1:5" x14ac:dyDescent="0.3">
      <c r="A79" s="38" t="s">
        <v>113</v>
      </c>
      <c r="B79" t="s">
        <v>187</v>
      </c>
      <c r="C79" t="s">
        <v>181</v>
      </c>
      <c r="D79" s="3">
        <f>8*3</f>
        <v>24</v>
      </c>
      <c r="E79" s="6">
        <f>D79+SUMPRODUCT((Tableau2[Code barre]=Tableau1[[#This Row],[Code Barre]])*Tableau2[Entrées])-SUMPRODUCT((Tableau2[Code barre]=Tableau1[[#This Row],[Code Barre]])*Tableau2[Sorties])</f>
        <v>24</v>
      </c>
    </row>
    <row r="80" spans="1:5" x14ac:dyDescent="0.3">
      <c r="A80" s="37" t="s">
        <v>117</v>
      </c>
      <c r="B80" t="s">
        <v>187</v>
      </c>
      <c r="C80" t="s">
        <v>181</v>
      </c>
      <c r="D80" s="3">
        <f>9*3</f>
        <v>27</v>
      </c>
      <c r="E80" s="6">
        <f>D80+SUMPRODUCT((Tableau2[Code barre]=Tableau1[[#This Row],[Code Barre]])*Tableau2[Entrées])-SUMPRODUCT((Tableau2[Code barre]=Tableau1[[#This Row],[Code Barre]])*Tableau2[Sorties])</f>
        <v>27</v>
      </c>
    </row>
    <row r="81" spans="1:5" x14ac:dyDescent="0.3">
      <c r="A81" s="37" t="s">
        <v>124</v>
      </c>
      <c r="B81" t="s">
        <v>187</v>
      </c>
      <c r="C81" t="s">
        <v>182</v>
      </c>
      <c r="D81" s="3">
        <v>8</v>
      </c>
      <c r="E81" s="6">
        <f>D81+SUMPRODUCT((Tableau2[Code barre]=Tableau1[[#This Row],[Code Barre]])*Tableau2[Entrées])-SUMPRODUCT((Tableau2[Code barre]=Tableau1[[#This Row],[Code Barre]])*Tableau2[Sorties])</f>
        <v>8</v>
      </c>
    </row>
    <row r="82" spans="1:5" x14ac:dyDescent="0.3">
      <c r="A82" s="37" t="s">
        <v>123</v>
      </c>
      <c r="B82" t="s">
        <v>187</v>
      </c>
      <c r="C82" t="s">
        <v>182</v>
      </c>
      <c r="D82" s="3">
        <v>8</v>
      </c>
      <c r="E82" s="6">
        <f>D82+SUMPRODUCT((Tableau2[Code barre]=Tableau1[[#This Row],[Code Barre]])*Tableau2[Entrées])-SUMPRODUCT((Tableau2[Code barre]=Tableau1[[#This Row],[Code Barre]])*Tableau2[Sorties])</f>
        <v>8</v>
      </c>
    </row>
    <row r="83" spans="1:5" x14ac:dyDescent="0.3">
      <c r="A83" s="38" t="s">
        <v>121</v>
      </c>
      <c r="B83" t="s">
        <v>187</v>
      </c>
      <c r="C83" t="s">
        <v>182</v>
      </c>
      <c r="D83" s="3">
        <f>7+7+7</f>
        <v>21</v>
      </c>
      <c r="E83" s="6">
        <f>D83+SUMPRODUCT((Tableau2[Code barre]=Tableau1[[#This Row],[Code Barre]])*Tableau2[Entrées])-SUMPRODUCT((Tableau2[Code barre]=Tableau1[[#This Row],[Code Barre]])*Tableau2[Sorties])</f>
        <v>21</v>
      </c>
    </row>
    <row r="84" spans="1:5" x14ac:dyDescent="0.3">
      <c r="A84" s="37" t="s">
        <v>122</v>
      </c>
      <c r="B84" t="s">
        <v>187</v>
      </c>
      <c r="C84" t="s">
        <v>182</v>
      </c>
      <c r="D84" s="36">
        <f>5*7</f>
        <v>35</v>
      </c>
      <c r="E84" s="6">
        <f>D84+SUMPRODUCT((Tableau2[Code barre]=Tableau1[[#This Row],[Code Barre]])*Tableau2[Entrées])-SUMPRODUCT((Tableau2[Code barre]=Tableau1[[#This Row],[Code Barre]])*Tableau2[Sorties])</f>
        <v>35</v>
      </c>
    </row>
    <row r="85" spans="1:5" x14ac:dyDescent="0.3">
      <c r="A85" s="37" t="s">
        <v>148</v>
      </c>
      <c r="B85" t="s">
        <v>188</v>
      </c>
      <c r="C85" t="s">
        <v>179</v>
      </c>
      <c r="D85" s="36">
        <v>6</v>
      </c>
      <c r="E85" s="6">
        <f>D85+SUMPRODUCT((Tableau2[Code barre]=Tableau1[[#This Row],[Code Barre]])*Tableau2[Entrées])-SUMPRODUCT((Tableau2[Code barre]=Tableau1[[#This Row],[Code Barre]])*Tableau2[Sorties])</f>
        <v>6</v>
      </c>
    </row>
    <row r="86" spans="1:5" x14ac:dyDescent="0.3">
      <c r="A86" s="37" t="s">
        <v>147</v>
      </c>
      <c r="B86" t="s">
        <v>188</v>
      </c>
      <c r="C86" t="s">
        <v>179</v>
      </c>
      <c r="D86" s="36">
        <v>14</v>
      </c>
      <c r="E86" s="6">
        <f>D86+SUMPRODUCT((Tableau2[Code barre]=Tableau1[[#This Row],[Code Barre]])*Tableau2[Entrées])-SUMPRODUCT((Tableau2[Code barre]=Tableau1[[#This Row],[Code Barre]])*Tableau2[Sorties])</f>
        <v>14</v>
      </c>
    </row>
    <row r="87" spans="1:5" x14ac:dyDescent="0.3">
      <c r="A87" s="37" t="s">
        <v>175</v>
      </c>
      <c r="B87" t="s">
        <v>188</v>
      </c>
      <c r="C87" t="s">
        <v>179</v>
      </c>
      <c r="D87" s="36">
        <v>12</v>
      </c>
      <c r="E87" s="6">
        <f>D87+SUMPRODUCT((Tableau2[Code barre]=Tableau1[[#This Row],[Code Barre]])*Tableau2[Entrées])-SUMPRODUCT((Tableau2[Code barre]=Tableau1[[#This Row],[Code Barre]])*Tableau2[Sorties])</f>
        <v>12</v>
      </c>
    </row>
    <row r="88" spans="1:5" x14ac:dyDescent="0.3">
      <c r="A88" s="37" t="s">
        <v>176</v>
      </c>
      <c r="B88" t="s">
        <v>188</v>
      </c>
      <c r="C88" t="s">
        <v>179</v>
      </c>
      <c r="D88" s="36">
        <v>4</v>
      </c>
      <c r="E88" s="6">
        <f>D88+SUMPRODUCT((Tableau2[Code barre]=Tableau1[[#This Row],[Code Barre]])*Tableau2[Entrées])-SUMPRODUCT((Tableau2[Code barre]=Tableau1[[#This Row],[Code Barre]])*Tableau2[Sorties])</f>
        <v>4</v>
      </c>
    </row>
    <row r="89" spans="1:5" x14ac:dyDescent="0.3">
      <c r="A89" s="37" t="s">
        <v>177</v>
      </c>
      <c r="B89" t="s">
        <v>188</v>
      </c>
      <c r="C89" t="s">
        <v>179</v>
      </c>
      <c r="D89" s="36">
        <v>10</v>
      </c>
      <c r="E89" s="6">
        <f>D89+SUMPRODUCT((Tableau2[Code barre]=Tableau1[[#This Row],[Code Barre]])*Tableau2[Entrées])-SUMPRODUCT((Tableau2[Code barre]=Tableau1[[#This Row],[Code Barre]])*Tableau2[Sorties])</f>
        <v>10</v>
      </c>
    </row>
    <row r="90" spans="1:5" x14ac:dyDescent="0.3">
      <c r="A90" s="37" t="s">
        <v>178</v>
      </c>
      <c r="B90" t="s">
        <v>188</v>
      </c>
      <c r="C90" t="s">
        <v>179</v>
      </c>
      <c r="D90" s="36">
        <v>23</v>
      </c>
      <c r="E90" s="6">
        <f>D90+SUMPRODUCT((Tableau2[Code barre]=Tableau1[[#This Row],[Code Barre]])*Tableau2[Entrées])-SUMPRODUCT((Tableau2[Code barre]=Tableau1[[#This Row],[Code Barre]])*Tableau2[Sorties])</f>
        <v>23</v>
      </c>
    </row>
    <row r="91" spans="1:5" x14ac:dyDescent="0.3">
      <c r="A91" s="37" t="s">
        <v>173</v>
      </c>
      <c r="B91" t="s">
        <v>188</v>
      </c>
      <c r="C91" t="s">
        <v>179</v>
      </c>
      <c r="D91" s="36">
        <v>13</v>
      </c>
      <c r="E91" s="6">
        <f>D91+SUMPRODUCT((Tableau2[Code barre]=Tableau1[[#This Row],[Code Barre]])*Tableau2[Entrées])-SUMPRODUCT((Tableau2[Code barre]=Tableau1[[#This Row],[Code Barre]])*Tableau2[Sorties])</f>
        <v>13</v>
      </c>
    </row>
    <row r="92" spans="1:5" x14ac:dyDescent="0.3">
      <c r="A92" s="38" t="s">
        <v>174</v>
      </c>
      <c r="B92" t="s">
        <v>188</v>
      </c>
      <c r="C92" t="s">
        <v>179</v>
      </c>
      <c r="D92" s="36">
        <v>14</v>
      </c>
      <c r="E92" s="6">
        <f>D92+SUMPRODUCT((Tableau2[Code barre]=Tableau1[[#This Row],[Code Barre]])*Tableau2[Entrées])-SUMPRODUCT((Tableau2[Code barre]=Tableau1[[#This Row],[Code Barre]])*Tableau2[Sorties])</f>
        <v>14</v>
      </c>
    </row>
    <row r="93" spans="1:5" x14ac:dyDescent="0.3">
      <c r="A93" s="37" t="s">
        <v>149</v>
      </c>
      <c r="B93" t="s">
        <v>188</v>
      </c>
      <c r="C93" t="s">
        <v>179</v>
      </c>
      <c r="D93" s="3">
        <v>8</v>
      </c>
      <c r="E93" s="6">
        <f>D93+SUMPRODUCT((Tableau2[Code barre]=Tableau1[[#This Row],[Code Barre]])*Tableau2[Entrées])-SUMPRODUCT((Tableau2[Code barre]=Tableau1[[#This Row],[Code Barre]])*Tableau2[Sorties])</f>
        <v>8</v>
      </c>
    </row>
    <row r="94" spans="1:5" x14ac:dyDescent="0.3">
      <c r="A94" s="37" t="s">
        <v>161</v>
      </c>
      <c r="B94" t="s">
        <v>188</v>
      </c>
      <c r="C94" t="s">
        <v>180</v>
      </c>
      <c r="D94" s="3">
        <v>10</v>
      </c>
      <c r="E94" s="6">
        <f>D94+SUMPRODUCT((Tableau2[Code barre]=Tableau1[[#This Row],[Code Barre]])*Tableau2[Entrées])-SUMPRODUCT((Tableau2[Code barre]=Tableau1[[#This Row],[Code Barre]])*Tableau2[Sorties])</f>
        <v>10</v>
      </c>
    </row>
    <row r="95" spans="1:5" x14ac:dyDescent="0.3">
      <c r="A95" s="37" t="s">
        <v>160</v>
      </c>
      <c r="B95" t="s">
        <v>188</v>
      </c>
      <c r="C95" t="s">
        <v>180</v>
      </c>
      <c r="D95" s="3">
        <v>16</v>
      </c>
      <c r="E95" s="6">
        <f>D95+SUMPRODUCT((Tableau2[Code barre]=Tableau1[[#This Row],[Code Barre]])*Tableau2[Entrées])-SUMPRODUCT((Tableau2[Code barre]=Tableau1[[#This Row],[Code Barre]])*Tableau2[Sorties])</f>
        <v>16</v>
      </c>
    </row>
    <row r="96" spans="1:5" x14ac:dyDescent="0.3">
      <c r="A96" s="37" t="s">
        <v>162</v>
      </c>
      <c r="B96" t="s">
        <v>188</v>
      </c>
      <c r="C96" t="s">
        <v>180</v>
      </c>
      <c r="D96" s="3">
        <v>15</v>
      </c>
      <c r="E96" s="6">
        <f>D96+SUMPRODUCT((Tableau2[Code barre]=Tableau1[[#This Row],[Code Barre]])*Tableau2[Entrées])-SUMPRODUCT((Tableau2[Code barre]=Tableau1[[#This Row],[Code Barre]])*Tableau2[Sorties])</f>
        <v>15</v>
      </c>
    </row>
    <row r="97" spans="1:5" x14ac:dyDescent="0.3">
      <c r="A97" s="37" t="s">
        <v>169</v>
      </c>
      <c r="B97" t="s">
        <v>188</v>
      </c>
      <c r="C97" t="s">
        <v>180</v>
      </c>
      <c r="D97" s="3">
        <v>15</v>
      </c>
      <c r="E97" s="6">
        <f>D97+SUMPRODUCT((Tableau2[Code barre]=Tableau1[[#This Row],[Code Barre]])*Tableau2[Entrées])-SUMPRODUCT((Tableau2[Code barre]=Tableau1[[#This Row],[Code Barre]])*Tableau2[Sorties])</f>
        <v>15</v>
      </c>
    </row>
    <row r="98" spans="1:5" x14ac:dyDescent="0.3">
      <c r="A98" s="37" t="s">
        <v>165</v>
      </c>
      <c r="B98" t="s">
        <v>188</v>
      </c>
      <c r="C98" t="s">
        <v>180</v>
      </c>
      <c r="D98" s="3">
        <f>15+15</f>
        <v>30</v>
      </c>
      <c r="E98" s="6">
        <f>D98+SUMPRODUCT((Tableau2[Code barre]=Tableau1[[#This Row],[Code Barre]])*Tableau2[Entrées])-SUMPRODUCT((Tableau2[Code barre]=Tableau1[[#This Row],[Code Barre]])*Tableau2[Sorties])</f>
        <v>30</v>
      </c>
    </row>
    <row r="99" spans="1:5" x14ac:dyDescent="0.3">
      <c r="A99" s="37" t="s">
        <v>163</v>
      </c>
      <c r="B99" t="s">
        <v>188</v>
      </c>
      <c r="C99" t="s">
        <v>180</v>
      </c>
      <c r="D99" s="3">
        <f>15*3</f>
        <v>45</v>
      </c>
      <c r="E99" s="6">
        <f>D99+SUMPRODUCT((Tableau2[Code barre]=Tableau1[[#This Row],[Code Barre]])*Tableau2[Entrées])-SUMPRODUCT((Tableau2[Code barre]=Tableau1[[#This Row],[Code Barre]])*Tableau2[Sorties])</f>
        <v>45</v>
      </c>
    </row>
    <row r="100" spans="1:5" x14ac:dyDescent="0.3">
      <c r="A100" s="37" t="s">
        <v>167</v>
      </c>
      <c r="B100" t="s">
        <v>188</v>
      </c>
      <c r="C100" t="s">
        <v>180</v>
      </c>
      <c r="D100" s="3">
        <v>10</v>
      </c>
      <c r="E100" s="6">
        <f>D100+SUMPRODUCT((Tableau2[Code barre]=Tableau1[[#This Row],[Code Barre]])*Tableau2[Entrées])-SUMPRODUCT((Tableau2[Code barre]=Tableau1[[#This Row],[Code Barre]])*Tableau2[Sorties])</f>
        <v>10</v>
      </c>
    </row>
    <row r="101" spans="1:5" x14ac:dyDescent="0.3">
      <c r="A101" s="37" t="s">
        <v>156</v>
      </c>
      <c r="B101" t="s">
        <v>188</v>
      </c>
      <c r="C101" t="s">
        <v>180</v>
      </c>
      <c r="D101" s="3">
        <v>12</v>
      </c>
      <c r="E101" s="6">
        <f>D101+SUMPRODUCT((Tableau2[Code barre]=Tableau1[[#This Row],[Code Barre]])*Tableau2[Entrées])-SUMPRODUCT((Tableau2[Code barre]=Tableau1[[#This Row],[Code Barre]])*Tableau2[Sorties])</f>
        <v>12</v>
      </c>
    </row>
    <row r="102" spans="1:5" x14ac:dyDescent="0.3">
      <c r="A102" s="37" t="s">
        <v>170</v>
      </c>
      <c r="B102" t="s">
        <v>188</v>
      </c>
      <c r="C102" t="s">
        <v>180</v>
      </c>
      <c r="D102" s="3">
        <f>7+7</f>
        <v>14</v>
      </c>
      <c r="E102" s="6">
        <f>D102+SUMPRODUCT((Tableau2[Code barre]=Tableau1[[#This Row],[Code Barre]])*Tableau2[Entrées])-SUMPRODUCT((Tableau2[Code barre]=Tableau1[[#This Row],[Code Barre]])*Tableau2[Sorties])</f>
        <v>14</v>
      </c>
    </row>
    <row r="103" spans="1:5" x14ac:dyDescent="0.3">
      <c r="A103" s="37" t="s">
        <v>168</v>
      </c>
      <c r="B103" t="s">
        <v>188</v>
      </c>
      <c r="C103" t="s">
        <v>180</v>
      </c>
      <c r="D103" s="3">
        <v>7</v>
      </c>
      <c r="E103" s="6">
        <f>D103+SUMPRODUCT((Tableau2[Code barre]=Tableau1[[#This Row],[Code Barre]])*Tableau2[Entrées])-SUMPRODUCT((Tableau2[Code barre]=Tableau1[[#This Row],[Code Barre]])*Tableau2[Sorties])</f>
        <v>7</v>
      </c>
    </row>
    <row r="104" spans="1:5" x14ac:dyDescent="0.3">
      <c r="A104" s="37" t="s">
        <v>157</v>
      </c>
      <c r="B104" t="s">
        <v>188</v>
      </c>
      <c r="C104" t="s">
        <v>180</v>
      </c>
      <c r="D104" s="3">
        <v>4</v>
      </c>
      <c r="E104" s="6">
        <f>D104+SUMPRODUCT((Tableau2[Code barre]=Tableau1[[#This Row],[Code Barre]])*Tableau2[Entrées])-SUMPRODUCT((Tableau2[Code barre]=Tableau1[[#This Row],[Code Barre]])*Tableau2[Sorties])</f>
        <v>4</v>
      </c>
    </row>
    <row r="105" spans="1:5" x14ac:dyDescent="0.3">
      <c r="A105" s="37" t="s">
        <v>158</v>
      </c>
      <c r="B105" t="s">
        <v>188</v>
      </c>
      <c r="C105" t="s">
        <v>180</v>
      </c>
      <c r="D105" s="3">
        <v>3</v>
      </c>
      <c r="E105" s="6">
        <f>D105+SUMPRODUCT((Tableau2[Code barre]=Tableau1[[#This Row],[Code Barre]])*Tableau2[Entrées])-SUMPRODUCT((Tableau2[Code barre]=Tableau1[[#This Row],[Code Barre]])*Tableau2[Sorties])</f>
        <v>3</v>
      </c>
    </row>
    <row r="106" spans="1:5" x14ac:dyDescent="0.3">
      <c r="A106" s="37" t="s">
        <v>172</v>
      </c>
      <c r="B106" t="s">
        <v>188</v>
      </c>
      <c r="C106" t="s">
        <v>180</v>
      </c>
      <c r="D106" s="3">
        <v>7</v>
      </c>
      <c r="E106" s="6">
        <f>D106+SUMPRODUCT((Tableau2[Code barre]=Tableau1[[#This Row],[Code Barre]])*Tableau2[Entrées])-SUMPRODUCT((Tableau2[Code barre]=Tableau1[[#This Row],[Code Barre]])*Tableau2[Sorties])</f>
        <v>7</v>
      </c>
    </row>
    <row r="107" spans="1:5" x14ac:dyDescent="0.3">
      <c r="A107" s="37" t="s">
        <v>171</v>
      </c>
      <c r="B107" t="s">
        <v>188</v>
      </c>
      <c r="C107" t="s">
        <v>180</v>
      </c>
      <c r="D107" s="3">
        <v>10</v>
      </c>
      <c r="E107" s="6">
        <f>D107+SUMPRODUCT((Tableau2[Code barre]=Tableau1[[#This Row],[Code Barre]])*Tableau2[Entrées])-SUMPRODUCT((Tableau2[Code barre]=Tableau1[[#This Row],[Code Barre]])*Tableau2[Sorties])</f>
        <v>10</v>
      </c>
    </row>
    <row r="108" spans="1:5" x14ac:dyDescent="0.3">
      <c r="A108" s="38" t="s">
        <v>164</v>
      </c>
      <c r="B108" t="s">
        <v>188</v>
      </c>
      <c r="C108" t="s">
        <v>180</v>
      </c>
      <c r="D108" s="3">
        <f>15*2</f>
        <v>30</v>
      </c>
      <c r="E108" s="6">
        <f>D108+SUMPRODUCT((Tableau2[Code barre]=Tableau1[[#This Row],[Code Barre]])*Tableau2[Entrées])-SUMPRODUCT((Tableau2[Code barre]=Tableau1[[#This Row],[Code Barre]])*Tableau2[Sorties])</f>
        <v>30</v>
      </c>
    </row>
    <row r="109" spans="1:5" x14ac:dyDescent="0.3">
      <c r="A109" s="37" t="s">
        <v>166</v>
      </c>
      <c r="B109" t="s">
        <v>188</v>
      </c>
      <c r="C109" t="s">
        <v>180</v>
      </c>
      <c r="D109" s="3">
        <f>15+15</f>
        <v>30</v>
      </c>
      <c r="E109" s="6">
        <f>D109+SUMPRODUCT((Tableau2[Code barre]=Tableau1[[#This Row],[Code Barre]])*Tableau2[Entrées])-SUMPRODUCT((Tableau2[Code barre]=Tableau1[[#This Row],[Code Barre]])*Tableau2[Sorties])</f>
        <v>30</v>
      </c>
    </row>
    <row r="110" spans="1:5" x14ac:dyDescent="0.3">
      <c r="A110" s="37" t="s">
        <v>159</v>
      </c>
      <c r="B110" t="s">
        <v>188</v>
      </c>
      <c r="C110" t="s">
        <v>181</v>
      </c>
      <c r="D110" s="3">
        <v>1</v>
      </c>
      <c r="E110" s="6">
        <f>D110+SUMPRODUCT((Tableau2[Code barre]=Tableau1[[#This Row],[Code Barre]])*Tableau2[Entrées])-SUMPRODUCT((Tableau2[Code barre]=Tableau1[[#This Row],[Code Barre]])*Tableau2[Sorties])</f>
        <v>1</v>
      </c>
    </row>
    <row r="111" spans="1:5" x14ac:dyDescent="0.3">
      <c r="A111" s="37" t="s">
        <v>125</v>
      </c>
      <c r="B111" t="s">
        <v>188</v>
      </c>
      <c r="C111" t="s">
        <v>181</v>
      </c>
      <c r="D111" s="3">
        <v>2</v>
      </c>
      <c r="E111" s="6">
        <f>D111+SUMPRODUCT((Tableau2[Code barre]=Tableau1[[#This Row],[Code Barre]])*Tableau2[Entrées])-SUMPRODUCT((Tableau2[Code barre]=Tableau1[[#This Row],[Code Barre]])*Tableau2[Sorties])</f>
        <v>2</v>
      </c>
    </row>
    <row r="112" spans="1:5" x14ac:dyDescent="0.3">
      <c r="A112" s="37" t="s">
        <v>126</v>
      </c>
      <c r="B112" t="s">
        <v>188</v>
      </c>
      <c r="C112" t="s">
        <v>181</v>
      </c>
      <c r="D112" s="3">
        <v>10</v>
      </c>
      <c r="E112" s="6">
        <f>D112+SUMPRODUCT((Tableau2[Code barre]=Tableau1[[#This Row],[Code Barre]])*Tableau2[Entrées])-SUMPRODUCT((Tableau2[Code barre]=Tableau1[[#This Row],[Code Barre]])*Tableau2[Sorties])</f>
        <v>10</v>
      </c>
    </row>
    <row r="113" spans="1:5" x14ac:dyDescent="0.3">
      <c r="A113" s="37" t="s">
        <v>129</v>
      </c>
      <c r="B113" t="s">
        <v>188</v>
      </c>
      <c r="C113" t="s">
        <v>181</v>
      </c>
      <c r="D113" s="3">
        <f>8*3+7</f>
        <v>31</v>
      </c>
      <c r="E113" s="6">
        <f>D113+SUMPRODUCT((Tableau2[Code barre]=Tableau1[[#This Row],[Code Barre]])*Tableau2[Entrées])-SUMPRODUCT((Tableau2[Code barre]=Tableau1[[#This Row],[Code Barre]])*Tableau2[Sorties])</f>
        <v>31</v>
      </c>
    </row>
    <row r="114" spans="1:5" x14ac:dyDescent="0.3">
      <c r="A114" s="37" t="s">
        <v>130</v>
      </c>
      <c r="B114" t="s">
        <v>188</v>
      </c>
      <c r="C114" t="s">
        <v>181</v>
      </c>
      <c r="D114" s="3">
        <v>7</v>
      </c>
      <c r="E114" s="6">
        <f>D114+SUMPRODUCT((Tableau2[Code barre]=Tableau1[[#This Row],[Code Barre]])*Tableau2[Entrées])-SUMPRODUCT((Tableau2[Code barre]=Tableau1[[#This Row],[Code Barre]])*Tableau2[Sorties])</f>
        <v>7</v>
      </c>
    </row>
    <row r="115" spans="1:5" x14ac:dyDescent="0.3">
      <c r="A115" s="37" t="s">
        <v>131</v>
      </c>
      <c r="B115" t="s">
        <v>188</v>
      </c>
      <c r="C115" t="s">
        <v>181</v>
      </c>
      <c r="D115" s="19">
        <f>7+7</f>
        <v>14</v>
      </c>
      <c r="E115" s="6">
        <f>D115+SUMPRODUCT((Tableau2[Code barre]=Tableau1[[#This Row],[Code Barre]])*Tableau2[Entrées])-SUMPRODUCT((Tableau2[Code barre]=Tableau1[[#This Row],[Code Barre]])*Tableau2[Sorties])</f>
        <v>14</v>
      </c>
    </row>
    <row r="116" spans="1:5" x14ac:dyDescent="0.3">
      <c r="A116" s="37" t="s">
        <v>128</v>
      </c>
      <c r="B116" t="s">
        <v>188</v>
      </c>
      <c r="C116" t="s">
        <v>181</v>
      </c>
      <c r="D116" s="3">
        <f>7+7</f>
        <v>14</v>
      </c>
      <c r="E116" s="6">
        <f>D116+SUMPRODUCT((Tableau2[Code barre]=Tableau1[[#This Row],[Code Barre]])*Tableau2[Entrées])-SUMPRODUCT((Tableau2[Code barre]=Tableau1[[#This Row],[Code Barre]])*Tableau2[Sorties])</f>
        <v>14</v>
      </c>
    </row>
    <row r="117" spans="1:5" x14ac:dyDescent="0.3">
      <c r="A117" s="37" t="s">
        <v>134</v>
      </c>
      <c r="B117" t="s">
        <v>188</v>
      </c>
      <c r="C117" t="s">
        <v>181</v>
      </c>
      <c r="D117" s="3">
        <v>1</v>
      </c>
      <c r="E117" s="6">
        <f>D117+SUMPRODUCT((Tableau2[Code barre]=Tableau1[[#This Row],[Code Barre]])*Tableau2[Entrées])-SUMPRODUCT((Tableau2[Code barre]=Tableau1[[#This Row],[Code Barre]])*Tableau2[Sorties])</f>
        <v>1</v>
      </c>
    </row>
    <row r="118" spans="1:5" x14ac:dyDescent="0.3">
      <c r="A118" s="37" t="s">
        <v>133</v>
      </c>
      <c r="B118" t="s">
        <v>188</v>
      </c>
      <c r="C118" t="s">
        <v>181</v>
      </c>
      <c r="D118" s="3">
        <v>7</v>
      </c>
      <c r="E118" s="6">
        <f>D118+SUMPRODUCT((Tableau2[Code barre]=Tableau1[[#This Row],[Code Barre]])*Tableau2[Entrées])-SUMPRODUCT((Tableau2[Code barre]=Tableau1[[#This Row],[Code Barre]])*Tableau2[Sorties])</f>
        <v>7</v>
      </c>
    </row>
    <row r="119" spans="1:5" x14ac:dyDescent="0.3">
      <c r="A119" s="37" t="s">
        <v>127</v>
      </c>
      <c r="B119" t="s">
        <v>188</v>
      </c>
      <c r="C119" t="s">
        <v>181</v>
      </c>
      <c r="D119" s="3">
        <v>8</v>
      </c>
      <c r="E119" s="6">
        <f>D119+SUMPRODUCT((Tableau2[Code barre]=Tableau1[[#This Row],[Code Barre]])*Tableau2[Entrées])-SUMPRODUCT((Tableau2[Code barre]=Tableau1[[#This Row],[Code Barre]])*Tableau2[Sorties])</f>
        <v>8</v>
      </c>
    </row>
    <row r="120" spans="1:5" x14ac:dyDescent="0.3">
      <c r="A120" s="38" t="s">
        <v>132</v>
      </c>
      <c r="B120" t="s">
        <v>188</v>
      </c>
      <c r="C120" t="s">
        <v>181</v>
      </c>
      <c r="D120" s="3">
        <v>10</v>
      </c>
      <c r="E120" s="6">
        <f>D120+SUMPRODUCT((Tableau2[Code barre]=Tableau1[[#This Row],[Code Barre]])*Tableau2[Entrées])-SUMPRODUCT((Tableau2[Code barre]=Tableau1[[#This Row],[Code Barre]])*Tableau2[Sorties])</f>
        <v>10</v>
      </c>
    </row>
    <row r="121" spans="1:5" x14ac:dyDescent="0.3">
      <c r="A121" s="37" t="s">
        <v>135</v>
      </c>
      <c r="B121" t="s">
        <v>188</v>
      </c>
      <c r="C121" t="s">
        <v>181</v>
      </c>
      <c r="D121" s="3">
        <v>9</v>
      </c>
      <c r="E121" s="6">
        <f>D121+SUMPRODUCT((Tableau2[Code barre]=Tableau1[[#This Row],[Code Barre]])*Tableau2[Entrées])-SUMPRODUCT((Tableau2[Code barre]=Tableau1[[#This Row],[Code Barre]])*Tableau2[Sorties])</f>
        <v>9</v>
      </c>
    </row>
    <row r="122" spans="1:5" x14ac:dyDescent="0.3">
      <c r="A122" s="37" t="s">
        <v>143</v>
      </c>
      <c r="B122" t="s">
        <v>188</v>
      </c>
      <c r="C122" t="s">
        <v>182</v>
      </c>
      <c r="D122" s="3">
        <v>8</v>
      </c>
      <c r="E122" s="6">
        <f>D122+SUMPRODUCT((Tableau2[Code barre]=Tableau1[[#This Row],[Code Barre]])*Tableau2[Entrées])-SUMPRODUCT((Tableau2[Code barre]=Tableau1[[#This Row],[Code Barre]])*Tableau2[Sorties])</f>
        <v>8</v>
      </c>
    </row>
    <row r="123" spans="1:5" x14ac:dyDescent="0.3">
      <c r="A123" s="37" t="s">
        <v>145</v>
      </c>
      <c r="B123" t="s">
        <v>188</v>
      </c>
      <c r="C123" t="s">
        <v>182</v>
      </c>
      <c r="D123" s="3">
        <v>16</v>
      </c>
      <c r="E123" s="6">
        <f>D123+SUMPRODUCT((Tableau2[Code barre]=Tableau1[[#This Row],[Code Barre]])*Tableau2[Entrées])-SUMPRODUCT((Tableau2[Code barre]=Tableau1[[#This Row],[Code Barre]])*Tableau2[Sorties])</f>
        <v>16</v>
      </c>
    </row>
    <row r="124" spans="1:5" x14ac:dyDescent="0.3">
      <c r="A124" s="37" t="s">
        <v>139</v>
      </c>
      <c r="B124" t="s">
        <v>188</v>
      </c>
      <c r="C124" t="s">
        <v>182</v>
      </c>
      <c r="D124" s="3">
        <v>1</v>
      </c>
      <c r="E124" s="6">
        <f>D124+SUMPRODUCT((Tableau2[Code barre]=Tableau1[[#This Row],[Code Barre]])*Tableau2[Entrées])-SUMPRODUCT((Tableau2[Code barre]=Tableau1[[#This Row],[Code Barre]])*Tableau2[Sorties])</f>
        <v>1</v>
      </c>
    </row>
    <row r="125" spans="1:5" x14ac:dyDescent="0.3">
      <c r="A125" s="37" t="s">
        <v>146</v>
      </c>
      <c r="B125" t="s">
        <v>188</v>
      </c>
      <c r="C125" t="s">
        <v>182</v>
      </c>
      <c r="D125" s="3">
        <v>14</v>
      </c>
      <c r="E125" s="6">
        <f>D125+SUMPRODUCT((Tableau2[Code barre]=Tableau1[[#This Row],[Code Barre]])*Tableau2[Entrées])-SUMPRODUCT((Tableau2[Code barre]=Tableau1[[#This Row],[Code Barre]])*Tableau2[Sorties])</f>
        <v>14</v>
      </c>
    </row>
    <row r="126" spans="1:5" x14ac:dyDescent="0.3">
      <c r="A126" s="37" t="s">
        <v>142</v>
      </c>
      <c r="B126" t="s">
        <v>188</v>
      </c>
      <c r="C126" t="s">
        <v>182</v>
      </c>
      <c r="D126" s="3">
        <v>9</v>
      </c>
      <c r="E126" s="6">
        <f>D126+SUMPRODUCT((Tableau2[Code barre]=Tableau1[[#This Row],[Code Barre]])*Tableau2[Entrées])-SUMPRODUCT((Tableau2[Code barre]=Tableau1[[#This Row],[Code Barre]])*Tableau2[Sorties])</f>
        <v>9</v>
      </c>
    </row>
    <row r="127" spans="1:5" x14ac:dyDescent="0.3">
      <c r="A127" s="37" t="s">
        <v>142</v>
      </c>
      <c r="B127" t="s">
        <v>188</v>
      </c>
      <c r="C127" t="s">
        <v>182</v>
      </c>
      <c r="D127" s="3">
        <v>2</v>
      </c>
      <c r="E127" s="6">
        <f>D127+SUMPRODUCT((Tableau2[Code barre]=Tableau1[[#This Row],[Code Barre]])*Tableau2[Entrées])-SUMPRODUCT((Tableau2[Code barre]=Tableau1[[#This Row],[Code Barre]])*Tableau2[Sorties])</f>
        <v>2</v>
      </c>
    </row>
    <row r="128" spans="1:5" x14ac:dyDescent="0.3">
      <c r="A128" s="37" t="s">
        <v>138</v>
      </c>
      <c r="B128" t="s">
        <v>188</v>
      </c>
      <c r="C128" t="s">
        <v>182</v>
      </c>
      <c r="D128" s="3">
        <v>7</v>
      </c>
      <c r="E128" s="6">
        <f>D128+SUMPRODUCT((Tableau2[Code barre]=Tableau1[[#This Row],[Code Barre]])*Tableau2[Entrées])-SUMPRODUCT((Tableau2[Code barre]=Tableau1[[#This Row],[Code Barre]])*Tableau2[Sorties])</f>
        <v>7</v>
      </c>
    </row>
    <row r="129" spans="1:5" x14ac:dyDescent="0.3">
      <c r="A129" s="37" t="s">
        <v>151</v>
      </c>
      <c r="B129" t="s">
        <v>188</v>
      </c>
      <c r="C129" t="s">
        <v>182</v>
      </c>
      <c r="D129" s="3">
        <v>1</v>
      </c>
      <c r="E129" s="6">
        <f>D129+SUMPRODUCT((Tableau2[Code barre]=Tableau1[[#This Row],[Code Barre]])*Tableau2[Entrées])-SUMPRODUCT((Tableau2[Code barre]=Tableau1[[#This Row],[Code Barre]])*Tableau2[Sorties])</f>
        <v>1</v>
      </c>
    </row>
    <row r="130" spans="1:5" x14ac:dyDescent="0.3">
      <c r="A130" s="37" t="s">
        <v>150</v>
      </c>
      <c r="B130" t="s">
        <v>188</v>
      </c>
      <c r="C130" t="s">
        <v>182</v>
      </c>
      <c r="D130" s="3">
        <v>3</v>
      </c>
      <c r="E130" s="6">
        <f>D130+SUMPRODUCT((Tableau2[Code barre]=Tableau1[[#This Row],[Code Barre]])*Tableau2[Entrées])-SUMPRODUCT((Tableau2[Code barre]=Tableau1[[#This Row],[Code Barre]])*Tableau2[Sorties])</f>
        <v>3</v>
      </c>
    </row>
    <row r="131" spans="1:5" x14ac:dyDescent="0.3">
      <c r="A131" s="37" t="s">
        <v>137</v>
      </c>
      <c r="B131" t="s">
        <v>188</v>
      </c>
      <c r="C131" t="s">
        <v>182</v>
      </c>
      <c r="D131" s="3">
        <f>8+8</f>
        <v>16</v>
      </c>
      <c r="E131" s="6">
        <f>D131+SUMPRODUCT((Tableau2[Code barre]=Tableau1[[#This Row],[Code Barre]])*Tableau2[Entrées])-SUMPRODUCT((Tableau2[Code barre]=Tableau1[[#This Row],[Code Barre]])*Tableau2[Sorties])</f>
        <v>16</v>
      </c>
    </row>
    <row r="132" spans="1:5" x14ac:dyDescent="0.3">
      <c r="A132" s="37" t="s">
        <v>136</v>
      </c>
      <c r="B132" t="s">
        <v>188</v>
      </c>
      <c r="C132" t="s">
        <v>182</v>
      </c>
      <c r="D132" s="3">
        <f>7+7+7</f>
        <v>21</v>
      </c>
      <c r="E132" s="6">
        <f>D132+SUMPRODUCT((Tableau2[Code barre]=Tableau1[[#This Row],[Code Barre]])*Tableau2[Entrées])-SUMPRODUCT((Tableau2[Code barre]=Tableau1[[#This Row],[Code Barre]])*Tableau2[Sorties])</f>
        <v>21</v>
      </c>
    </row>
    <row r="133" spans="1:5" x14ac:dyDescent="0.3">
      <c r="A133" s="37" t="s">
        <v>152</v>
      </c>
      <c r="B133" t="s">
        <v>188</v>
      </c>
      <c r="C133" t="s">
        <v>182</v>
      </c>
      <c r="D133" s="3">
        <v>1</v>
      </c>
      <c r="E133" s="6">
        <f>D133+SUMPRODUCT((Tableau2[Code barre]=Tableau1[[#This Row],[Code Barre]])*Tableau2[Entrées])-SUMPRODUCT((Tableau2[Code barre]=Tableau1[[#This Row],[Code Barre]])*Tableau2[Sorties])</f>
        <v>1</v>
      </c>
    </row>
    <row r="134" spans="1:5" x14ac:dyDescent="0.3">
      <c r="A134" s="37" t="s">
        <v>144</v>
      </c>
      <c r="B134" t="s">
        <v>188</v>
      </c>
      <c r="C134" t="s">
        <v>182</v>
      </c>
      <c r="D134" s="3">
        <v>7</v>
      </c>
      <c r="E134" s="6">
        <f>D134+SUMPRODUCT((Tableau2[Code barre]=Tableau1[[#This Row],[Code Barre]])*Tableau2[Entrées])-SUMPRODUCT((Tableau2[Code barre]=Tableau1[[#This Row],[Code Barre]])*Tableau2[Sorties])</f>
        <v>7</v>
      </c>
    </row>
    <row r="135" spans="1:5" x14ac:dyDescent="0.3">
      <c r="A135" s="37" t="s">
        <v>153</v>
      </c>
      <c r="B135" t="s">
        <v>188</v>
      </c>
      <c r="C135" t="s">
        <v>182</v>
      </c>
      <c r="D135" s="3">
        <v>1</v>
      </c>
      <c r="E135" s="6">
        <f>D135+SUMPRODUCT((Tableau2[Code barre]=Tableau1[[#This Row],[Code Barre]])*Tableau2[Entrées])-SUMPRODUCT((Tableau2[Code barre]=Tableau1[[#This Row],[Code Barre]])*Tableau2[Sorties])</f>
        <v>1</v>
      </c>
    </row>
    <row r="136" spans="1:5" x14ac:dyDescent="0.3">
      <c r="A136" s="38" t="s">
        <v>140</v>
      </c>
      <c r="B136" t="s">
        <v>188</v>
      </c>
      <c r="C136" t="s">
        <v>182</v>
      </c>
      <c r="D136" s="3">
        <f>8+8+8</f>
        <v>24</v>
      </c>
      <c r="E136" s="6">
        <f>D136+SUMPRODUCT((Tableau2[Code barre]=Tableau1[[#This Row],[Code Barre]])*Tableau2[Entrées])-SUMPRODUCT((Tableau2[Code barre]=Tableau1[[#This Row],[Code Barre]])*Tableau2[Sorties])</f>
        <v>24</v>
      </c>
    </row>
    <row r="137" spans="1:5" x14ac:dyDescent="0.3">
      <c r="A137" s="38" t="s">
        <v>141</v>
      </c>
      <c r="B137" t="s">
        <v>188</v>
      </c>
      <c r="C137" t="s">
        <v>182</v>
      </c>
      <c r="D137" s="40">
        <v>20</v>
      </c>
      <c r="E137" s="6">
        <f>D137+SUMPRODUCT((Tableau2[Code barre]=Tableau1[[#This Row],[Code Barre]])*Tableau2[Entrées])-SUMPRODUCT((Tableau2[Code barre]=Tableau1[[#This Row],[Code Barre]])*Tableau2[Sorties])</f>
        <v>20</v>
      </c>
    </row>
  </sheetData>
  <sortState ref="A2:E137">
    <sortCondition ref="B2"/>
    <sortCondition ref="C2"/>
    <sortCondition ref="A2"/>
  </sortState>
  <conditionalFormatting sqref="D5:D8">
    <cfRule type="dataBar" priority="11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{314EC8F8-77D2-4378-A019-BD0DA9B1D5A3}</x14:id>
        </ext>
      </extLst>
    </cfRule>
  </conditionalFormatting>
  <conditionalFormatting sqref="D5:D8">
    <cfRule type="dataBar" priority="1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{2E49A997-A940-4920-BCA3-F22E62F65EE7}</x14:id>
        </ext>
      </extLst>
    </cfRule>
  </conditionalFormatting>
  <conditionalFormatting sqref="D9:D14">
    <cfRule type="dataBar" priority="10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{1216C118-9582-419B-A964-513D1597455F}</x14:id>
        </ext>
      </extLst>
    </cfRule>
  </conditionalFormatting>
  <conditionalFormatting sqref="D15:D18">
    <cfRule type="dataBar" priority="10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{165B50CE-3AA8-4AA6-B8E6-8F6248CE19DC}</x14:id>
        </ext>
      </extLst>
    </cfRule>
  </conditionalFormatting>
  <conditionalFormatting sqref="D15:D18">
    <cfRule type="dataBar" priority="1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{7138C5C4-755D-42C9-9E8B-82D61199DDCE}</x14:id>
        </ext>
      </extLst>
    </cfRule>
  </conditionalFormatting>
  <conditionalFormatting sqref="D19:D21">
    <cfRule type="dataBar" priority="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{1B0B36F6-ECDF-4FF6-9E48-702F0845F296}</x14:id>
        </ext>
      </extLst>
    </cfRule>
  </conditionalFormatting>
  <conditionalFormatting sqref="D19:D21">
    <cfRule type="dataBar" priority="9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{244C365C-1346-4891-955F-C86D3A0FEC90}</x14:id>
        </ext>
      </extLst>
    </cfRule>
  </conditionalFormatting>
  <conditionalFormatting sqref="D22:D26">
    <cfRule type="dataBar" priority="9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{E2E01584-901C-4BD6-8663-BD42FCF28A76}</x14:id>
        </ext>
      </extLst>
    </cfRule>
  </conditionalFormatting>
  <conditionalFormatting sqref="D22:D26">
    <cfRule type="dataBar" priority="9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{13EF213E-DBC9-49EE-AAC0-DEF7922CF472}</x14:id>
        </ext>
      </extLst>
    </cfRule>
  </conditionalFormatting>
  <conditionalFormatting sqref="A5:A8">
    <cfRule type="dataBar" priority="79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{4936789B-31CF-49E9-BC0B-42BD90D5B84A}</x14:id>
        </ext>
      </extLst>
    </cfRule>
  </conditionalFormatting>
  <conditionalFormatting sqref="A5:A8">
    <cfRule type="colorScale" priority="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5:A8">
    <cfRule type="dataBar" priority="8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{84C70FD4-5E67-4FB1-BC9D-F2FC9C5F262F}</x14:id>
        </ext>
      </extLst>
    </cfRule>
  </conditionalFormatting>
  <conditionalFormatting sqref="A9:A14">
    <cfRule type="colorScale" priority="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9:A14">
    <cfRule type="dataBar" priority="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{6104CF0F-7C15-4FFA-9E56-AB2A9A7165D1}</x14:id>
        </ext>
      </extLst>
    </cfRule>
  </conditionalFormatting>
  <conditionalFormatting sqref="A15:A18">
    <cfRule type="dataBar" priority="7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{6BDAB5BB-7D91-4528-BE93-B036691EE98C}</x14:id>
        </ext>
      </extLst>
    </cfRule>
  </conditionalFormatting>
  <conditionalFormatting sqref="A15:A18">
    <cfRule type="colorScale" priority="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15">
    <cfRule type="colorScale" priority="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15:A18">
    <cfRule type="dataBar" priority="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{E5A8E518-CE34-40C3-9AC9-7E4DBC95A884}</x14:id>
        </ext>
      </extLst>
    </cfRule>
  </conditionalFormatting>
  <conditionalFormatting sqref="A19:A21">
    <cfRule type="colorScale" priority="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19:A21">
    <cfRule type="dataBar" priority="7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{8781E362-F2DE-481F-B2C6-98A1F9FAE5F3}</x14:id>
        </ext>
      </extLst>
    </cfRule>
  </conditionalFormatting>
  <conditionalFormatting sqref="A19:A21">
    <cfRule type="dataBar" priority="7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{4F2B1518-C216-4352-B65C-11E6ED24AFDA}</x14:id>
        </ext>
      </extLst>
    </cfRule>
  </conditionalFormatting>
  <conditionalFormatting sqref="A22:A26">
    <cfRule type="dataBar" priority="6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{3CDE3187-86B0-4E02-969E-358B5239D17E}</x14:id>
        </ext>
      </extLst>
    </cfRule>
  </conditionalFormatting>
  <conditionalFormatting sqref="A22:A26">
    <cfRule type="colorScale" priority="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22:A26">
    <cfRule type="dataBar" priority="6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{FAF5C698-396A-4B8E-A18F-055EF42C8262}</x14:id>
        </ext>
      </extLst>
    </cfRule>
  </conditionalFormatting>
  <conditionalFormatting sqref="A27:A32">
    <cfRule type="colorScale" priority="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27:A32">
    <cfRule type="dataBar" priority="6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{6CCC3363-287C-4B1A-8E96-0E36177F1387}</x14:id>
        </ext>
      </extLst>
    </cfRule>
  </conditionalFormatting>
  <conditionalFormatting sqref="A33:A36">
    <cfRule type="dataBar" priority="6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{9890AFF2-C318-4F2F-B686-A14524A7D8D8}</x14:id>
        </ext>
      </extLst>
    </cfRule>
  </conditionalFormatting>
  <conditionalFormatting sqref="A33:A36">
    <cfRule type="colorScale" priority="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33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33:A36">
    <cfRule type="dataBar" priority="6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{A80D8E8E-801F-4F71-B3A5-E1A3837A4C6A}</x14:id>
        </ext>
      </extLst>
    </cfRule>
  </conditionalFormatting>
  <conditionalFormatting sqref="D27:D32">
    <cfRule type="dataBar" priority="47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{ED6F89AD-C16F-4FA6-B435-FAB3A772A6B8}</x14:id>
        </ext>
      </extLst>
    </cfRule>
  </conditionalFormatting>
  <conditionalFormatting sqref="D33:D36">
    <cfRule type="dataBar" priority="477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{770C2AF7-4B7A-42E3-BFB7-6E65BCB0D2CC}</x14:id>
        </ext>
      </extLst>
    </cfRule>
  </conditionalFormatting>
  <conditionalFormatting sqref="D33:D36">
    <cfRule type="dataBar" priority="47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{8B10CF14-0FD5-4CF5-AA5E-7D95613668A1}</x14:id>
        </ext>
      </extLst>
    </cfRule>
  </conditionalFormatting>
  <conditionalFormatting sqref="A37:A42">
    <cfRule type="colorScale" priority="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37:A42">
    <cfRule type="dataBar" priority="5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{71737D27-A86C-4C5E-A325-E94D554C6B68}</x14:id>
        </ext>
      </extLst>
    </cfRule>
  </conditionalFormatting>
  <conditionalFormatting sqref="A37:A42">
    <cfRule type="dataBar" priority="6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{EB5DEB54-6EE5-47B3-9CE0-1D4ACA7DB191}</x14:id>
        </ext>
      </extLst>
    </cfRule>
  </conditionalFormatting>
  <conditionalFormatting sqref="D37:D42">
    <cfRule type="dataBar" priority="5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{1DF69399-290B-4507-93C8-7F4C08F99EA4}</x14:id>
        </ext>
      </extLst>
    </cfRule>
  </conditionalFormatting>
  <conditionalFormatting sqref="D37:D42">
    <cfRule type="dataBar" priority="5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{34848DC1-C85C-40C9-B199-513887357155}</x14:id>
        </ext>
      </extLst>
    </cfRule>
  </conditionalFormatting>
  <conditionalFormatting sqref="A43:A47">
    <cfRule type="dataBar" priority="5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{0397EABE-ECB3-43C3-8C48-5CA95AC679CC}</x14:id>
        </ext>
      </extLst>
    </cfRule>
  </conditionalFormatting>
  <conditionalFormatting sqref="A43:A47">
    <cfRule type="colorScale" priority="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43:A47">
    <cfRule type="dataBar" priority="5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{77A3B79F-5BD4-4CDE-9FE1-DF832607889B}</x14:id>
        </ext>
      </extLst>
    </cfRule>
  </conditionalFormatting>
  <conditionalFormatting sqref="D43:D47">
    <cfRule type="dataBar" priority="5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{97B9C554-FBBE-41C2-8AC4-98A33FE8804C}</x14:id>
        </ext>
      </extLst>
    </cfRule>
  </conditionalFormatting>
  <conditionalFormatting sqref="D43:D47">
    <cfRule type="dataBar" priority="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{B7F0A192-C32F-4EF7-A7C0-0C2F5D731D2F}</x14:id>
        </ext>
      </extLst>
    </cfRule>
  </conditionalFormatting>
  <conditionalFormatting sqref="A48:A52">
    <cfRule type="colorScale" priority="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48:A52">
    <cfRule type="dataBar" priority="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{8DE87391-FCE0-4B56-923A-23C02540924C}</x14:id>
        </ext>
      </extLst>
    </cfRule>
  </conditionalFormatting>
  <conditionalFormatting sqref="D48:D52">
    <cfRule type="dataBar" priority="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{016E225C-AF96-43FA-B477-02698AC38E08}</x14:id>
        </ext>
      </extLst>
    </cfRule>
  </conditionalFormatting>
  <conditionalFormatting sqref="A53:A58">
    <cfRule type="dataBar" priority="4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{EF1F85B4-41DF-40D6-AFBD-A53D7285CD72}</x14:id>
        </ext>
      </extLst>
    </cfRule>
  </conditionalFormatting>
  <conditionalFormatting sqref="A53:A58">
    <cfRule type="colorScale" priority="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53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53:A58">
    <cfRule type="dataBar" priority="4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{22D4F88E-7032-41EA-9635-AC62831E65FB}</x14:id>
        </ext>
      </extLst>
    </cfRule>
  </conditionalFormatting>
  <conditionalFormatting sqref="D53:D58">
    <cfRule type="dataBar" priority="4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{5BC34847-8C33-4842-B5C6-711D93E049D4}</x14:id>
        </ext>
      </extLst>
    </cfRule>
  </conditionalFormatting>
  <conditionalFormatting sqref="D53:D58">
    <cfRule type="dataBar" priority="4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{1A16D4AB-2565-4F04-8D31-CAD25997B384}</x14:id>
        </ext>
      </extLst>
    </cfRule>
  </conditionalFormatting>
  <conditionalFormatting sqref="A59:A64">
    <cfRule type="colorScale" priority="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59:A64">
    <cfRule type="dataBar" priority="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{E9200113-B893-4E3C-BFA2-0E04BEEABD9A}</x14:id>
        </ext>
      </extLst>
    </cfRule>
  </conditionalFormatting>
  <conditionalFormatting sqref="A59:A64">
    <cfRule type="dataBar" priority="4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{6960BAD0-8F1E-4DE3-AD00-32458FEEA994}</x14:id>
        </ext>
      </extLst>
    </cfRule>
  </conditionalFormatting>
  <conditionalFormatting sqref="D59:D64">
    <cfRule type="dataBar" priority="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{0B061A79-2E8D-4A67-80E8-2DBF19CEB6C1}</x14:id>
        </ext>
      </extLst>
    </cfRule>
  </conditionalFormatting>
  <conditionalFormatting sqref="D59:D64">
    <cfRule type="dataBar" priority="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{8162FBB7-3CCF-4712-ACE2-06DA5553CE61}</x14:id>
        </ext>
      </extLst>
    </cfRule>
  </conditionalFormatting>
  <conditionalFormatting sqref="A65:A69">
    <cfRule type="dataBar" priority="3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{E49B99AA-0372-47EB-BC9E-577B2A75306A}</x14:id>
        </ext>
      </extLst>
    </cfRule>
  </conditionalFormatting>
  <conditionalFormatting sqref="A65:A69">
    <cfRule type="colorScale" priority="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65:A69">
    <cfRule type="dataBar" priority="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{655C41D0-8506-4C9B-977B-09239D575521}</x14:id>
        </ext>
      </extLst>
    </cfRule>
  </conditionalFormatting>
  <conditionalFormatting sqref="D65:D69">
    <cfRule type="dataBar" priority="3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{471D1757-43FA-483C-8D68-E45C46B8170C}</x14:id>
        </ext>
      </extLst>
    </cfRule>
  </conditionalFormatting>
  <conditionalFormatting sqref="D65:D69">
    <cfRule type="dataBar" priority="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{B21FE906-B3F6-4500-BBAA-7DE535EC2297}</x14:id>
        </ext>
      </extLst>
    </cfRule>
  </conditionalFormatting>
  <conditionalFormatting sqref="A70:A79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70:A79">
    <cfRule type="dataBar" priority="3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{2E575C0A-43A4-43E2-98F3-5358315220E3}</x14:id>
        </ext>
      </extLst>
    </cfRule>
  </conditionalFormatting>
  <conditionalFormatting sqref="D70:D79">
    <cfRule type="dataBar" priority="2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{08720AE8-FAB4-4F62-8AF2-419138B55444}</x14:id>
        </ext>
      </extLst>
    </cfRule>
  </conditionalFormatting>
  <conditionalFormatting sqref="A80:A83">
    <cfRule type="dataBar" priority="2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{983EC7B9-B9D4-4531-AA94-B9ED52EA337D}</x14:id>
        </ext>
      </extLst>
    </cfRule>
  </conditionalFormatting>
  <conditionalFormatting sqref="A80:A83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80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80:A83">
    <cfRule type="dataBar" priority="2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{D04CFED9-0C1D-481B-A65B-0AA576C26372}</x14:id>
        </ext>
      </extLst>
    </cfRule>
  </conditionalFormatting>
  <conditionalFormatting sqref="D80:D83">
    <cfRule type="dataBar" priority="2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{41B13746-712D-4FBE-9E8D-67B384185F7B}</x14:id>
        </ext>
      </extLst>
    </cfRule>
  </conditionalFormatting>
  <conditionalFormatting sqref="D80:D83">
    <cfRule type="dataBar" priority="2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{B5359302-2BB5-4B68-ADD1-8E805A551A95}</x14:id>
        </ext>
      </extLst>
    </cfRule>
  </conditionalFormatting>
  <conditionalFormatting sqref="A84:A92"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84:A92">
    <cfRule type="dataBar" priority="2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{03069298-DA35-4ACC-A475-B6256AC35F0F}</x14:id>
        </ext>
      </extLst>
    </cfRule>
  </conditionalFormatting>
  <conditionalFormatting sqref="A84:A92">
    <cfRule type="dataBar" priority="2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{BAB844B7-6BD5-429C-A72F-AA95888DA87F}</x14:id>
        </ext>
      </extLst>
    </cfRule>
  </conditionalFormatting>
  <conditionalFormatting sqref="D84:D92">
    <cfRule type="dataBar" priority="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{C8702583-0CB8-46F3-8F33-92827985A91A}</x14:id>
        </ext>
      </extLst>
    </cfRule>
  </conditionalFormatting>
  <conditionalFormatting sqref="D84:D92">
    <cfRule type="dataBar" priority="1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{BE3AB6B3-E69B-44EC-9F41-540CAEFE215E}</x14:id>
        </ext>
      </extLst>
    </cfRule>
  </conditionalFormatting>
  <conditionalFormatting sqref="A93:A108">
    <cfRule type="dataBar" priority="1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{0D59FC11-5AAE-4D11-AC43-FF20A9B55741}</x14:id>
        </ext>
      </extLst>
    </cfRule>
  </conditionalFormatting>
  <conditionalFormatting sqref="A93:A108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93:A108">
    <cfRule type="dataBar" priority="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{5500C06E-FF81-423B-955A-AEE055EBD352}</x14:id>
        </ext>
      </extLst>
    </cfRule>
  </conditionalFormatting>
  <conditionalFormatting sqref="D93:D108">
    <cfRule type="dataBar" priority="1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{0D974B9A-A807-4EB4-ACD8-0CC1F5B218A7}</x14:id>
        </ext>
      </extLst>
    </cfRule>
  </conditionalFormatting>
  <conditionalFormatting sqref="D93:D108">
    <cfRule type="dataBar" priority="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{00C42776-1C95-439E-8698-8B2FFC5D19FB}</x14:id>
        </ext>
      </extLst>
    </cfRule>
  </conditionalFormatting>
  <conditionalFormatting sqref="A109:A115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{0B81B232-4C2D-4A22-97B3-9664F91B7EC9}</x14:id>
        </ext>
      </extLst>
    </cfRule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109:A120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109:A120">
    <cfRule type="dataBar" priority="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{53E1CDD1-9163-4AA6-8C6C-30BA608FDE4E}</x14:id>
        </ext>
      </extLst>
    </cfRule>
  </conditionalFormatting>
  <conditionalFormatting sqref="D109:D115">
    <cfRule type="dataBar" priority="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{1D8DFE32-CEC8-4EED-A759-3AEDF6541A49}</x14:id>
        </ext>
      </extLst>
    </cfRule>
  </conditionalFormatting>
  <conditionalFormatting sqref="D109:D120">
    <cfRule type="dataBar" priority="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{E71BEAD5-1110-40A2-940D-3B6914E9936C}</x14:id>
        </ext>
      </extLst>
    </cfRule>
  </conditionalFormatting>
  <conditionalFormatting sqref="A121:A136"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{3AC3A510-A2A5-4678-8C10-8BEAAB2BCE54}</x14:id>
        </ext>
      </extLst>
    </cfRule>
  </conditionalFormatting>
  <conditionalFormatting sqref="D2:D4">
    <cfRule type="dataBar" priority="477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{EF55DD91-3449-48FE-AB2D-276EF60FBE38}</x14:id>
        </ext>
      </extLst>
    </cfRule>
  </conditionalFormatting>
  <conditionalFormatting sqref="D2:D4">
    <cfRule type="dataBar" priority="478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{2D747A9B-AE72-42B6-910F-7222704FC2F4}</x14:id>
        </ext>
      </extLst>
    </cfRule>
  </conditionalFormatting>
  <conditionalFormatting sqref="A2:A4">
    <cfRule type="colorScale" priority="47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2:A4">
    <cfRule type="dataBar" priority="478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{D86E79FF-A551-422B-8044-CA30BAA88F4D}</x14:id>
        </ext>
      </extLst>
    </cfRule>
  </conditionalFormatting>
  <conditionalFormatting sqref="A2:A4">
    <cfRule type="dataBar" priority="478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{C21E6446-84CF-464F-9B41-F86381D88D84}</x14:id>
        </ext>
      </extLst>
    </cfRule>
  </conditionalFormatting>
  <conditionalFormatting sqref="D2:E137">
    <cfRule type="dataBar" priority="478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{20EE2DC4-4B02-4770-B02D-3EE89DA3A11D}</x14:id>
        </ext>
      </extLst>
    </cfRule>
    <cfRule type="dataBar" priority="478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{7F040FB1-0AE0-4831-8171-0DB12EFD8048}</x14:id>
        </ext>
      </extLst>
    </cfRule>
    <cfRule type="dataBar" priority="478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{2E67D46E-5764-4678-9146-8CF4B47A1220}</x14:id>
        </ext>
      </extLst>
    </cfRule>
    <cfRule type="colorScale" priority="47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14EC8F8-77D2-4378-A019-BD0DA9B1D5A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D5:D8</xm:sqref>
        </x14:conditionalFormatting>
        <x14:conditionalFormatting xmlns:xm="http://schemas.microsoft.com/office/excel/2006/main">
          <x14:cfRule type="dataBar" id="{2E49A997-A940-4920-BCA3-F22E62F65EE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D5:D8</xm:sqref>
        </x14:conditionalFormatting>
        <x14:conditionalFormatting xmlns:xm="http://schemas.microsoft.com/office/excel/2006/main">
          <x14:cfRule type="dataBar" id="{1216C118-9582-419B-A964-513D1597455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D9:D14</xm:sqref>
        </x14:conditionalFormatting>
        <x14:conditionalFormatting xmlns:xm="http://schemas.microsoft.com/office/excel/2006/main">
          <x14:cfRule type="dataBar" id="{165B50CE-3AA8-4AA6-B8E6-8F6248CE19D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D15:D18</xm:sqref>
        </x14:conditionalFormatting>
        <x14:conditionalFormatting xmlns:xm="http://schemas.microsoft.com/office/excel/2006/main">
          <x14:cfRule type="dataBar" id="{7138C5C4-755D-42C9-9E8B-82D61199DDC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D15:D18</xm:sqref>
        </x14:conditionalFormatting>
        <x14:conditionalFormatting xmlns:xm="http://schemas.microsoft.com/office/excel/2006/main">
          <x14:cfRule type="dataBar" id="{1B0B36F6-ECDF-4FF6-9E48-702F0845F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D19:D21</xm:sqref>
        </x14:conditionalFormatting>
        <x14:conditionalFormatting xmlns:xm="http://schemas.microsoft.com/office/excel/2006/main">
          <x14:cfRule type="dataBar" id="{244C365C-1346-4891-955F-C86D3A0FEC9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D19:D21</xm:sqref>
        </x14:conditionalFormatting>
        <x14:conditionalFormatting xmlns:xm="http://schemas.microsoft.com/office/excel/2006/main">
          <x14:cfRule type="dataBar" id="{E2E01584-901C-4BD6-8663-BD42FCF28A7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D22:D26</xm:sqref>
        </x14:conditionalFormatting>
        <x14:conditionalFormatting xmlns:xm="http://schemas.microsoft.com/office/excel/2006/main">
          <x14:cfRule type="dataBar" id="{13EF213E-DBC9-49EE-AAC0-DEF7922CF4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D22:D26</xm:sqref>
        </x14:conditionalFormatting>
        <x14:conditionalFormatting xmlns:xm="http://schemas.microsoft.com/office/excel/2006/main">
          <x14:cfRule type="dataBar" id="{4936789B-31CF-49E9-BC0B-42BD90D5B84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A5:A8</xm:sqref>
        </x14:conditionalFormatting>
        <x14:conditionalFormatting xmlns:xm="http://schemas.microsoft.com/office/excel/2006/main">
          <x14:cfRule type="dataBar" id="{84C70FD4-5E67-4FB1-BC9D-F2FC9C5F26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A5:A8</xm:sqref>
        </x14:conditionalFormatting>
        <x14:conditionalFormatting xmlns:xm="http://schemas.microsoft.com/office/excel/2006/main">
          <x14:cfRule type="dataBar" id="{6104CF0F-7C15-4FFA-9E56-AB2A9A7165D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A9:A14</xm:sqref>
        </x14:conditionalFormatting>
        <x14:conditionalFormatting xmlns:xm="http://schemas.microsoft.com/office/excel/2006/main">
          <x14:cfRule type="dataBar" id="{6BDAB5BB-7D91-4528-BE93-B036691EE98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A15:A18</xm:sqref>
        </x14:conditionalFormatting>
        <x14:conditionalFormatting xmlns:xm="http://schemas.microsoft.com/office/excel/2006/main">
          <x14:cfRule type="dataBar" id="{E5A8E518-CE34-40C3-9AC9-7E4DBC95A8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A15:A18</xm:sqref>
        </x14:conditionalFormatting>
        <x14:conditionalFormatting xmlns:xm="http://schemas.microsoft.com/office/excel/2006/main">
          <x14:cfRule type="dataBar" id="{8781E362-F2DE-481F-B2C6-98A1F9FAE5F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A19:A21</xm:sqref>
        </x14:conditionalFormatting>
        <x14:conditionalFormatting xmlns:xm="http://schemas.microsoft.com/office/excel/2006/main">
          <x14:cfRule type="dataBar" id="{4F2B1518-C216-4352-B65C-11E6ED24AFD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A19:A21</xm:sqref>
        </x14:conditionalFormatting>
        <x14:conditionalFormatting xmlns:xm="http://schemas.microsoft.com/office/excel/2006/main">
          <x14:cfRule type="dataBar" id="{3CDE3187-86B0-4E02-969E-358B5239D17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A22:A26</xm:sqref>
        </x14:conditionalFormatting>
        <x14:conditionalFormatting xmlns:xm="http://schemas.microsoft.com/office/excel/2006/main">
          <x14:cfRule type="dataBar" id="{FAF5C698-396A-4B8E-A18F-055EF42C826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A22:A26</xm:sqref>
        </x14:conditionalFormatting>
        <x14:conditionalFormatting xmlns:xm="http://schemas.microsoft.com/office/excel/2006/main">
          <x14:cfRule type="dataBar" id="{6CCC3363-287C-4B1A-8E96-0E36177F138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A27:A32</xm:sqref>
        </x14:conditionalFormatting>
        <x14:conditionalFormatting xmlns:xm="http://schemas.microsoft.com/office/excel/2006/main">
          <x14:cfRule type="dataBar" id="{9890AFF2-C318-4F2F-B686-A14524A7D8D8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A33:A36</xm:sqref>
        </x14:conditionalFormatting>
        <x14:conditionalFormatting xmlns:xm="http://schemas.microsoft.com/office/excel/2006/main">
          <x14:cfRule type="dataBar" id="{A80D8E8E-801F-4F71-B3A5-E1A3837A4C6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A33:A36</xm:sqref>
        </x14:conditionalFormatting>
        <x14:conditionalFormatting xmlns:xm="http://schemas.microsoft.com/office/excel/2006/main">
          <x14:cfRule type="dataBar" id="{ED6F89AD-C16F-4FA6-B435-FAB3A772A6B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D27:D32</xm:sqref>
        </x14:conditionalFormatting>
        <x14:conditionalFormatting xmlns:xm="http://schemas.microsoft.com/office/excel/2006/main">
          <x14:cfRule type="dataBar" id="{770C2AF7-4B7A-42E3-BFB7-6E65BCB0D2C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D33:D36</xm:sqref>
        </x14:conditionalFormatting>
        <x14:conditionalFormatting xmlns:xm="http://schemas.microsoft.com/office/excel/2006/main">
          <x14:cfRule type="dataBar" id="{8B10CF14-0FD5-4CF5-AA5E-7D95613668A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D33:D36</xm:sqref>
        </x14:conditionalFormatting>
        <x14:conditionalFormatting xmlns:xm="http://schemas.microsoft.com/office/excel/2006/main">
          <x14:cfRule type="dataBar" id="{71737D27-A86C-4C5E-A325-E94D554C6B6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A37:A42</xm:sqref>
        </x14:conditionalFormatting>
        <x14:conditionalFormatting xmlns:xm="http://schemas.microsoft.com/office/excel/2006/main">
          <x14:cfRule type="dataBar" id="{EB5DEB54-6EE5-47B3-9CE0-1D4ACA7DB19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A37:A42</xm:sqref>
        </x14:conditionalFormatting>
        <x14:conditionalFormatting xmlns:xm="http://schemas.microsoft.com/office/excel/2006/main">
          <x14:cfRule type="dataBar" id="{1DF69399-290B-4507-93C8-7F4C08F99EA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D37:D42</xm:sqref>
        </x14:conditionalFormatting>
        <x14:conditionalFormatting xmlns:xm="http://schemas.microsoft.com/office/excel/2006/main">
          <x14:cfRule type="dataBar" id="{34848DC1-C85C-40C9-B199-51388735715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D37:D42</xm:sqref>
        </x14:conditionalFormatting>
        <x14:conditionalFormatting xmlns:xm="http://schemas.microsoft.com/office/excel/2006/main">
          <x14:cfRule type="dataBar" id="{0397EABE-ECB3-43C3-8C48-5CA95AC679C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A43:A47</xm:sqref>
        </x14:conditionalFormatting>
        <x14:conditionalFormatting xmlns:xm="http://schemas.microsoft.com/office/excel/2006/main">
          <x14:cfRule type="dataBar" id="{77A3B79F-5BD4-4CDE-9FE1-DF83260788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A43:A47</xm:sqref>
        </x14:conditionalFormatting>
        <x14:conditionalFormatting xmlns:xm="http://schemas.microsoft.com/office/excel/2006/main">
          <x14:cfRule type="dataBar" id="{97B9C554-FBBE-41C2-8AC4-98A33FE8804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D43:D47</xm:sqref>
        </x14:conditionalFormatting>
        <x14:conditionalFormatting xmlns:xm="http://schemas.microsoft.com/office/excel/2006/main">
          <x14:cfRule type="dataBar" id="{B7F0A192-C32F-4EF7-A7C0-0C2F5D731D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D43:D47</xm:sqref>
        </x14:conditionalFormatting>
        <x14:conditionalFormatting xmlns:xm="http://schemas.microsoft.com/office/excel/2006/main">
          <x14:cfRule type="dataBar" id="{8DE87391-FCE0-4B56-923A-23C02540924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A48:A52</xm:sqref>
        </x14:conditionalFormatting>
        <x14:conditionalFormatting xmlns:xm="http://schemas.microsoft.com/office/excel/2006/main">
          <x14:cfRule type="dataBar" id="{016E225C-AF96-43FA-B477-02698AC38E0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D48:D52</xm:sqref>
        </x14:conditionalFormatting>
        <x14:conditionalFormatting xmlns:xm="http://schemas.microsoft.com/office/excel/2006/main">
          <x14:cfRule type="dataBar" id="{EF1F85B4-41DF-40D6-AFBD-A53D7285CD72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A53:A58</xm:sqref>
        </x14:conditionalFormatting>
        <x14:conditionalFormatting xmlns:xm="http://schemas.microsoft.com/office/excel/2006/main">
          <x14:cfRule type="dataBar" id="{22D4F88E-7032-41EA-9635-AC62831E65F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A53:A58</xm:sqref>
        </x14:conditionalFormatting>
        <x14:conditionalFormatting xmlns:xm="http://schemas.microsoft.com/office/excel/2006/main">
          <x14:cfRule type="dataBar" id="{5BC34847-8C33-4842-B5C6-711D93E049D4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D53:D58</xm:sqref>
        </x14:conditionalFormatting>
        <x14:conditionalFormatting xmlns:xm="http://schemas.microsoft.com/office/excel/2006/main">
          <x14:cfRule type="dataBar" id="{1A16D4AB-2565-4F04-8D31-CAD25997B3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D53:D58</xm:sqref>
        </x14:conditionalFormatting>
        <x14:conditionalFormatting xmlns:xm="http://schemas.microsoft.com/office/excel/2006/main">
          <x14:cfRule type="dataBar" id="{E9200113-B893-4E3C-BFA2-0E04BEEAB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A59:A64</xm:sqref>
        </x14:conditionalFormatting>
        <x14:conditionalFormatting xmlns:xm="http://schemas.microsoft.com/office/excel/2006/main">
          <x14:cfRule type="dataBar" id="{6960BAD0-8F1E-4DE3-AD00-32458FEEA99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A59:A64</xm:sqref>
        </x14:conditionalFormatting>
        <x14:conditionalFormatting xmlns:xm="http://schemas.microsoft.com/office/excel/2006/main">
          <x14:cfRule type="dataBar" id="{0B061A79-2E8D-4A67-80E8-2DBF19CEB6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D59:D64</xm:sqref>
        </x14:conditionalFormatting>
        <x14:conditionalFormatting xmlns:xm="http://schemas.microsoft.com/office/excel/2006/main">
          <x14:cfRule type="dataBar" id="{8162FBB7-3CCF-4712-ACE2-06DA5553CE6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D59:D64</xm:sqref>
        </x14:conditionalFormatting>
        <x14:conditionalFormatting xmlns:xm="http://schemas.microsoft.com/office/excel/2006/main">
          <x14:cfRule type="dataBar" id="{E49B99AA-0372-47EB-BC9E-577B2A75306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A65:A69</xm:sqref>
        </x14:conditionalFormatting>
        <x14:conditionalFormatting xmlns:xm="http://schemas.microsoft.com/office/excel/2006/main">
          <x14:cfRule type="dataBar" id="{655C41D0-8506-4C9B-977B-09239D57552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A65:A69</xm:sqref>
        </x14:conditionalFormatting>
        <x14:conditionalFormatting xmlns:xm="http://schemas.microsoft.com/office/excel/2006/main">
          <x14:cfRule type="dataBar" id="{471D1757-43FA-483C-8D68-E45C46B8170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D65:D69</xm:sqref>
        </x14:conditionalFormatting>
        <x14:conditionalFormatting xmlns:xm="http://schemas.microsoft.com/office/excel/2006/main">
          <x14:cfRule type="dataBar" id="{B21FE906-B3F6-4500-BBAA-7DE535EC229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D65:D69</xm:sqref>
        </x14:conditionalFormatting>
        <x14:conditionalFormatting xmlns:xm="http://schemas.microsoft.com/office/excel/2006/main">
          <x14:cfRule type="dataBar" id="{2E575C0A-43A4-43E2-98F3-5358315220E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A70:A79</xm:sqref>
        </x14:conditionalFormatting>
        <x14:conditionalFormatting xmlns:xm="http://schemas.microsoft.com/office/excel/2006/main">
          <x14:cfRule type="dataBar" id="{08720AE8-FAB4-4F62-8AF2-419138B5544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D70:D79</xm:sqref>
        </x14:conditionalFormatting>
        <x14:conditionalFormatting xmlns:xm="http://schemas.microsoft.com/office/excel/2006/main">
          <x14:cfRule type="dataBar" id="{983EC7B9-B9D4-4531-AA94-B9ED52EA337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A80:A83</xm:sqref>
        </x14:conditionalFormatting>
        <x14:conditionalFormatting xmlns:xm="http://schemas.microsoft.com/office/excel/2006/main">
          <x14:cfRule type="dataBar" id="{D04CFED9-0C1D-481B-A65B-0AA576C263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A80:A83</xm:sqref>
        </x14:conditionalFormatting>
        <x14:conditionalFormatting xmlns:xm="http://schemas.microsoft.com/office/excel/2006/main">
          <x14:cfRule type="dataBar" id="{41B13746-712D-4FBE-9E8D-67B384185F7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D80:D83</xm:sqref>
        </x14:conditionalFormatting>
        <x14:conditionalFormatting xmlns:xm="http://schemas.microsoft.com/office/excel/2006/main">
          <x14:cfRule type="dataBar" id="{B5359302-2BB5-4B68-ADD1-8E805A551A9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D80:D83</xm:sqref>
        </x14:conditionalFormatting>
        <x14:conditionalFormatting xmlns:xm="http://schemas.microsoft.com/office/excel/2006/main">
          <x14:cfRule type="dataBar" id="{03069298-DA35-4ACC-A475-B6256AC35F0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A84:A92</xm:sqref>
        </x14:conditionalFormatting>
        <x14:conditionalFormatting xmlns:xm="http://schemas.microsoft.com/office/excel/2006/main">
          <x14:cfRule type="dataBar" id="{BAB844B7-6BD5-429C-A72F-AA95888DA8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A84:A92</xm:sqref>
        </x14:conditionalFormatting>
        <x14:conditionalFormatting xmlns:xm="http://schemas.microsoft.com/office/excel/2006/main">
          <x14:cfRule type="dataBar" id="{C8702583-0CB8-46F3-8F33-92827985A91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D84:D92</xm:sqref>
        </x14:conditionalFormatting>
        <x14:conditionalFormatting xmlns:xm="http://schemas.microsoft.com/office/excel/2006/main">
          <x14:cfRule type="dataBar" id="{BE3AB6B3-E69B-44EC-9F41-540CAEFE215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D84:D92</xm:sqref>
        </x14:conditionalFormatting>
        <x14:conditionalFormatting xmlns:xm="http://schemas.microsoft.com/office/excel/2006/main">
          <x14:cfRule type="dataBar" id="{0D59FC11-5AAE-4D11-AC43-FF20A9B5574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A93:A108</xm:sqref>
        </x14:conditionalFormatting>
        <x14:conditionalFormatting xmlns:xm="http://schemas.microsoft.com/office/excel/2006/main">
          <x14:cfRule type="dataBar" id="{5500C06E-FF81-423B-955A-AEE055EBD35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A93:A108</xm:sqref>
        </x14:conditionalFormatting>
        <x14:conditionalFormatting xmlns:xm="http://schemas.microsoft.com/office/excel/2006/main">
          <x14:cfRule type="dataBar" id="{0D974B9A-A807-4EB4-ACD8-0CC1F5B218A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D93:D108</xm:sqref>
        </x14:conditionalFormatting>
        <x14:conditionalFormatting xmlns:xm="http://schemas.microsoft.com/office/excel/2006/main">
          <x14:cfRule type="dataBar" id="{00C42776-1C95-439E-8698-8B2FFC5D19F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D93:D108</xm:sqref>
        </x14:conditionalFormatting>
        <x14:conditionalFormatting xmlns:xm="http://schemas.microsoft.com/office/excel/2006/main">
          <x14:cfRule type="dataBar" id="{0B81B232-4C2D-4A22-97B3-9664F91B7EC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A109:A115</xm:sqref>
        </x14:conditionalFormatting>
        <x14:conditionalFormatting xmlns:xm="http://schemas.microsoft.com/office/excel/2006/main">
          <x14:cfRule type="dataBar" id="{53E1CDD1-9163-4AA6-8C6C-30BA608FDE4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A109:A120</xm:sqref>
        </x14:conditionalFormatting>
        <x14:conditionalFormatting xmlns:xm="http://schemas.microsoft.com/office/excel/2006/main">
          <x14:cfRule type="dataBar" id="{1D8DFE32-CEC8-4EED-A759-3AEDF6541A4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D109:D115</xm:sqref>
        </x14:conditionalFormatting>
        <x14:conditionalFormatting xmlns:xm="http://schemas.microsoft.com/office/excel/2006/main">
          <x14:cfRule type="dataBar" id="{E71BEAD5-1110-40A2-940D-3B6914E9936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D109:D120</xm:sqref>
        </x14:conditionalFormatting>
        <x14:conditionalFormatting xmlns:xm="http://schemas.microsoft.com/office/excel/2006/main">
          <x14:cfRule type="dataBar" id="{3AC3A510-A2A5-4678-8C10-8BEAAB2BCE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A121:A136</xm:sqref>
        </x14:conditionalFormatting>
        <x14:conditionalFormatting xmlns:xm="http://schemas.microsoft.com/office/excel/2006/main">
          <x14:cfRule type="dataBar" id="{EF55DD91-3449-48FE-AB2D-276EF60FBE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D2:D4</xm:sqref>
        </x14:conditionalFormatting>
        <x14:conditionalFormatting xmlns:xm="http://schemas.microsoft.com/office/excel/2006/main">
          <x14:cfRule type="dataBar" id="{2D747A9B-AE72-42B6-910F-7222704FC2F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D2:D4</xm:sqref>
        </x14:conditionalFormatting>
        <x14:conditionalFormatting xmlns:xm="http://schemas.microsoft.com/office/excel/2006/main">
          <x14:cfRule type="dataBar" id="{D86E79FF-A551-422B-8044-CA30BAA88F4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A2:A4</xm:sqref>
        </x14:conditionalFormatting>
        <x14:conditionalFormatting xmlns:xm="http://schemas.microsoft.com/office/excel/2006/main">
          <x14:cfRule type="dataBar" id="{C21E6446-84CF-464F-9B41-F86381D88D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A2:A4</xm:sqref>
        </x14:conditionalFormatting>
        <x14:conditionalFormatting xmlns:xm="http://schemas.microsoft.com/office/excel/2006/main">
          <x14:cfRule type="dataBar" id="{20EE2DC4-4B02-4770-B02D-3EE89DA3A11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14:cfRule type="dataBar" id="{7F040FB1-0AE0-4831-8171-0DB12EFD804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14:cfRule type="dataBar" id="{2E67D46E-5764-4678-9146-8CF4B47A122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D2:E137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"/>
  <sheetViews>
    <sheetView workbookViewId="0">
      <selection activeCell="A3" sqref="A3"/>
    </sheetView>
  </sheetViews>
  <sheetFormatPr baseColWidth="10" defaultRowHeight="14.4" x14ac:dyDescent="0.3"/>
  <cols>
    <col min="1" max="1" width="18.5546875" customWidth="1"/>
  </cols>
  <sheetData>
    <row r="1" spans="1:4" x14ac:dyDescent="0.3">
      <c r="A1" s="62" t="s">
        <v>205</v>
      </c>
      <c r="B1" s="62"/>
      <c r="C1" s="62"/>
      <c r="D1" s="62"/>
    </row>
    <row r="2" spans="1:4" x14ac:dyDescent="0.3">
      <c r="A2" t="s">
        <v>203</v>
      </c>
      <c r="B2" t="s">
        <v>200</v>
      </c>
      <c r="C2" t="s">
        <v>201</v>
      </c>
      <c r="D2" t="s">
        <v>206</v>
      </c>
    </row>
    <row r="3" spans="1:4" x14ac:dyDescent="0.3">
      <c r="B3" s="41"/>
      <c r="C3" s="41"/>
      <c r="D3" s="42"/>
    </row>
  </sheetData>
  <mergeCells count="1">
    <mergeCell ref="A1:D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ZONE (1)</vt:lpstr>
      <vt:lpstr>Listes</vt:lpstr>
      <vt:lpstr>ZONE2</vt:lpstr>
      <vt:lpstr>Mvts</vt:lpstr>
      <vt:lpstr>Boxes</vt:lpstr>
      <vt:lpstr>Compartiments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AFEH; GEMO</dc:creator>
  <cp:lastModifiedBy>AFEH56</cp:lastModifiedBy>
  <dcterms:created xsi:type="dcterms:W3CDTF">2024-03-23T12:40:21Z</dcterms:created>
  <dcterms:modified xsi:type="dcterms:W3CDTF">2024-04-02T12:50:09Z</dcterms:modified>
</cp:coreProperties>
</file>