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20" yWindow="-120" windowWidth="19440" windowHeight="15600"/>
  </bookViews>
  <sheets>
    <sheet name="SITUATION MENSUELLE" sheetId="1" r:id="rId1"/>
    <sheet name="Liste" sheetId="3" r:id="rId2"/>
  </sheets>
  <definedNames>
    <definedName name="_xlnm.Print_Titles" localSheetId="0">'SITUATION MENSUELLE'!$17:$18</definedName>
    <definedName name="_xlnm.Print_Area" localSheetId="0">'SITUATION MENSUELLE'!$A$2:$L$39</definedName>
  </definedNames>
  <calcPr calcId="145621"/>
  <customWorkbookViews>
    <customWorkbookView name="lesur - Affichage personnalisé" guid="{28CFCA33-6662-4B8A-AA6C-0C036FEDB3A1}" mergeInterval="0" personalView="1" maximized="1" xWindow="1" yWindow="1" windowWidth="1920" windowHeight="850" activeSheetId="1"/>
  </customWorkbookViews>
</workbook>
</file>

<file path=xl/calcChain.xml><?xml version="1.0" encoding="utf-8"?>
<calcChain xmlns="http://schemas.openxmlformats.org/spreadsheetml/2006/main">
  <c r="L20" i="1" l="1"/>
  <c r="L21" i="1"/>
  <c r="L22" i="1"/>
  <c r="L23" i="1"/>
  <c r="L24" i="1"/>
  <c r="J20" i="1"/>
  <c r="J21" i="1"/>
  <c r="J22" i="1"/>
  <c r="J23" i="1"/>
  <c r="J24" i="1"/>
  <c r="H20" i="1"/>
  <c r="H21" i="1"/>
  <c r="H22" i="1"/>
  <c r="H23" i="1"/>
  <c r="H24" i="1"/>
  <c r="F20" i="1"/>
  <c r="F21" i="1"/>
  <c r="F22" i="1"/>
  <c r="F23" i="1"/>
  <c r="F24" i="1"/>
  <c r="N20" i="1" l="1"/>
  <c r="N21" i="1"/>
  <c r="N22" i="1"/>
  <c r="U6" i="1" l="1"/>
  <c r="S6" i="1"/>
  <c r="Q3" i="1"/>
  <c r="F19" i="1"/>
  <c r="F25" i="1" s="1"/>
  <c r="N19" i="1"/>
  <c r="L30" i="1"/>
  <c r="U3" i="1" s="1"/>
  <c r="J30" i="1"/>
  <c r="S3" i="1" s="1"/>
  <c r="L19" i="1" l="1"/>
  <c r="L25" i="1" s="1"/>
  <c r="J19" i="1"/>
  <c r="J25" i="1" s="1"/>
  <c r="H19" i="1"/>
  <c r="H25" i="1" s="1"/>
  <c r="H29" i="1" l="1"/>
  <c r="Q2" i="1" s="1"/>
  <c r="F26" i="1"/>
  <c r="F27" i="1" s="1"/>
  <c r="H33" i="1" l="1"/>
  <c r="H31" i="1"/>
  <c r="J26" i="1"/>
  <c r="J27" i="1" s="1"/>
  <c r="J29" i="1"/>
  <c r="L26" i="1"/>
  <c r="L27" i="1" s="1"/>
  <c r="L29" i="1"/>
  <c r="H26" i="1"/>
  <c r="H27" i="1" s="1"/>
  <c r="L31" i="1" l="1"/>
  <c r="U2" i="1"/>
  <c r="J31" i="1"/>
  <c r="S2" i="1"/>
  <c r="H32" i="1"/>
  <c r="Q5" i="1" s="1"/>
  <c r="Q4" i="1"/>
  <c r="H37" i="1"/>
  <c r="Q10" i="1" s="1"/>
  <c r="Q6" i="1"/>
  <c r="H38" i="1" l="1"/>
  <c r="Q11" i="1" s="1"/>
  <c r="L32" i="1"/>
  <c r="U4" i="1"/>
  <c r="J32" i="1"/>
  <c r="S4" i="1"/>
  <c r="H36" i="1"/>
  <c r="Q9" i="1" s="1"/>
  <c r="U5" i="1" l="1"/>
  <c r="L35" i="1"/>
  <c r="J34" i="1"/>
  <c r="S5" i="1"/>
  <c r="L36" i="1" l="1"/>
  <c r="U9" i="1" s="1"/>
  <c r="L37" i="1"/>
  <c r="J37" i="1"/>
  <c r="S10" i="1" s="1"/>
  <c r="J36" i="1" l="1"/>
  <c r="S9" i="1" s="1"/>
  <c r="J38" i="1"/>
  <c r="S11" i="1" s="1"/>
  <c r="L38" i="1"/>
  <c r="U11" i="1" s="1"/>
  <c r="U10" i="1"/>
</calcChain>
</file>

<file path=xl/sharedStrings.xml><?xml version="1.0" encoding="utf-8"?>
<sst xmlns="http://schemas.openxmlformats.org/spreadsheetml/2006/main" count="83" uniqueCount="64">
  <si>
    <t>N°</t>
  </si>
  <si>
    <t>Désignation</t>
  </si>
  <si>
    <t>U</t>
  </si>
  <si>
    <t>P.U.H.T</t>
  </si>
  <si>
    <t>Montant</t>
  </si>
  <si>
    <t>Signature client précédée de la mention : Bon pour accord, date, "lu et approuvé".</t>
  </si>
  <si>
    <t>TAUX DE T.V.A</t>
  </si>
  <si>
    <t>Situation 1</t>
  </si>
  <si>
    <t>Situation 2</t>
  </si>
  <si>
    <t>Situation3</t>
  </si>
  <si>
    <t>RG 5%</t>
  </si>
  <si>
    <t>Montant TTC</t>
  </si>
  <si>
    <t>TVA</t>
  </si>
  <si>
    <t>Réf :</t>
  </si>
  <si>
    <t>Objet :</t>
  </si>
  <si>
    <t>A solder TTC</t>
  </si>
  <si>
    <t>Situation 1 TTC</t>
  </si>
  <si>
    <t>Situation 2 TTC</t>
  </si>
  <si>
    <t>SOUS-TOTAL HT</t>
  </si>
  <si>
    <r>
      <rPr>
        <b/>
        <sz val="11"/>
        <color theme="1"/>
        <rFont val="Calibri"/>
        <family val="2"/>
        <scheme val="minor"/>
      </rPr>
      <t>TOTAL A REGLER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TTC</t>
    </r>
  </si>
  <si>
    <t>Total S1</t>
  </si>
  <si>
    <t>Total S2</t>
  </si>
  <si>
    <t>Total S3</t>
  </si>
  <si>
    <t>TVA S1</t>
  </si>
  <si>
    <t>TVA S2</t>
  </si>
  <si>
    <t>TVA S3</t>
  </si>
  <si>
    <t>Travaux avancés</t>
  </si>
  <si>
    <t>Qté</t>
  </si>
  <si>
    <t>Situation 3 TTC</t>
  </si>
  <si>
    <t>RG</t>
  </si>
  <si>
    <t>Oui</t>
  </si>
  <si>
    <t>TTC</t>
  </si>
  <si>
    <t xml:space="preserve">Date: </t>
  </si>
  <si>
    <t>DEVIS</t>
  </si>
  <si>
    <t>TOTAL A REGLER TTC</t>
  </si>
  <si>
    <t>Toute modification apportée au devis donnera lieu à un avenant.</t>
  </si>
  <si>
    <t xml:space="preserve">accompagné d'un chèque de 30%, Nos prix sont garantis </t>
  </si>
  <si>
    <t xml:space="preserve">sur une durée d'un mois, au-delà les augmentations </t>
  </si>
  <si>
    <t>de prix et taux de TVA seront reportés.</t>
  </si>
  <si>
    <t>Si accord ,merci de nous retourner un exemplaire signé</t>
  </si>
  <si>
    <t>en recopiant formule ligne précédente et en intégrant les lignes ajouter ou supprimer</t>
  </si>
  <si>
    <t>&lt;&lt;&lt;&lt;====</t>
  </si>
  <si>
    <t xml:space="preserve">but ajouter (ou supprimer)  VI MACROS une ou plusieurs lignes au dessus de la ligne TOTAL HT </t>
  </si>
  <si>
    <t xml:space="preserve">dans mes totaux </t>
  </si>
  <si>
    <t>ma macro ajout de ligne ne fonctionne pas correctement</t>
  </si>
  <si>
    <t>kg</t>
  </si>
  <si>
    <t>TOTAL H.T.</t>
  </si>
  <si>
    <t>Liste des désignations</t>
  </si>
  <si>
    <t>Unité</t>
  </si>
  <si>
    <t>P.U. HT</t>
  </si>
  <si>
    <t>Désignations</t>
  </si>
  <si>
    <t>Désignation1</t>
  </si>
  <si>
    <t>m2</t>
  </si>
  <si>
    <t>Désignation2</t>
  </si>
  <si>
    <t>Désignation3</t>
  </si>
  <si>
    <t>Désignation4</t>
  </si>
  <si>
    <t>Désignation5</t>
  </si>
  <si>
    <t>Désignation6</t>
  </si>
  <si>
    <t>Désignation7</t>
  </si>
  <si>
    <t>Désignation8</t>
  </si>
  <si>
    <t>Désignation9</t>
  </si>
  <si>
    <t>Désignation10</t>
  </si>
  <si>
    <t>m3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</si>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</sst>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8"/>
      <color rgb="FF00B0F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Protection="1">
      <protection locked="0"/>
    </xf>
    <xf numFmtId="44" fontId="3" fillId="0" borderId="0" xfId="0" applyNumberFormat="1" applyFont="1" applyAlignment="1">
      <alignment horizontal="center" vertical="center"/>
    </xf>
    <xf numFmtId="0" fontId="1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44" fontId="0" fillId="0" borderId="1" xfId="0" applyNumberFormat="1" applyBorder="1"/>
    <xf numFmtId="0" fontId="4" fillId="0" borderId="0" xfId="0" applyFont="1" applyAlignment="1" applyProtection="1">
      <alignment horizontal="center"/>
      <protection locked="0"/>
    </xf>
    <xf numFmtId="9" fontId="0" fillId="0" borderId="0" xfId="0" applyNumberFormat="1" applyProtection="1">
      <protection locked="0"/>
    </xf>
    <xf numFmtId="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right"/>
      <protection locked="0"/>
    </xf>
    <xf numFmtId="9" fontId="3" fillId="0" borderId="0" xfId="1" applyFont="1" applyBorder="1" applyAlignment="1" applyProtection="1">
      <alignment horizontal="right" vertical="center"/>
    </xf>
    <xf numFmtId="9" fontId="2" fillId="0" borderId="0" xfId="1" applyFont="1" applyBorder="1" applyAlignment="1" applyProtection="1">
      <alignment horizontal="right" vertical="center"/>
      <protection locked="0"/>
    </xf>
    <xf numFmtId="0" fontId="6" fillId="0" borderId="0" xfId="0" applyFont="1" applyProtection="1"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9" fontId="0" fillId="0" borderId="0" xfId="1" applyFont="1" applyAlignment="1" applyProtection="1">
      <alignment horizontal="center" vertical="center"/>
      <protection locked="0"/>
    </xf>
    <xf numFmtId="44" fontId="0" fillId="0" borderId="0" xfId="2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1" applyNumberFormat="1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 applyProtection="1">
      <alignment horizontal="right" vertical="center"/>
      <protection locked="0"/>
    </xf>
    <xf numFmtId="0" fontId="0" fillId="0" borderId="2" xfId="0" applyBorder="1" applyAlignment="1" applyProtection="1">
      <alignment horizontal="right" vertical="center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10" fillId="0" borderId="0" xfId="0" applyFont="1" applyProtection="1"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44" fontId="11" fillId="0" borderId="4" xfId="0" applyNumberFormat="1" applyFont="1" applyBorder="1" applyAlignment="1" applyProtection="1">
      <alignment horizontal="right" vertical="center"/>
      <protection locked="0"/>
    </xf>
    <xf numFmtId="44" fontId="11" fillId="0" borderId="0" xfId="0" applyNumberFormat="1" applyFont="1" applyAlignment="1">
      <alignment horizontal="center" vertical="center"/>
    </xf>
    <xf numFmtId="0" fontId="11" fillId="3" borderId="1" xfId="0" applyFont="1" applyFill="1" applyBorder="1" applyProtection="1">
      <protection locked="0"/>
    </xf>
    <xf numFmtId="0" fontId="11" fillId="3" borderId="1" xfId="0" applyFont="1" applyFill="1" applyBorder="1" applyAlignment="1" applyProtection="1">
      <alignment horizontal="right"/>
      <protection locked="0"/>
    </xf>
    <xf numFmtId="0" fontId="11" fillId="3" borderId="5" xfId="0" applyFont="1" applyFill="1" applyBorder="1" applyProtection="1">
      <protection locked="0"/>
    </xf>
    <xf numFmtId="44" fontId="11" fillId="3" borderId="5" xfId="0" applyNumberFormat="1" applyFont="1" applyFill="1" applyBorder="1"/>
    <xf numFmtId="9" fontId="11" fillId="3" borderId="1" xfId="0" applyNumberFormat="1" applyFont="1" applyFill="1" applyBorder="1" applyAlignment="1" applyProtection="1">
      <alignment horizontal="right"/>
      <protection locked="0"/>
    </xf>
    <xf numFmtId="44" fontId="11" fillId="3" borderId="1" xfId="0" applyNumberFormat="1" applyFont="1" applyFill="1" applyBorder="1"/>
    <xf numFmtId="9" fontId="11" fillId="3" borderId="1" xfId="1" applyFont="1" applyFill="1" applyBorder="1" applyAlignment="1" applyProtection="1">
      <alignment horizontal="center" vertical="center"/>
    </xf>
    <xf numFmtId="9" fontId="11" fillId="3" borderId="1" xfId="1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Protection="1">
      <protection locked="0"/>
    </xf>
    <xf numFmtId="0" fontId="11" fillId="4" borderId="1" xfId="0" applyFont="1" applyFill="1" applyBorder="1" applyAlignment="1" applyProtection="1">
      <alignment horizontal="right"/>
      <protection locked="0"/>
    </xf>
    <xf numFmtId="44" fontId="11" fillId="4" borderId="1" xfId="0" applyNumberFormat="1" applyFont="1" applyFill="1" applyBorder="1" applyProtection="1">
      <protection locked="0"/>
    </xf>
    <xf numFmtId="9" fontId="11" fillId="4" borderId="1" xfId="1" applyFont="1" applyFill="1" applyBorder="1" applyAlignment="1" applyProtection="1">
      <alignment horizontal="center" vertical="center"/>
    </xf>
    <xf numFmtId="9" fontId="11" fillId="4" borderId="1" xfId="1" applyFont="1" applyFill="1" applyBorder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right"/>
      <protection locked="0"/>
    </xf>
    <xf numFmtId="44" fontId="11" fillId="0" borderId="0" xfId="0" applyNumberFormat="1" applyFont="1" applyAlignment="1">
      <alignment horizontal="right"/>
    </xf>
    <xf numFmtId="9" fontId="11" fillId="0" borderId="0" xfId="1" applyFont="1" applyFill="1" applyBorder="1" applyAlignment="1" applyProtection="1">
      <alignment horizontal="center" vertical="center"/>
    </xf>
    <xf numFmtId="9" fontId="11" fillId="0" borderId="0" xfId="1" applyFont="1" applyAlignment="1" applyProtection="1">
      <alignment horizontal="center" vertical="center"/>
      <protection locked="0"/>
    </xf>
    <xf numFmtId="44" fontId="11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horizontal="right" vertical="center"/>
      <protection locked="0"/>
    </xf>
    <xf numFmtId="0" fontId="11" fillId="0" borderId="2" xfId="0" applyFont="1" applyBorder="1" applyAlignment="1" applyProtection="1">
      <alignment horizontal="right" vertical="center"/>
      <protection locked="0"/>
    </xf>
    <xf numFmtId="9" fontId="11" fillId="0" borderId="1" xfId="0" applyNumberFormat="1" applyFont="1" applyBorder="1" applyAlignment="1" applyProtection="1">
      <alignment horizontal="right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0" fontId="12" fillId="0" borderId="2" xfId="0" applyFont="1" applyBorder="1" applyAlignment="1" applyProtection="1">
      <alignment horizontal="right" vertical="center"/>
      <protection locked="0"/>
    </xf>
    <xf numFmtId="9" fontId="12" fillId="0" borderId="0" xfId="1" applyFont="1" applyAlignment="1" applyProtection="1">
      <alignment horizontal="center" vertical="center"/>
      <protection locked="0"/>
    </xf>
    <xf numFmtId="44" fontId="11" fillId="0" borderId="6" xfId="0" applyNumberFormat="1" applyFont="1" applyBorder="1" applyAlignment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9" fontId="0" fillId="0" borderId="4" xfId="0" applyNumberFormat="1" applyBorder="1" applyAlignment="1" applyProtection="1">
      <alignment horizontal="center"/>
      <protection locked="0"/>
    </xf>
    <xf numFmtId="9" fontId="0" fillId="0" borderId="7" xfId="0" applyNumberFormat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44" fontId="12" fillId="0" borderId="1" xfId="0" applyNumberFormat="1" applyFont="1" applyBorder="1" applyAlignment="1">
      <alignment horizontal="right"/>
    </xf>
    <xf numFmtId="44" fontId="0" fillId="0" borderId="1" xfId="0" applyNumberFormat="1" applyBorder="1" applyAlignment="1">
      <alignment horizontal="right"/>
    </xf>
    <xf numFmtId="44" fontId="11" fillId="0" borderId="0" xfId="2" quotePrefix="1" applyFont="1" applyFill="1" applyBorder="1" applyAlignment="1" applyProtection="1">
      <alignment horizontal="right"/>
      <protection locked="0"/>
    </xf>
    <xf numFmtId="0" fontId="9" fillId="5" borderId="14" xfId="0" applyFont="1" applyFill="1" applyBorder="1" applyAlignment="1" applyProtection="1">
      <alignment horizontal="center"/>
      <protection locked="0"/>
    </xf>
    <xf numFmtId="44" fontId="9" fillId="5" borderId="1" xfId="0" applyNumberFormat="1" applyFont="1" applyFill="1" applyBorder="1" applyAlignment="1">
      <alignment horizontal="right"/>
    </xf>
    <xf numFmtId="44" fontId="9" fillId="5" borderId="5" xfId="0" applyNumberFormat="1" applyFont="1" applyFill="1" applyBorder="1" applyAlignment="1">
      <alignment horizontal="right"/>
    </xf>
    <xf numFmtId="9" fontId="9" fillId="5" borderId="5" xfId="1" applyFont="1" applyFill="1" applyBorder="1" applyAlignment="1" applyProtection="1">
      <alignment horizontal="center" vertical="center"/>
    </xf>
    <xf numFmtId="9" fontId="9" fillId="5" borderId="5" xfId="1" applyFont="1" applyFill="1" applyBorder="1" applyAlignment="1" applyProtection="1">
      <alignment horizontal="center" vertical="center"/>
      <protection locked="0"/>
    </xf>
    <xf numFmtId="44" fontId="11" fillId="0" borderId="1" xfId="2" quotePrefix="1" applyFont="1" applyFill="1" applyBorder="1" applyAlignment="1" applyProtection="1">
      <alignment horizontal="right"/>
      <protection locked="0"/>
    </xf>
    <xf numFmtId="44" fontId="12" fillId="6" borderId="1" xfId="0" applyNumberFormat="1" applyFont="1" applyFill="1" applyBorder="1" applyAlignment="1">
      <alignment horizontal="right"/>
    </xf>
    <xf numFmtId="44" fontId="0" fillId="6" borderId="1" xfId="0" applyNumberFormat="1" applyFill="1" applyBorder="1" applyAlignment="1">
      <alignment horizontal="right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center"/>
      <protection locked="0"/>
    </xf>
    <xf numFmtId="10" fontId="12" fillId="0" borderId="4" xfId="0" applyNumberFormat="1" applyFont="1" applyBorder="1" applyAlignment="1" applyProtection="1">
      <alignment horizontal="center" vertical="center"/>
      <protection locked="0"/>
    </xf>
    <xf numFmtId="9" fontId="3" fillId="0" borderId="0" xfId="1" applyFont="1" applyBorder="1" applyAlignment="1" applyProtection="1">
      <alignment horizontal="right" vertical="center"/>
      <protection locked="0"/>
    </xf>
    <xf numFmtId="9" fontId="0" fillId="0" borderId="0" xfId="1" applyFont="1" applyAlignment="1" applyProtection="1">
      <alignment horizontal="center" vertical="center"/>
    </xf>
    <xf numFmtId="0" fontId="16" fillId="0" borderId="0" xfId="0" applyFont="1"/>
    <xf numFmtId="10" fontId="16" fillId="0" borderId="0" xfId="0" applyNumberFormat="1" applyFont="1"/>
    <xf numFmtId="10" fontId="17" fillId="0" borderId="4" xfId="0" applyNumberFormat="1" applyFont="1" applyBorder="1" applyAlignment="1" applyProtection="1">
      <alignment horizontal="center" vertical="center"/>
      <protection locked="0"/>
    </xf>
    <xf numFmtId="0" fontId="8" fillId="0" borderId="3" xfId="0" applyFont="1" applyBorder="1" applyProtection="1">
      <protection locked="0"/>
    </xf>
    <xf numFmtId="0" fontId="0" fillId="0" borderId="3" xfId="0" applyBorder="1" applyProtection="1">
      <protection locked="0"/>
    </xf>
    <xf numFmtId="0" fontId="4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6" fillId="0" borderId="0" xfId="0" quotePrefix="1" applyFont="1" applyProtection="1">
      <protection locked="0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/>
      <protection locked="0"/>
    </xf>
    <xf numFmtId="164" fontId="0" fillId="0" borderId="0" xfId="0" applyNumberFormat="1"/>
    <xf numFmtId="44" fontId="11" fillId="0" borderId="4" xfId="0" applyNumberFormat="1" applyFont="1" applyBorder="1" applyAlignment="1">
      <alignment horizontal="center" vertical="center"/>
    </xf>
    <xf numFmtId="44" fontId="11" fillId="0" borderId="7" xfId="0" applyNumberFormat="1" applyFont="1" applyBorder="1" applyAlignment="1">
      <alignment horizontal="center" vertical="center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44" fontId="7" fillId="0" borderId="8" xfId="2" applyFont="1" applyBorder="1" applyAlignment="1" applyProtection="1">
      <alignment horizontal="center" vertical="center"/>
      <protection locked="0"/>
    </xf>
    <xf numFmtId="44" fontId="7" fillId="0" borderId="9" xfId="2" applyFont="1" applyBorder="1" applyAlignment="1" applyProtection="1">
      <alignment horizontal="center" vertical="center"/>
      <protection locked="0"/>
    </xf>
    <xf numFmtId="44" fontId="7" fillId="0" borderId="10" xfId="2" applyFont="1" applyBorder="1" applyAlignment="1" applyProtection="1">
      <alignment horizontal="center" vertical="center"/>
      <protection locked="0"/>
    </xf>
    <xf numFmtId="0" fontId="19" fillId="0" borderId="11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right"/>
    </xf>
    <xf numFmtId="0" fontId="0" fillId="0" borderId="0" xfId="0" applyAlignment="1" applyProtection="1">
      <alignment horizontal="right"/>
      <protection locked="0"/>
    </xf>
    <xf numFmtId="0" fontId="0" fillId="0" borderId="2" xfId="0" applyBorder="1" applyAlignment="1" applyProtection="1">
      <alignment horizontal="right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</cellXfs>
  <cellStyles count="3">
    <cellStyle name="Monétaire" xfId="2" builtinId="4"/>
    <cellStyle name="Normal" xfId="0" builtinId="0"/>
    <cellStyle name="Pourcentage" xfId="1" builtinId="5"/>
  </cellStyles>
  <dxfs count="1">
    <dxf>
      <numFmt numFmtId="164" formatCode="#,##0.00\ &quot;€&quot;"/>
    </dxf>
  </dxfs>
  <tableStyles count="0" defaultTableStyle="TableStyleMedium9" defaultPivotStyle="PivotStyleLight16"/>
  <colors>
    <mruColors>
      <color rgb="FF66FFFF"/>
      <color rgb="FFFFCCFF"/>
      <color rgb="FFFF99FF"/>
      <color rgb="FF6699FF"/>
      <color rgb="FFFCDDA4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1847851</xdr:colOff>
      <xdr:row>0</xdr:row>
      <xdr:rowOff>295275</xdr:rowOff>
    </xdr:to>
    <xdr:sp macro="[0]!Appel_USF" textlink="">
      <xdr:nvSpPr>
        <xdr:cNvPr id="2" name="Organigramme : Alternative 1"/>
        <xdr:cNvSpPr/>
      </xdr:nvSpPr>
      <xdr:spPr>
        <a:xfrm>
          <a:off x="0" y="38100"/>
          <a:ext cx="2209801" cy="2571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ase" displayName="T_Base" ref="A2:C12" totalsRowShown="0">
  <autoFilter ref="A2:C12"/>
  <tableColumns count="3">
    <tableColumn id="1" name="Désignations"/>
    <tableColumn id="2" name="Unité"/>
    <tableColumn id="3" name="P.U. H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8"/>
  <sheetViews>
    <sheetView tabSelected="1" zoomScaleNormal="100" zoomScaleSheetLayoutView="100" zoomScalePageLayoutView="145" workbookViewId="0">
      <pane ySplit="18" topLeftCell="A19" activePane="bottomLeft" state="frozen"/>
      <selection pane="bottomLeft" activeCell="A24" sqref="A24:XFD24"/>
    </sheetView>
  </sheetViews>
  <sheetFormatPr baseColWidth="10" defaultRowHeight="15" x14ac:dyDescent="0.25"/>
  <cols>
    <col min="1" max="1" width="5.42578125" style="1" customWidth="1"/>
    <col min="2" max="2" width="52.42578125" style="1" customWidth="1"/>
    <col min="3" max="3" width="5.42578125" style="1" customWidth="1"/>
    <col min="4" max="4" width="6.5703125" style="1" customWidth="1"/>
    <col min="5" max="5" width="12.7109375" style="1" customWidth="1"/>
    <col min="6" max="6" width="15.5703125" style="1" customWidth="1"/>
    <col min="7" max="7" width="7.85546875" style="7" customWidth="1"/>
    <col min="8" max="8" width="13.85546875" style="1" customWidth="1"/>
    <col min="9" max="9" width="7.85546875" style="17" customWidth="1"/>
    <col min="10" max="10" width="13.85546875" style="1" customWidth="1"/>
    <col min="11" max="11" width="7.85546875" style="17" customWidth="1"/>
    <col min="12" max="12" width="13.85546875" style="1" customWidth="1"/>
    <col min="13" max="13" width="3.85546875" style="1" customWidth="1"/>
    <col min="14" max="17" width="11.42578125" style="1"/>
    <col min="18" max="18" width="5.28515625" style="1" customWidth="1"/>
    <col min="19" max="19" width="11.42578125" style="1"/>
    <col min="20" max="20" width="5.42578125" style="1" customWidth="1"/>
    <col min="21" max="16384" width="11.42578125" style="1"/>
  </cols>
  <sheetData>
    <row r="1" spans="1:21" ht="26.25" customHeight="1" x14ac:dyDescent="0.25">
      <c r="Q1" s="85" t="s">
        <v>7</v>
      </c>
      <c r="R1" s="86"/>
      <c r="S1" s="85" t="s">
        <v>8</v>
      </c>
      <c r="T1" s="86"/>
      <c r="U1" s="85" t="s">
        <v>9</v>
      </c>
    </row>
    <row r="2" spans="1:21" ht="15.75" x14ac:dyDescent="0.25">
      <c r="O2" s="107" t="s">
        <v>18</v>
      </c>
      <c r="P2" s="107"/>
      <c r="Q2" s="49">
        <f>+H29</f>
        <v>0</v>
      </c>
      <c r="R2" s="47"/>
      <c r="S2" s="49">
        <f>+J29</f>
        <v>0</v>
      </c>
      <c r="T2" s="48"/>
      <c r="U2" s="49">
        <f>+L29</f>
        <v>0</v>
      </c>
    </row>
    <row r="3" spans="1:21" ht="15.75" x14ac:dyDescent="0.25">
      <c r="O3" s="51" t="s">
        <v>6</v>
      </c>
      <c r="P3" s="52"/>
      <c r="Q3" s="53">
        <f t="shared" ref="Q3:U6" si="0">+H30</f>
        <v>0.2</v>
      </c>
      <c r="R3" s="48"/>
      <c r="S3" s="53">
        <f t="shared" si="0"/>
        <v>0.2</v>
      </c>
      <c r="T3" s="54"/>
      <c r="U3" s="53">
        <f t="shared" si="0"/>
        <v>0.2</v>
      </c>
    </row>
    <row r="4" spans="1:21" ht="15.75" x14ac:dyDescent="0.25">
      <c r="O4" s="51" t="s">
        <v>12</v>
      </c>
      <c r="P4" s="52"/>
      <c r="Q4" s="49">
        <f t="shared" si="0"/>
        <v>0</v>
      </c>
      <c r="R4" s="48"/>
      <c r="S4" s="49">
        <f t="shared" si="0"/>
        <v>0</v>
      </c>
      <c r="T4" s="54"/>
      <c r="U4" s="49">
        <f t="shared" si="0"/>
        <v>0</v>
      </c>
    </row>
    <row r="5" spans="1:21" ht="15.75" x14ac:dyDescent="0.25">
      <c r="O5" s="51" t="s">
        <v>11</v>
      </c>
      <c r="P5" s="52"/>
      <c r="Q5" s="49">
        <f t="shared" si="0"/>
        <v>0</v>
      </c>
      <c r="R5" s="48"/>
      <c r="S5" s="49">
        <f t="shared" si="0"/>
        <v>0</v>
      </c>
      <c r="T5" s="54"/>
      <c r="U5" s="49">
        <f t="shared" si="0"/>
        <v>0</v>
      </c>
    </row>
    <row r="6" spans="1:21" ht="15.75" x14ac:dyDescent="0.25">
      <c r="E6" s="103"/>
      <c r="F6" s="104"/>
      <c r="G6" s="104"/>
      <c r="H6" s="104"/>
      <c r="I6" s="104"/>
      <c r="J6" s="105"/>
      <c r="O6" s="51" t="s">
        <v>16</v>
      </c>
      <c r="P6" s="52"/>
      <c r="Q6" s="49">
        <f t="shared" si="0"/>
        <v>0</v>
      </c>
      <c r="R6" s="48"/>
      <c r="S6" s="49">
        <f t="shared" si="0"/>
        <v>0</v>
      </c>
      <c r="T6" s="17"/>
      <c r="U6" s="49">
        <f t="shared" si="0"/>
        <v>0</v>
      </c>
    </row>
    <row r="7" spans="1:21" ht="15.75" x14ac:dyDescent="0.25">
      <c r="E7" s="100"/>
      <c r="F7" s="101"/>
      <c r="G7" s="101"/>
      <c r="H7" s="101"/>
      <c r="I7" s="101"/>
      <c r="J7" s="102"/>
      <c r="O7" s="57" t="s">
        <v>17</v>
      </c>
      <c r="P7" s="58"/>
      <c r="Q7" s="75"/>
      <c r="R7" s="59"/>
      <c r="S7" s="75"/>
      <c r="T7" s="17"/>
      <c r="U7" s="75"/>
    </row>
    <row r="8" spans="1:21" ht="18.75" x14ac:dyDescent="0.25">
      <c r="E8" s="106"/>
      <c r="F8" s="101"/>
      <c r="G8" s="101"/>
      <c r="H8" s="101"/>
      <c r="I8" s="101"/>
      <c r="J8" s="102"/>
      <c r="O8" s="23" t="s">
        <v>28</v>
      </c>
      <c r="P8" s="24"/>
      <c r="Q8" s="76"/>
      <c r="R8" s="17"/>
      <c r="S8" s="76"/>
      <c r="T8" s="17"/>
      <c r="U8" s="76"/>
    </row>
    <row r="9" spans="1:21" ht="15.75" x14ac:dyDescent="0.25">
      <c r="E9" s="100"/>
      <c r="F9" s="101"/>
      <c r="G9" s="101"/>
      <c r="H9" s="101"/>
      <c r="I9" s="101"/>
      <c r="J9" s="102"/>
      <c r="O9" s="108" t="s">
        <v>15</v>
      </c>
      <c r="P9" s="109"/>
      <c r="Q9" s="67">
        <f>$H$36</f>
        <v>0</v>
      </c>
      <c r="R9" s="18"/>
      <c r="S9" s="67" t="str">
        <f t="shared" ref="S9:S11" si="1">J36</f>
        <v/>
      </c>
      <c r="T9" s="19"/>
      <c r="U9" s="67">
        <f t="shared" ref="U9:U11" si="2">L36</f>
        <v>0</v>
      </c>
    </row>
    <row r="10" spans="1:21" ht="15.75" x14ac:dyDescent="0.25">
      <c r="E10" s="100"/>
      <c r="F10" s="101"/>
      <c r="G10" s="101"/>
      <c r="H10" s="101"/>
      <c r="I10" s="101"/>
      <c r="J10" s="102"/>
      <c r="O10" s="108" t="s">
        <v>10</v>
      </c>
      <c r="P10" s="109"/>
      <c r="Q10" s="74">
        <f>H37</f>
        <v>0</v>
      </c>
      <c r="R10" s="18"/>
      <c r="S10" s="74">
        <f t="shared" si="1"/>
        <v>0</v>
      </c>
      <c r="T10" s="17"/>
      <c r="U10" s="74">
        <f t="shared" si="2"/>
        <v>0</v>
      </c>
    </row>
    <row r="11" spans="1:21" ht="15.75" x14ac:dyDescent="0.25">
      <c r="E11" s="100"/>
      <c r="F11" s="101"/>
      <c r="G11" s="101"/>
      <c r="H11" s="101"/>
      <c r="I11" s="101"/>
      <c r="J11" s="102"/>
      <c r="O11" s="108" t="s">
        <v>34</v>
      </c>
      <c r="P11" s="109"/>
      <c r="Q11" s="5">
        <f>H38</f>
        <v>0</v>
      </c>
      <c r="R11" s="18"/>
      <c r="S11" s="5">
        <f t="shared" si="1"/>
        <v>0</v>
      </c>
      <c r="T11" s="10"/>
      <c r="U11" s="5">
        <f t="shared" si="2"/>
        <v>0</v>
      </c>
    </row>
    <row r="12" spans="1:21" ht="15.75" x14ac:dyDescent="0.25">
      <c r="E12" s="112"/>
      <c r="F12" s="113"/>
      <c r="G12" s="113"/>
      <c r="H12" s="113"/>
      <c r="I12" s="113"/>
      <c r="J12" s="114"/>
    </row>
    <row r="13" spans="1:21" ht="15.75" x14ac:dyDescent="0.25">
      <c r="A13" s="21" t="s">
        <v>32</v>
      </c>
      <c r="B13" s="78"/>
    </row>
    <row r="14" spans="1:21" ht="15.75" x14ac:dyDescent="0.25">
      <c r="A14" s="21" t="s">
        <v>13</v>
      </c>
      <c r="B14" s="77"/>
    </row>
    <row r="15" spans="1:21" ht="15.75" x14ac:dyDescent="0.25">
      <c r="A15" s="21" t="s">
        <v>14</v>
      </c>
      <c r="B15" s="77"/>
      <c r="C15" s="21"/>
    </row>
    <row r="16" spans="1:21" ht="23.25" x14ac:dyDescent="0.35">
      <c r="B16" s="26" t="s">
        <v>33</v>
      </c>
      <c r="C16" s="21"/>
      <c r="E16" s="89"/>
    </row>
    <row r="17" spans="1:23" ht="15.75" x14ac:dyDescent="0.25">
      <c r="B17" s="3"/>
      <c r="C17" s="3"/>
      <c r="G17" s="110" t="s">
        <v>7</v>
      </c>
      <c r="H17" s="111"/>
      <c r="I17" s="110" t="s">
        <v>8</v>
      </c>
      <c r="J17" s="111"/>
      <c r="K17" s="110" t="s">
        <v>9</v>
      </c>
      <c r="L17" s="111"/>
    </row>
    <row r="18" spans="1:23" s="14" customFormat="1" ht="25.5" x14ac:dyDescent="0.25">
      <c r="A18" s="15" t="s">
        <v>0</v>
      </c>
      <c r="B18" s="15" t="s">
        <v>1</v>
      </c>
      <c r="C18" s="15" t="s">
        <v>2</v>
      </c>
      <c r="D18" s="16" t="s">
        <v>27</v>
      </c>
      <c r="E18" s="15" t="s">
        <v>3</v>
      </c>
      <c r="F18" s="16" t="s">
        <v>4</v>
      </c>
      <c r="G18" s="8" t="s">
        <v>26</v>
      </c>
      <c r="H18" s="15" t="s">
        <v>4</v>
      </c>
      <c r="I18" s="8" t="s">
        <v>26</v>
      </c>
      <c r="J18" s="15" t="s">
        <v>4</v>
      </c>
      <c r="K18" s="8" t="s">
        <v>26</v>
      </c>
      <c r="L18" s="15" t="s">
        <v>4</v>
      </c>
    </row>
    <row r="19" spans="1:23" ht="15.75" x14ac:dyDescent="0.25">
      <c r="A19" s="27"/>
      <c r="B19" s="25"/>
      <c r="C19" s="27"/>
      <c r="D19" s="28"/>
      <c r="E19" s="29"/>
      <c r="F19" s="30" t="str">
        <f>IF(E19="","",+D19*E19)</f>
        <v/>
      </c>
      <c r="G19" s="79"/>
      <c r="H19" s="30" t="str">
        <f>IF(G19="","",+F19*G19)</f>
        <v/>
      </c>
      <c r="I19" s="84"/>
      <c r="J19" s="30" t="str">
        <f>IF(I19="","",+F19*I19)</f>
        <v/>
      </c>
      <c r="K19" s="84"/>
      <c r="L19" s="60" t="str">
        <f>IF(K19="","",+F19*K19)</f>
        <v/>
      </c>
      <c r="N19" s="82" t="str">
        <f>IF(K19="","",IF(SUM(G19+I19+K19)&lt;&gt;100%,"Attention la somme des 3 situations n'est pas égale  à 100%    ==&gt;&gt;  "&amp; SUM(G19+I19+K19)*100&amp;"%",""))</f>
        <v/>
      </c>
      <c r="O19" s="82"/>
      <c r="P19" s="82"/>
      <c r="Q19" s="82"/>
      <c r="T19" s="83"/>
    </row>
    <row r="20" spans="1:23" ht="15.75" x14ac:dyDescent="0.25">
      <c r="A20" s="27"/>
      <c r="B20" s="25"/>
      <c r="C20" s="27"/>
      <c r="D20" s="28"/>
      <c r="E20" s="29"/>
      <c r="F20" s="30" t="str">
        <f t="shared" ref="F20:F24" si="3">IF(E20="","",+D20*E20)</f>
        <v/>
      </c>
      <c r="G20" s="79"/>
      <c r="H20" s="30" t="str">
        <f t="shared" ref="H20:H24" si="4">IF(G20="","",+F20*G20)</f>
        <v/>
      </c>
      <c r="I20" s="84"/>
      <c r="J20" s="30" t="str">
        <f t="shared" ref="J20:J24" si="5">IF(I20="","",+F20*I20)</f>
        <v/>
      </c>
      <c r="K20" s="84"/>
      <c r="L20" s="98" t="str">
        <f t="shared" ref="L20:L24" si="6">IF(K20="","",+F20*K20)</f>
        <v/>
      </c>
      <c r="N20" s="82" t="str">
        <f t="shared" ref="N20:N22" si="7">IF(K20="","",IF(SUM(G20+I20+K20)&lt;&gt;100%,"Attention la somme des 3 situations n'est pas égale  à 100%    ==&gt;&gt;  "&amp; SUM(G20+I20+K20)*100&amp;"%",""))</f>
        <v/>
      </c>
      <c r="O20" s="82"/>
      <c r="P20" s="82"/>
      <c r="Q20" s="82"/>
      <c r="R20" s="83"/>
    </row>
    <row r="21" spans="1:23" ht="15.75" x14ac:dyDescent="0.25">
      <c r="A21" s="27"/>
      <c r="B21" s="25"/>
      <c r="C21" s="27"/>
      <c r="D21" s="28"/>
      <c r="E21" s="29"/>
      <c r="F21" s="30" t="str">
        <f t="shared" si="3"/>
        <v/>
      </c>
      <c r="G21" s="79"/>
      <c r="H21" s="30" t="str">
        <f t="shared" si="4"/>
        <v/>
      </c>
      <c r="I21" s="84"/>
      <c r="J21" s="30" t="str">
        <f t="shared" si="5"/>
        <v/>
      </c>
      <c r="K21" s="84"/>
      <c r="L21" s="98" t="str">
        <f t="shared" si="6"/>
        <v/>
      </c>
      <c r="N21" s="82" t="str">
        <f t="shared" si="7"/>
        <v/>
      </c>
      <c r="O21" s="82"/>
      <c r="P21" s="82"/>
      <c r="Q21" s="82"/>
      <c r="R21" s="83"/>
    </row>
    <row r="22" spans="1:23" ht="15.75" x14ac:dyDescent="0.25">
      <c r="A22" s="27"/>
      <c r="B22" s="25"/>
      <c r="C22" s="27"/>
      <c r="D22" s="28"/>
      <c r="E22" s="29"/>
      <c r="F22" s="30" t="str">
        <f t="shared" si="3"/>
        <v/>
      </c>
      <c r="G22" s="79"/>
      <c r="H22" s="30" t="str">
        <f t="shared" si="4"/>
        <v/>
      </c>
      <c r="I22" s="84"/>
      <c r="J22" s="30" t="str">
        <f t="shared" si="5"/>
        <v/>
      </c>
      <c r="K22" s="84"/>
      <c r="L22" s="98" t="str">
        <f t="shared" si="6"/>
        <v/>
      </c>
      <c r="N22" s="82" t="str">
        <f t="shared" si="7"/>
        <v/>
      </c>
      <c r="O22" s="82"/>
      <c r="P22" s="82"/>
      <c r="Q22" s="82"/>
      <c r="R22" s="83"/>
    </row>
    <row r="23" spans="1:23" ht="15.75" x14ac:dyDescent="0.25">
      <c r="A23" s="27"/>
      <c r="B23" s="25"/>
      <c r="C23" s="27"/>
      <c r="D23" s="28"/>
      <c r="E23" s="29"/>
      <c r="F23" s="30" t="str">
        <f t="shared" si="3"/>
        <v/>
      </c>
      <c r="G23" s="79"/>
      <c r="H23" s="30" t="str">
        <f t="shared" si="4"/>
        <v/>
      </c>
      <c r="I23" s="84"/>
      <c r="J23" s="30" t="str">
        <f t="shared" si="5"/>
        <v/>
      </c>
      <c r="K23" s="84"/>
      <c r="L23" s="98" t="str">
        <f t="shared" si="6"/>
        <v/>
      </c>
      <c r="N23" s="82"/>
      <c r="O23" s="82"/>
      <c r="P23" s="82"/>
      <c r="Q23" s="82"/>
      <c r="R23" s="83"/>
    </row>
    <row r="24" spans="1:23" ht="0.2" customHeight="1" x14ac:dyDescent="0.25">
      <c r="A24" s="27"/>
      <c r="B24" s="25"/>
      <c r="C24" s="27"/>
      <c r="D24" s="28"/>
      <c r="E24" s="29"/>
      <c r="F24" s="30" t="str">
        <f t="shared" si="3"/>
        <v/>
      </c>
      <c r="G24" s="79"/>
      <c r="H24" s="30" t="str">
        <f t="shared" si="4"/>
        <v/>
      </c>
      <c r="I24" s="84"/>
      <c r="J24" s="30" t="str">
        <f t="shared" si="5"/>
        <v/>
      </c>
      <c r="K24" s="84"/>
      <c r="L24" s="99" t="str">
        <f t="shared" si="6"/>
        <v/>
      </c>
      <c r="N24" s="82"/>
      <c r="O24" s="82"/>
      <c r="P24" s="82"/>
      <c r="Q24" s="82"/>
      <c r="R24" s="83"/>
    </row>
    <row r="25" spans="1:23" s="14" customFormat="1" ht="20.100000000000001" customHeight="1" x14ac:dyDescent="0.25">
      <c r="A25" s="95"/>
      <c r="B25" s="96" t="s">
        <v>46</v>
      </c>
      <c r="C25" s="31"/>
      <c r="D25" s="33"/>
      <c r="E25" s="32"/>
      <c r="F25" s="34">
        <f>SUM(F19:F24)</f>
        <v>0</v>
      </c>
      <c r="G25" s="35" t="s">
        <v>20</v>
      </c>
      <c r="H25" s="34">
        <f>SUM(H19:H24)</f>
        <v>0</v>
      </c>
      <c r="I25" s="37" t="s">
        <v>21</v>
      </c>
      <c r="J25" s="34">
        <f>SUM(J19:J24)</f>
        <v>0</v>
      </c>
      <c r="K25" s="38" t="s">
        <v>22</v>
      </c>
      <c r="L25" s="36">
        <f>SUM(L19:L24)</f>
        <v>0</v>
      </c>
      <c r="N25" s="94" t="s">
        <v>41</v>
      </c>
      <c r="O25" s="92" t="s">
        <v>42</v>
      </c>
      <c r="P25" s="92"/>
      <c r="Q25" s="92"/>
      <c r="R25" s="92"/>
      <c r="S25" s="92"/>
      <c r="T25" s="92"/>
      <c r="U25" s="92"/>
      <c r="V25" s="92"/>
      <c r="W25" s="92"/>
    </row>
    <row r="26" spans="1:23" s="14" customFormat="1" ht="15" customHeight="1" x14ac:dyDescent="0.25">
      <c r="A26" s="39"/>
      <c r="B26" s="91" t="s">
        <v>12</v>
      </c>
      <c r="C26" s="39"/>
      <c r="D26" s="39"/>
      <c r="E26" s="40"/>
      <c r="F26" s="41">
        <f>F25*$H$30</f>
        <v>0</v>
      </c>
      <c r="G26" s="40" t="s">
        <v>23</v>
      </c>
      <c r="H26" s="41">
        <f>H25*$H$30</f>
        <v>0</v>
      </c>
      <c r="I26" s="42" t="s">
        <v>24</v>
      </c>
      <c r="J26" s="41">
        <f>J25*$H$30</f>
        <v>0</v>
      </c>
      <c r="K26" s="43" t="s">
        <v>25</v>
      </c>
      <c r="L26" s="41">
        <f>L25*$H$30</f>
        <v>0</v>
      </c>
      <c r="O26" s="92" t="s">
        <v>40</v>
      </c>
      <c r="P26" s="92"/>
      <c r="Q26" s="92"/>
      <c r="R26" s="92"/>
      <c r="S26" s="92"/>
      <c r="T26" s="92"/>
      <c r="U26" s="92"/>
      <c r="V26" s="92"/>
      <c r="W26" s="92"/>
    </row>
    <row r="27" spans="1:23" ht="15" customHeight="1" x14ac:dyDescent="0.25">
      <c r="A27" s="44"/>
      <c r="B27" s="45"/>
      <c r="C27" s="44"/>
      <c r="D27" s="44"/>
      <c r="E27" s="69" t="s">
        <v>31</v>
      </c>
      <c r="F27" s="70">
        <f>+F25+F26</f>
        <v>0</v>
      </c>
      <c r="G27" s="71"/>
      <c r="H27" s="70">
        <f>+H25+H26</f>
        <v>0</v>
      </c>
      <c r="I27" s="72"/>
      <c r="J27" s="70">
        <f>+J25+J26</f>
        <v>0</v>
      </c>
      <c r="K27" s="73"/>
      <c r="L27" s="70">
        <f>+L25+L26</f>
        <v>0</v>
      </c>
      <c r="O27" s="93" t="s">
        <v>43</v>
      </c>
      <c r="P27" s="93"/>
      <c r="Q27" s="93"/>
      <c r="R27" s="93"/>
      <c r="S27" s="93"/>
      <c r="T27" s="93"/>
      <c r="U27" s="93"/>
      <c r="V27" s="93"/>
      <c r="W27" s="93"/>
    </row>
    <row r="28" spans="1:23" ht="6.75" customHeight="1" x14ac:dyDescent="0.25">
      <c r="A28" s="44"/>
      <c r="B28" s="45"/>
      <c r="C28" s="44"/>
      <c r="D28" s="44"/>
      <c r="E28" s="44"/>
      <c r="F28" s="46"/>
      <c r="G28" s="46"/>
      <c r="H28" s="46"/>
      <c r="I28" s="47"/>
      <c r="J28" s="44"/>
      <c r="K28" s="48"/>
      <c r="L28" s="44"/>
      <c r="O28" s="93"/>
      <c r="P28" s="93"/>
      <c r="Q28" s="93"/>
      <c r="R28" s="93"/>
      <c r="S28" s="93"/>
      <c r="T28" s="93"/>
      <c r="U28" s="93"/>
      <c r="V28" s="93"/>
      <c r="W28" s="93"/>
    </row>
    <row r="29" spans="1:23" ht="15" customHeight="1" x14ac:dyDescent="0.25">
      <c r="A29" s="44"/>
      <c r="B29" s="45"/>
      <c r="C29" s="44"/>
      <c r="D29" s="44"/>
      <c r="E29" s="44"/>
      <c r="F29" s="107" t="s">
        <v>18</v>
      </c>
      <c r="G29" s="107"/>
      <c r="H29" s="49">
        <f>+H25</f>
        <v>0</v>
      </c>
      <c r="I29" s="47"/>
      <c r="J29" s="49">
        <f>+J25</f>
        <v>0</v>
      </c>
      <c r="K29" s="48"/>
      <c r="L29" s="49">
        <f>+L25</f>
        <v>0</v>
      </c>
      <c r="N29" s="91" t="s">
        <v>29</v>
      </c>
      <c r="O29" s="1" t="s">
        <v>44</v>
      </c>
    </row>
    <row r="30" spans="1:23" ht="15" customHeight="1" x14ac:dyDescent="0.25">
      <c r="A30" s="50"/>
      <c r="B30" s="50" t="s">
        <v>39</v>
      </c>
      <c r="C30" s="44"/>
      <c r="D30" s="28"/>
      <c r="E30" s="28"/>
      <c r="F30" s="51" t="s">
        <v>6</v>
      </c>
      <c r="G30" s="52"/>
      <c r="H30" s="53">
        <v>0.2</v>
      </c>
      <c r="I30" s="48"/>
      <c r="J30" s="53">
        <f>+H30</f>
        <v>0.2</v>
      </c>
      <c r="K30" s="54"/>
      <c r="L30" s="53">
        <f>+H30</f>
        <v>0.2</v>
      </c>
      <c r="N30" s="90" t="s">
        <v>30</v>
      </c>
    </row>
    <row r="31" spans="1:23" ht="15" customHeight="1" x14ac:dyDescent="0.25">
      <c r="A31" s="50"/>
      <c r="B31" s="115" t="s">
        <v>36</v>
      </c>
      <c r="C31" s="115"/>
      <c r="D31" s="115"/>
      <c r="E31" s="115"/>
      <c r="F31" s="51" t="s">
        <v>12</v>
      </c>
      <c r="G31" s="52"/>
      <c r="H31" s="49">
        <f>H29*H30</f>
        <v>0</v>
      </c>
      <c r="I31" s="48"/>
      <c r="J31" s="49">
        <f>J29*J30</f>
        <v>0</v>
      </c>
      <c r="K31" s="54"/>
      <c r="L31" s="49">
        <f>L29*L30</f>
        <v>0</v>
      </c>
      <c r="N31" s="14"/>
    </row>
    <row r="32" spans="1:23" ht="15" customHeight="1" x14ac:dyDescent="0.25">
      <c r="A32" s="50"/>
      <c r="B32" s="50" t="s">
        <v>37</v>
      </c>
      <c r="C32" s="44"/>
      <c r="D32" s="28"/>
      <c r="E32" s="28"/>
      <c r="F32" s="51" t="s">
        <v>11</v>
      </c>
      <c r="G32" s="52"/>
      <c r="H32" s="49">
        <f>H29+H31</f>
        <v>0</v>
      </c>
      <c r="I32" s="48"/>
      <c r="J32" s="49">
        <f>J29+J31</f>
        <v>0</v>
      </c>
      <c r="K32" s="54"/>
      <c r="L32" s="49">
        <f>L29+L31</f>
        <v>0</v>
      </c>
      <c r="N32" s="14"/>
    </row>
    <row r="33" spans="1:14" ht="15" customHeight="1" x14ac:dyDescent="0.25">
      <c r="A33" s="50"/>
      <c r="B33" s="50" t="s">
        <v>38</v>
      </c>
      <c r="C33" s="44"/>
      <c r="D33" s="28"/>
      <c r="E33" s="28"/>
      <c r="F33" s="51" t="s">
        <v>16</v>
      </c>
      <c r="G33" s="52"/>
      <c r="H33" s="49">
        <f>IF(H25=0,0,($H$25*$H$30+$H$25))</f>
        <v>0</v>
      </c>
      <c r="I33" s="48"/>
      <c r="J33" s="75"/>
      <c r="L33" s="75"/>
      <c r="N33" s="65" t="s">
        <v>12</v>
      </c>
    </row>
    <row r="34" spans="1:14" ht="15" customHeight="1" x14ac:dyDescent="0.25">
      <c r="A34" s="55"/>
      <c r="B34" s="116" t="s">
        <v>35</v>
      </c>
      <c r="C34" s="116"/>
      <c r="D34" s="116"/>
      <c r="E34" s="56"/>
      <c r="F34" s="57" t="s">
        <v>17</v>
      </c>
      <c r="G34" s="58"/>
      <c r="H34" s="75"/>
      <c r="I34" s="59"/>
      <c r="J34" s="66">
        <f>+J32</f>
        <v>0</v>
      </c>
      <c r="L34" s="75"/>
      <c r="N34" s="63">
        <v>0</v>
      </c>
    </row>
    <row r="35" spans="1:14" ht="15" customHeight="1" x14ac:dyDescent="0.25">
      <c r="A35" s="22"/>
      <c r="B35" s="88" t="s">
        <v>5</v>
      </c>
      <c r="D35" s="4"/>
      <c r="E35" s="4"/>
      <c r="F35" s="23" t="s">
        <v>28</v>
      </c>
      <c r="G35" s="24"/>
      <c r="H35" s="76"/>
      <c r="J35" s="75"/>
      <c r="L35" s="67">
        <f>+L32</f>
        <v>0</v>
      </c>
      <c r="N35" s="63">
        <v>0.1</v>
      </c>
    </row>
    <row r="36" spans="1:14" ht="15" customHeight="1" x14ac:dyDescent="0.25">
      <c r="B36" s="87"/>
      <c r="C36" s="87"/>
      <c r="D36" s="87"/>
      <c r="E36" s="87"/>
      <c r="F36" s="108" t="s">
        <v>15</v>
      </c>
      <c r="G36" s="109"/>
      <c r="H36" s="67">
        <f>+F27-H33+H37</f>
        <v>0</v>
      </c>
      <c r="I36" s="18"/>
      <c r="J36" s="67" t="str">
        <f>IF(J25&gt;0,+H36-J34+J37,"")</f>
        <v/>
      </c>
      <c r="K36" s="19"/>
      <c r="L36" s="67">
        <f>+L32-L33-L34-L35</f>
        <v>0</v>
      </c>
      <c r="N36" s="64">
        <v>0.2</v>
      </c>
    </row>
    <row r="37" spans="1:14" ht="15" customHeight="1" x14ac:dyDescent="0.25">
      <c r="A37" s="6"/>
      <c r="B37" s="6"/>
      <c r="C37" s="6"/>
      <c r="D37" s="6"/>
      <c r="E37" s="6"/>
      <c r="F37" s="108" t="s">
        <v>10</v>
      </c>
      <c r="G37" s="109"/>
      <c r="H37" s="74">
        <f>IF($N$30="Oui",-H33*5%,0)</f>
        <v>0</v>
      </c>
      <c r="I37" s="18"/>
      <c r="J37" s="74">
        <f>IF($N$30="Oui",-J34*5%,0)</f>
        <v>0</v>
      </c>
      <c r="L37" s="74">
        <f>IF($N$30="Oui",-L35*5%,0)</f>
        <v>0</v>
      </c>
    </row>
    <row r="38" spans="1:14" ht="15" customHeight="1" x14ac:dyDescent="0.25">
      <c r="A38" s="6"/>
      <c r="B38" s="2"/>
      <c r="C38" s="13"/>
      <c r="D38" s="6"/>
      <c r="E38" s="6"/>
      <c r="F38" s="108" t="s">
        <v>19</v>
      </c>
      <c r="G38" s="109"/>
      <c r="H38" s="5">
        <f>+H33+H37</f>
        <v>0</v>
      </c>
      <c r="I38" s="18"/>
      <c r="J38" s="5">
        <f>+J34+J37</f>
        <v>0</v>
      </c>
      <c r="K38" s="10"/>
      <c r="L38" s="5">
        <f>+L35+L37</f>
        <v>0</v>
      </c>
    </row>
    <row r="39" spans="1:14" ht="15" customHeight="1" x14ac:dyDescent="0.25">
      <c r="A39" s="6"/>
      <c r="B39" s="2"/>
      <c r="C39" s="13"/>
      <c r="D39" s="6"/>
      <c r="E39" s="6"/>
      <c r="I39" s="18"/>
    </row>
    <row r="40" spans="1:14" ht="15" customHeight="1" x14ac:dyDescent="0.25">
      <c r="A40" s="6"/>
      <c r="D40" s="6"/>
      <c r="E40" s="6"/>
      <c r="I40" s="18"/>
    </row>
    <row r="41" spans="1:14" ht="15" customHeight="1" x14ac:dyDescent="0.25">
      <c r="A41" s="6"/>
      <c r="B41" s="6"/>
      <c r="C41" s="6"/>
      <c r="D41" s="6"/>
      <c r="E41" s="6"/>
      <c r="I41" s="18"/>
    </row>
    <row r="42" spans="1:14" x14ac:dyDescent="0.25">
      <c r="F42" s="11"/>
      <c r="G42" s="11"/>
      <c r="H42" s="9"/>
      <c r="I42" s="18"/>
      <c r="K42" s="20"/>
    </row>
    <row r="43" spans="1:14" x14ac:dyDescent="0.25">
      <c r="D43" s="80"/>
      <c r="H43"/>
      <c r="I43" s="81"/>
      <c r="K43" s="20"/>
    </row>
    <row r="44" spans="1:14" x14ac:dyDescent="0.25">
      <c r="D44" s="12"/>
      <c r="K44" s="20"/>
    </row>
    <row r="45" spans="1:14" x14ac:dyDescent="0.25">
      <c r="D45" s="12"/>
      <c r="K45" s="1"/>
    </row>
    <row r="46" spans="1:14" ht="15.75" x14ac:dyDescent="0.25">
      <c r="J46" s="61"/>
      <c r="L46" s="68"/>
    </row>
    <row r="47" spans="1:14" ht="15.75" x14ac:dyDescent="0.25">
      <c r="J47" s="61"/>
      <c r="L47" s="68"/>
    </row>
    <row r="48" spans="1:14" ht="15.75" x14ac:dyDescent="0.25">
      <c r="J48" s="62"/>
      <c r="L48" s="68"/>
    </row>
  </sheetData>
  <sheetProtection selectLockedCells="1"/>
  <customSheetViews>
    <customSheetView guid="{28CFCA33-6662-4B8A-AA6C-0C036FEDB3A1}">
      <selection activeCell="H18" sqref="H18"/>
      <pageMargins left="0.25" right="0.25" top="0.75" bottom="0.75" header="0.3" footer="0.3"/>
      <pageSetup paperSize="9" orientation="portrait" r:id="rId1"/>
    </customSheetView>
  </customSheetViews>
  <mergeCells count="20">
    <mergeCell ref="F38:G38"/>
    <mergeCell ref="F36:G36"/>
    <mergeCell ref="F37:G37"/>
    <mergeCell ref="E11:J11"/>
    <mergeCell ref="G17:H17"/>
    <mergeCell ref="I17:J17"/>
    <mergeCell ref="E12:J12"/>
    <mergeCell ref="B31:E31"/>
    <mergeCell ref="B34:D34"/>
    <mergeCell ref="F29:G29"/>
    <mergeCell ref="O2:P2"/>
    <mergeCell ref="O9:P9"/>
    <mergeCell ref="O10:P10"/>
    <mergeCell ref="O11:P11"/>
    <mergeCell ref="K17:L17"/>
    <mergeCell ref="E7:J7"/>
    <mergeCell ref="E6:J6"/>
    <mergeCell ref="E8:J8"/>
    <mergeCell ref="E9:J9"/>
    <mergeCell ref="E10:J10"/>
  </mergeCells>
  <dataValidations count="3">
    <dataValidation type="list" allowBlank="1" showInputMessage="1" showErrorMessage="1" sqref="N30">
      <formula1>"Oui,Non"</formula1>
    </dataValidation>
    <dataValidation type="list" allowBlank="1" showInputMessage="1" showErrorMessage="1" sqref="B16">
      <formula1>"DEVIS,FACTURE"</formula1>
    </dataValidation>
    <dataValidation type="list" allowBlank="1" showInputMessage="1" showErrorMessage="1" sqref="H30 L30 J30">
      <formula1>$N$34:$N$36</formula1>
    </dataValidation>
  </dataValidations>
  <printOptions horizontalCentered="1"/>
  <pageMargins left="3.937007874015748E-2" right="3.937007874015748E-2" top="0.35433070866141736" bottom="0.15748031496062992" header="0.31496062992125984" footer="0.31496062992125984"/>
  <pageSetup paperSize="9" scale="60" orientation="portrait" r:id="rId2"/>
  <headerFooter>
    <oddFooter>&amp;C&amp;P</oddFooter>
  </headerFooter>
  <ignoredErrors>
    <ignoredError sqref="J30 L30 L37 J37 H37 Q10:Q11 Q3 U10 U3 S3 S10" unlocked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A3" sqref="A3"/>
    </sheetView>
  </sheetViews>
  <sheetFormatPr baseColWidth="10" defaultRowHeight="15" x14ac:dyDescent="0.25"/>
  <cols>
    <col min="1" max="1" width="30.85546875" customWidth="1"/>
    <col min="3" max="3" width="15" customWidth="1"/>
  </cols>
  <sheetData>
    <row r="1" spans="1:3" x14ac:dyDescent="0.25">
      <c r="A1" s="117" t="s">
        <v>47</v>
      </c>
      <c r="B1" s="117"/>
      <c r="C1" s="117"/>
    </row>
    <row r="2" spans="1:3" x14ac:dyDescent="0.25">
      <c r="A2" t="s">
        <v>50</v>
      </c>
      <c r="B2" t="s">
        <v>48</v>
      </c>
      <c r="C2" t="s">
        <v>49</v>
      </c>
    </row>
    <row r="3" spans="1:3" x14ac:dyDescent="0.25">
      <c r="A3" t="s">
        <v>51</v>
      </c>
      <c r="B3" t="s">
        <v>52</v>
      </c>
      <c r="C3" s="97">
        <v>10.52</v>
      </c>
    </row>
    <row r="4" spans="1:3" x14ac:dyDescent="0.25">
      <c r="A4" t="s">
        <v>53</v>
      </c>
      <c r="B4" t="s">
        <v>62</v>
      </c>
      <c r="C4" s="97">
        <v>20</v>
      </c>
    </row>
    <row r="5" spans="1:3" x14ac:dyDescent="0.25">
      <c r="A5" t="s">
        <v>54</v>
      </c>
      <c r="B5" t="s">
        <v>63</v>
      </c>
      <c r="C5" s="97">
        <v>25</v>
      </c>
    </row>
    <row r="6" spans="1:3" x14ac:dyDescent="0.25">
      <c r="A6" t="s">
        <v>55</v>
      </c>
      <c r="B6" t="s">
        <v>45</v>
      </c>
      <c r="C6" s="97">
        <v>30</v>
      </c>
    </row>
    <row r="7" spans="1:3" x14ac:dyDescent="0.25">
      <c r="A7" t="s">
        <v>56</v>
      </c>
      <c r="C7" s="97"/>
    </row>
    <row r="8" spans="1:3" x14ac:dyDescent="0.25">
      <c r="A8" t="s">
        <v>57</v>
      </c>
      <c r="C8" s="97"/>
    </row>
    <row r="9" spans="1:3" x14ac:dyDescent="0.25">
      <c r="A9" t="s">
        <v>58</v>
      </c>
      <c r="C9" s="97"/>
    </row>
    <row r="10" spans="1:3" x14ac:dyDescent="0.25">
      <c r="A10" t="s">
        <v>59</v>
      </c>
      <c r="C10" s="97"/>
    </row>
    <row r="11" spans="1:3" x14ac:dyDescent="0.25">
      <c r="A11" t="s">
        <v>60</v>
      </c>
      <c r="C11" s="97"/>
    </row>
    <row r="12" spans="1:3" x14ac:dyDescent="0.25">
      <c r="A12" t="s">
        <v>61</v>
      </c>
      <c r="C12" s="97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SITUATION MENSUELLE</vt:lpstr>
      <vt:lpstr>Liste</vt:lpstr>
      <vt:lpstr>'SITUATION MENSUELLE'!Impression_des_titres</vt:lpstr>
      <vt:lpstr>'SITUATION MENSUELLE'!Zone_d_impression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cp:lastPrinted>2024-02-13T10:32:02Z</cp:lastPrinted>
  <dcterms:created xsi:type="dcterms:W3CDTF">2019-10-21T19:52:00Z</dcterms:created>
  <dcterms:modified xsi:type="dcterms:W3CDTF">2024-02-14T09:59:34Z</dcterms:modified>
</cp:coreProperties>
</file>