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3740"/>
  </bookViews>
  <sheets>
    <sheet name="Inventaire" sheetId="2" r:id="rId1"/>
    <sheet name="Mouvements" sheetId="4" r:id="rId2"/>
    <sheet name="Paramètres" sheetId="3" r:id="rId3"/>
  </sheets>
  <definedNames>
    <definedName name="Fournisseur">T_Fourn[Fournisseur]</definedName>
    <definedName name="Site">T_Site[Site]</definedName>
    <definedName name="Taille">T_Taille[Taille]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" l="1"/>
  <c r="E5" i="2"/>
  <c r="F5" i="2"/>
  <c r="G5" i="2"/>
  <c r="H5" i="2"/>
  <c r="J4" i="4"/>
  <c r="A4" i="2" l="1"/>
  <c r="E4" i="2"/>
  <c r="F4" i="2"/>
  <c r="G4" i="2"/>
  <c r="H4" i="2"/>
  <c r="J3" i="4"/>
  <c r="A3" i="2"/>
  <c r="E3" i="2"/>
  <c r="F3" i="2"/>
  <c r="G3" i="2"/>
  <c r="H3" i="2"/>
  <c r="J2" i="4"/>
  <c r="A1" i="2" l="1"/>
</calcChain>
</file>

<file path=xl/sharedStrings.xml><?xml version="1.0" encoding="utf-8"?>
<sst xmlns="http://schemas.openxmlformats.org/spreadsheetml/2006/main" count="113" uniqueCount="64">
  <si>
    <t>Site</t>
  </si>
  <si>
    <t>Taille</t>
  </si>
  <si>
    <t>XS</t>
  </si>
  <si>
    <t>S</t>
  </si>
  <si>
    <t>M</t>
  </si>
  <si>
    <t>L</t>
  </si>
  <si>
    <t>XL</t>
  </si>
  <si>
    <t>XXL</t>
  </si>
  <si>
    <t>XXXL</t>
  </si>
  <si>
    <t>Catégorie</t>
  </si>
  <si>
    <t>Pieds</t>
  </si>
  <si>
    <t>Mains</t>
  </si>
  <si>
    <t>Yeux</t>
  </si>
  <si>
    <t>Vêtements</t>
  </si>
  <si>
    <t>Tête</t>
  </si>
  <si>
    <t>Catégories</t>
  </si>
  <si>
    <t>Article</t>
  </si>
  <si>
    <t>Fournisseur</t>
  </si>
  <si>
    <t>Date</t>
  </si>
  <si>
    <t>P.U. H.T.</t>
  </si>
  <si>
    <t>Montant HT</t>
  </si>
  <si>
    <t>Pieds_1</t>
  </si>
  <si>
    <t>Pieds_2</t>
  </si>
  <si>
    <t>Pieds_3</t>
  </si>
  <si>
    <t>Pieds_4</t>
  </si>
  <si>
    <t>Mains_1</t>
  </si>
  <si>
    <t>Mains_2</t>
  </si>
  <si>
    <t>Mains_3</t>
  </si>
  <si>
    <t>Mains_4</t>
  </si>
  <si>
    <t>Yeux_1</t>
  </si>
  <si>
    <t>Yeux_2</t>
  </si>
  <si>
    <t>Yeux_3</t>
  </si>
  <si>
    <t>Yeux_4</t>
  </si>
  <si>
    <t>VT_1</t>
  </si>
  <si>
    <t>VT_2</t>
  </si>
  <si>
    <t>VT_3</t>
  </si>
  <si>
    <t>VT_4</t>
  </si>
  <si>
    <t>VT_5</t>
  </si>
  <si>
    <t>VT_6</t>
  </si>
  <si>
    <t>Tête_1</t>
  </si>
  <si>
    <t>Tête_2</t>
  </si>
  <si>
    <t>Tête_3</t>
  </si>
  <si>
    <t>Fournisseur_1</t>
  </si>
  <si>
    <t>Fournisseur_2</t>
  </si>
  <si>
    <t>Fournisseur_3</t>
  </si>
  <si>
    <t>Site A</t>
  </si>
  <si>
    <t>Site B</t>
  </si>
  <si>
    <t>Site C</t>
  </si>
  <si>
    <t>Site D</t>
  </si>
  <si>
    <t>Articles</t>
  </si>
  <si>
    <t>Qté Entrée</t>
  </si>
  <si>
    <t>Qté Sortie</t>
  </si>
  <si>
    <t>SIA</t>
  </si>
  <si>
    <t>SIB</t>
  </si>
  <si>
    <t>SIC</t>
  </si>
  <si>
    <t>SID</t>
  </si>
  <si>
    <t>SIA=Stock initial Site A</t>
  </si>
  <si>
    <t>SIB=Stock initial Site B</t>
  </si>
  <si>
    <t>SIC=Stock initial Site C</t>
  </si>
  <si>
    <t>SID=Stock initial Site D</t>
  </si>
  <si>
    <t>Tailles</t>
  </si>
  <si>
    <t>ID</t>
  </si>
  <si>
    <t>Tableau Inventaire</t>
  </si>
  <si>
    <t>VêtementsVT_1XXL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</si>
</sst>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2" borderId="2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2" fillId="6" borderId="0" xfId="0" applyFont="1" applyFill="1"/>
    <xf numFmtId="0" fontId="0" fillId="5" borderId="0" xfId="0" applyFill="1" applyAlignment="1">
      <alignment horizontal="center"/>
    </xf>
    <xf numFmtId="0" fontId="0" fillId="0" borderId="0" xfId="0" applyNumberFormat="1" applyAlignment="1" applyProtection="1">
      <alignment horizontal="center"/>
      <protection locked="0"/>
    </xf>
  </cellXfs>
  <cellStyles count="1">
    <cellStyle name="Normal" xfId="0" builtinId="0"/>
  </cellStyles>
  <dxfs count="30">
    <dxf>
      <numFmt numFmtId="0" formatCode="General"/>
      <alignment horizontal="center" textRotation="0" wrapText="0" indent="0" justifyLastLine="0" shrinkToFit="0" readingOrder="0"/>
      <protection locked="0" hidden="0"/>
    </dxf>
    <dxf>
      <numFmt numFmtId="0" formatCode="General"/>
      <alignment horizontal="center" textRotation="0" wrapText="0" indent="0" justifyLastLine="0" shrinkToFit="0" readingOrder="0"/>
      <protection locked="0" hidden="0"/>
    </dxf>
    <dxf>
      <numFmt numFmtId="0" formatCode="General"/>
      <alignment horizontal="center" textRotation="0" wrapText="0" indent="0" justifyLastLine="0" shrinkToFit="0" readingOrder="0"/>
      <protection locked="0" hidden="0"/>
    </dxf>
    <dxf>
      <numFmt numFmtId="0" formatCode="General"/>
      <alignment horizont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8</xdr:row>
      <xdr:rowOff>9525</xdr:rowOff>
    </xdr:from>
    <xdr:to>
      <xdr:col>15</xdr:col>
      <xdr:colOff>552450</xdr:colOff>
      <xdr:row>15</xdr:row>
      <xdr:rowOff>38100</xdr:rowOff>
    </xdr:to>
    <xdr:sp macro="[0]!appelF" textlink="">
      <xdr:nvSpPr>
        <xdr:cNvPr id="2" name="Organigramme : Alternative 1"/>
        <xdr:cNvSpPr/>
      </xdr:nvSpPr>
      <xdr:spPr>
        <a:xfrm>
          <a:off x="9210675" y="1343025"/>
          <a:ext cx="3133725" cy="1362075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APPEL FORMULAIRE</a:t>
          </a:r>
        </a:p>
        <a:p>
          <a:pPr algn="ctr"/>
          <a:r>
            <a:rPr lang="fr-FR" sz="2000">
              <a:solidFill>
                <a:schemeClr val="tx1"/>
              </a:solidFill>
            </a:rPr>
            <a:t>de</a:t>
          </a:r>
        </a:p>
        <a:p>
          <a:pPr algn="ctr"/>
          <a:r>
            <a:rPr lang="fr-FR" sz="2000">
              <a:solidFill>
                <a:schemeClr val="tx1"/>
              </a:solidFill>
            </a:rPr>
            <a:t>SAISIE</a:t>
          </a:r>
        </a:p>
      </xdr:txBody>
    </xdr:sp>
    <xdr:clientData/>
  </xdr:twoCellAnchor>
  <xdr:twoCellAnchor>
    <xdr:from>
      <xdr:col>14</xdr:col>
      <xdr:colOff>9524</xdr:colOff>
      <xdr:row>1</xdr:row>
      <xdr:rowOff>152400</xdr:rowOff>
    </xdr:from>
    <xdr:to>
      <xdr:col>17</xdr:col>
      <xdr:colOff>66675</xdr:colOff>
      <xdr:row>7</xdr:row>
      <xdr:rowOff>19050</xdr:rowOff>
    </xdr:to>
    <xdr:sp macro="" textlink="">
      <xdr:nvSpPr>
        <xdr:cNvPr id="3" name="ZoneTexte 2"/>
        <xdr:cNvSpPr txBox="1"/>
      </xdr:nvSpPr>
      <xdr:spPr>
        <a:xfrm>
          <a:off x="11039474" y="152400"/>
          <a:ext cx="2343151" cy="100965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FF0000"/>
              </a:solidFill>
            </a:rPr>
            <a:t>Colonnes</a:t>
          </a:r>
          <a:r>
            <a:rPr lang="fr-FR" sz="1400" b="1" baseline="0">
              <a:solidFill>
                <a:srgbClr val="FF0000"/>
              </a:solidFill>
            </a:rPr>
            <a:t>  I, J , K et L à initiliser avec le stock initial.</a:t>
          </a:r>
        </a:p>
        <a:p>
          <a:r>
            <a:rPr lang="fr-FR" sz="1400" b="1" baseline="0">
              <a:solidFill>
                <a:srgbClr val="FF0000"/>
              </a:solidFill>
            </a:rPr>
            <a:t>Ensuite vous pouvez masquer ces 4 colonnes.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47626</xdr:colOff>
      <xdr:row>16</xdr:row>
      <xdr:rowOff>133350</xdr:rowOff>
    </xdr:from>
    <xdr:to>
      <xdr:col>15</xdr:col>
      <xdr:colOff>533400</xdr:colOff>
      <xdr:row>22</xdr:row>
      <xdr:rowOff>171450</xdr:rowOff>
    </xdr:to>
    <xdr:sp macro="[0]!RazBDD" textlink="">
      <xdr:nvSpPr>
        <xdr:cNvPr id="5" name="Organigramme : Alternative 4"/>
        <xdr:cNvSpPr/>
      </xdr:nvSpPr>
      <xdr:spPr>
        <a:xfrm>
          <a:off x="8801101" y="3181350"/>
          <a:ext cx="2771774" cy="1181100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RAZ Données</a:t>
          </a:r>
          <a:r>
            <a:rPr lang="fr-FR" sz="1100" baseline="0"/>
            <a:t> feuille Mouvements</a:t>
          </a:r>
        </a:p>
        <a:p>
          <a:pPr algn="ctr"/>
          <a:r>
            <a:rPr lang="fr-FR" sz="1100" baseline="0"/>
            <a:t>et</a:t>
          </a:r>
        </a:p>
        <a:p>
          <a:pPr algn="ctr"/>
          <a:r>
            <a:rPr lang="fr-FR" sz="1100" baseline="0"/>
            <a:t>RAZ données feuille  Inventaire</a:t>
          </a:r>
        </a:p>
        <a:p>
          <a:pPr algn="ctr"/>
          <a:r>
            <a:rPr lang="fr-FR" sz="1100" baseline="0">
              <a:solidFill>
                <a:srgbClr val="FF0000"/>
              </a:solidFill>
            </a:rPr>
            <a:t>(A faire uniquement pour débuter en réel après les essais)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L5" totalsRowShown="0" headerRowDxfId="29">
  <autoFilter ref="A2:L5"/>
  <sortState ref="B2:M7">
    <sortCondition ref="B2:B7"/>
    <sortCondition ref="C2:C7"/>
    <sortCondition ref="D2:D7"/>
  </sortState>
  <tableColumns count="12">
    <tableColumn id="13" name="ID" dataDxfId="28">
      <calculatedColumnFormula>CONCATENATE(T_Base[Catégories]&amp;T_Base[Articles]&amp;T_Base[Tailles])</calculatedColumnFormula>
    </tableColumn>
    <tableColumn id="1" name="Catégories" dataDxfId="27"/>
    <tableColumn id="2" name="Articles" dataDxfId="26"/>
    <tableColumn id="3" name="Tailles" dataDxfId="25"/>
    <tableColumn id="4" name="Site A" dataDxfId="24">
      <calculatedColumnFormula>T_Base[[#This Row],[SIA]]+SUMPRODUCT((T_Mvts[Article]=T_Base[[#This Row],[Articles]])*(T_Mvts[Site]=$E$2)*(T_Mvts[Taille]=T_Base[[#This Row],[Tailles]])*T_Mvts[Qté Entrée])-SUMPRODUCT((T_Mvts[Article]=T_Base[[#This Row],[Articles]])*(T_Mvts[Site]=$E$2)*(T_Mvts[Taille]=T_Base[[#This Row],[Tailles]])*T_Mvts[Qté Sortie])</calculatedColumnFormula>
    </tableColumn>
    <tableColumn id="5" name="Site B" dataDxfId="23">
      <calculatedColumnFormula>T_Base[[#This Row],[SIB]]+SUMPRODUCT((T_Mvts[Article]=T_Base[[#This Row],[Articles]])*(T_Mvts[Site]=$F$2)*(T_Mvts[Taille]=T_Base[[#This Row],[Tailles]])*T_Mvts[Qté Entrée])-SUMPRODUCT((T_Mvts[Article]=T_Base[[#This Row],[Articles]])*(T_Mvts[Site]=$F$2)*(T_Mvts[Taille]=T_Base[[#This Row],[Tailles]])*T_Mvts[Qté Sortie])</calculatedColumnFormula>
    </tableColumn>
    <tableColumn id="6" name="Site C" dataDxfId="22">
      <calculatedColumnFormula>T_Base[[#This Row],[SIC]]+SUMPRODUCT((T_Mvts[Article]=T_Base[[#This Row],[Articles]])*(T_Mvts[Site]=$G$2)*(T_Mvts[Taille]=T_Base[[#This Row],[Tailles]])*T_Mvts[Qté Entrée])-SUMPRODUCT((T_Mvts[Article]=T_Base[[#This Row],[Articles]])*(T_Mvts[Site]=$G$2)*(T_Mvts[Taille]=T_Base[[#This Row],[Tailles]])*T_Mvts[Qté Sortie])</calculatedColumnFormula>
    </tableColumn>
    <tableColumn id="7" name="Site D" dataDxfId="21">
      <calculatedColumnFormula>T_Base[[#This Row],[SID]]+SUMPRODUCT((T_Mvts[Article]=T_Base[[#This Row],[Articles]])*(T_Mvts[Site]=$H$2)*(T_Mvts[Taille]=T_Base[[#This Row],[Tailles]])*T_Mvts[Qté Entrée])-SUMPRODUCT((T_Mvts[Article]=T_Base[[#This Row],[Articles]])*(T_Mvts[Site]=$H$2)*(T_Mvts[Taille]=T_Base[[#This Row],[Tailles]])*T_Mvts[Qté Sortie])</calculatedColumnFormula>
    </tableColumn>
    <tableColumn id="8" name="SIA" dataDxfId="3"/>
    <tableColumn id="9" name="SIB" dataDxfId="2"/>
    <tableColumn id="10" name="SIC" dataDxfId="1"/>
    <tableColumn id="11" name="SID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6" name="T_Mvts" displayName="T_Mvts" ref="A1:J4" totalsRowShown="0" headerRowDxfId="20" dataDxfId="19">
  <autoFilter ref="A1:J4"/>
  <sortState ref="A2:I5">
    <sortCondition ref="A2:A5"/>
  </sortState>
  <tableColumns count="10">
    <tableColumn id="1" name="Date" dataDxfId="18"/>
    <tableColumn id="2" name="Catégorie" dataDxfId="17"/>
    <tableColumn id="3" name="Article" dataDxfId="16"/>
    <tableColumn id="4" name="Taille" dataDxfId="15"/>
    <tableColumn id="5" name="Site" dataDxfId="14"/>
    <tableColumn id="6" name="Qté Entrée" dataDxfId="13"/>
    <tableColumn id="10" name="Qté Sortie" dataDxfId="12"/>
    <tableColumn id="7" name="Fournisseur" dataDxfId="11"/>
    <tableColumn id="8" name="P.U. H.T." dataDxfId="10"/>
    <tableColumn id="9" name="Montant HT" dataDxfId="9">
      <calculatedColumnFormula>T_Mvts[P.U. H.T.]*T_Mvts[Qté Entrée]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2" name="T_Site" displayName="T_Site" ref="A1:A5" totalsRowShown="0">
  <autoFilter ref="A1:A5"/>
  <tableColumns count="1">
    <tableColumn id="1" name="Site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3" name="T_Taille" displayName="T_Taille" ref="B1:B20" totalsRowShown="0" dataDxfId="8">
  <autoFilter ref="B1:B20"/>
  <tableColumns count="1">
    <tableColumn id="1" name="Taille" dataDxfId="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4" name="T_Fourn" displayName="T_Fourn" ref="C1:C4" totalsRowShown="0" headerRowDxfId="6">
  <autoFilter ref="C1:C4"/>
  <tableColumns count="1">
    <tableColumn id="1" name="Fournisseur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3" name="T_Cat" displayName="T_Cat" ref="E1:F22" totalsRowShown="0" headerRowDxfId="5">
  <autoFilter ref="E1:F22"/>
  <tableColumns count="2">
    <tableColumn id="1" name="Catégories" dataDxfId="4"/>
    <tableColumn id="2" name="Artic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"/>
  <sheetViews>
    <sheetView tabSelected="1" workbookViewId="0">
      <selection activeCell="I18" sqref="I18"/>
    </sheetView>
  </sheetViews>
  <sheetFormatPr baseColWidth="10" defaultRowHeight="15" x14ac:dyDescent="0.25"/>
  <cols>
    <col min="1" max="1" width="0.140625" customWidth="1"/>
    <col min="2" max="2" width="22" customWidth="1"/>
    <col min="3" max="3" width="22" style="6" customWidth="1"/>
    <col min="4" max="8" width="10.7109375" style="6" customWidth="1"/>
    <col min="9" max="9" width="8" customWidth="1"/>
    <col min="10" max="10" width="8.85546875" customWidth="1"/>
    <col min="11" max="11" width="8.140625" customWidth="1"/>
    <col min="12" max="12" width="8.5703125" customWidth="1"/>
  </cols>
  <sheetData>
    <row r="1" spans="1:13" x14ac:dyDescent="0.25">
      <c r="A1" s="16">
        <f>COUNTIF(T_Base[ID],B1)</f>
        <v>1</v>
      </c>
      <c r="B1" s="16" t="s">
        <v>63</v>
      </c>
      <c r="C1" s="17" t="s">
        <v>62</v>
      </c>
      <c r="D1" s="17"/>
      <c r="E1" s="17"/>
      <c r="F1" s="17"/>
      <c r="G1" s="17"/>
      <c r="H1" s="17"/>
      <c r="I1" s="17"/>
      <c r="J1" s="17"/>
      <c r="K1" s="17"/>
      <c r="L1" s="17"/>
    </row>
    <row r="2" spans="1:13" x14ac:dyDescent="0.25">
      <c r="A2" s="1" t="s">
        <v>61</v>
      </c>
      <c r="B2" s="1" t="s">
        <v>15</v>
      </c>
      <c r="C2" s="1" t="s">
        <v>49</v>
      </c>
      <c r="D2" s="1" t="s">
        <v>60</v>
      </c>
      <c r="E2" s="1" t="s">
        <v>45</v>
      </c>
      <c r="F2" s="1" t="s">
        <v>46</v>
      </c>
      <c r="G2" s="1" t="s">
        <v>47</v>
      </c>
      <c r="H2" s="1" t="s">
        <v>48</v>
      </c>
      <c r="I2" s="1" t="s">
        <v>52</v>
      </c>
      <c r="J2" s="1" t="s">
        <v>53</v>
      </c>
      <c r="K2" s="1" t="s">
        <v>54</v>
      </c>
      <c r="L2" s="1" t="s">
        <v>55</v>
      </c>
      <c r="M2" t="s">
        <v>56</v>
      </c>
    </row>
    <row r="3" spans="1:13" x14ac:dyDescent="0.25">
      <c r="A3" s="8" t="str">
        <f>CONCATENATE(T_Base[Catégories]&amp;T_Base[Articles]&amp;T_Base[Tailles])</f>
        <v>PiedsPieds_1S</v>
      </c>
      <c r="B3" s="1" t="s">
        <v>10</v>
      </c>
      <c r="C3" s="15" t="s">
        <v>21</v>
      </c>
      <c r="D3" s="8" t="s">
        <v>3</v>
      </c>
      <c r="E3" s="14">
        <f>T_Base[[#This Row],[SIA]]+SUMPRODUCT((T_Mvts[Article]=T_Base[[#This Row],[Articles]])*(T_Mvts[Site]=$E$2)*(T_Mvts[Taille]=T_Base[[#This Row],[Tailles]])*T_Mvts[Qté Entrée])-SUMPRODUCT((T_Mvts[Article]=T_Base[[#This Row],[Articles]])*(T_Mvts[Site]=$E$2)*(T_Mvts[Taille]=T_Base[[#This Row],[Tailles]])*T_Mvts[Qté Sortie])</f>
        <v>1000</v>
      </c>
      <c r="F3" s="14">
        <f>T_Base[[#This Row],[SIB]]+SUMPRODUCT((T_Mvts[Article]=T_Base[[#This Row],[Articles]])*(T_Mvts[Site]=$F$2)*(T_Mvts[Taille]=T_Base[[#This Row],[Tailles]])*T_Mvts[Qté Entrée])-SUMPRODUCT((T_Mvts[Article]=T_Base[[#This Row],[Articles]])*(T_Mvts[Site]=$F$2)*(T_Mvts[Taille]=T_Base[[#This Row],[Tailles]])*T_Mvts[Qté Sortie])</f>
        <v>0</v>
      </c>
      <c r="G3" s="14">
        <f>T_Base[[#This Row],[SIC]]+SUMPRODUCT((T_Mvts[Article]=T_Base[[#This Row],[Articles]])*(T_Mvts[Site]=$G$2)*(T_Mvts[Taille]=T_Base[[#This Row],[Tailles]])*T_Mvts[Qté Entrée])-SUMPRODUCT((T_Mvts[Article]=T_Base[[#This Row],[Articles]])*(T_Mvts[Site]=$G$2)*(T_Mvts[Taille]=T_Base[[#This Row],[Tailles]])*T_Mvts[Qté Sortie])</f>
        <v>0</v>
      </c>
      <c r="H3" s="14">
        <f>T_Base[[#This Row],[SID]]+SUMPRODUCT((T_Mvts[Article]=T_Base[[#This Row],[Articles]])*(T_Mvts[Site]=$H$2)*(T_Mvts[Taille]=T_Base[[#This Row],[Tailles]])*T_Mvts[Qté Entrée])-SUMPRODUCT((T_Mvts[Article]=T_Base[[#This Row],[Articles]])*(T_Mvts[Site]=$H$2)*(T_Mvts[Taille]=T_Base[[#This Row],[Tailles]])*T_Mvts[Qté Sortie])</f>
        <v>0</v>
      </c>
      <c r="I3" s="18"/>
      <c r="J3" s="18"/>
      <c r="K3" s="18"/>
      <c r="L3" s="18"/>
      <c r="M3" t="s">
        <v>58</v>
      </c>
    </row>
    <row r="4" spans="1:13" x14ac:dyDescent="0.25">
      <c r="A4" s="8" t="str">
        <f>CONCATENATE(T_Base[Catégories]&amp;T_Base[Articles]&amp;T_Base[Tailles])</f>
        <v>PiedsPieds_1XXXL</v>
      </c>
      <c r="B4" s="1" t="s">
        <v>10</v>
      </c>
      <c r="C4" s="6" t="s">
        <v>21</v>
      </c>
      <c r="D4" s="8" t="s">
        <v>8</v>
      </c>
      <c r="E4" s="14">
        <f>T_Base[[#This Row],[SIA]]+SUMPRODUCT((T_Mvts[Article]=T_Base[[#This Row],[Articles]])*(T_Mvts[Site]=$E$2)*(T_Mvts[Taille]=T_Base[[#This Row],[Tailles]])*T_Mvts[Qté Entrée])-SUMPRODUCT((T_Mvts[Article]=T_Base[[#This Row],[Articles]])*(T_Mvts[Site]=$E$2)*(T_Mvts[Taille]=T_Base[[#This Row],[Tailles]])*T_Mvts[Qté Sortie])</f>
        <v>1000</v>
      </c>
      <c r="F4" s="14">
        <f>T_Base[[#This Row],[SIB]]+SUMPRODUCT((T_Mvts[Article]=T_Base[[#This Row],[Articles]])*(T_Mvts[Site]=$F$2)*(T_Mvts[Taille]=T_Base[[#This Row],[Tailles]])*T_Mvts[Qté Entrée])-SUMPRODUCT((T_Mvts[Article]=T_Base[[#This Row],[Articles]])*(T_Mvts[Site]=$F$2)*(T_Mvts[Taille]=T_Base[[#This Row],[Tailles]])*T_Mvts[Qté Sortie])</f>
        <v>0</v>
      </c>
      <c r="G4" s="14">
        <f>T_Base[[#This Row],[SIC]]+SUMPRODUCT((T_Mvts[Article]=T_Base[[#This Row],[Articles]])*(T_Mvts[Site]=$G$2)*(T_Mvts[Taille]=T_Base[[#This Row],[Tailles]])*T_Mvts[Qté Entrée])-SUMPRODUCT((T_Mvts[Article]=T_Base[[#This Row],[Articles]])*(T_Mvts[Site]=$G$2)*(T_Mvts[Taille]=T_Base[[#This Row],[Tailles]])*T_Mvts[Qté Sortie])</f>
        <v>0</v>
      </c>
      <c r="H4" s="14">
        <f>T_Base[[#This Row],[SID]]+SUMPRODUCT((T_Mvts[Article]=T_Base[[#This Row],[Articles]])*(T_Mvts[Site]=$H$2)*(T_Mvts[Taille]=T_Base[[#This Row],[Tailles]])*T_Mvts[Qté Entrée])-SUMPRODUCT((T_Mvts[Article]=T_Base[[#This Row],[Articles]])*(T_Mvts[Site]=$H$2)*(T_Mvts[Taille]=T_Base[[#This Row],[Tailles]])*T_Mvts[Qté Sortie])</f>
        <v>0</v>
      </c>
      <c r="I4" s="18"/>
      <c r="J4" s="18"/>
      <c r="K4" s="18"/>
      <c r="L4" s="18"/>
      <c r="M4" t="s">
        <v>57</v>
      </c>
    </row>
    <row r="5" spans="1:13" x14ac:dyDescent="0.25">
      <c r="A5" s="8" t="str">
        <f>CONCATENATE(T_Base[Catégories]&amp;T_Base[Articles]&amp;T_Base[Tailles])</f>
        <v>VêtementsVT_1XXL</v>
      </c>
      <c r="B5" s="1" t="s">
        <v>13</v>
      </c>
      <c r="C5" s="6" t="s">
        <v>33</v>
      </c>
      <c r="D5" s="8" t="s">
        <v>7</v>
      </c>
      <c r="E5" s="14">
        <f>T_Base[[#This Row],[SIA]]+SUMPRODUCT((T_Mvts[Article]=T_Base[[#This Row],[Articles]])*(T_Mvts[Site]=$E$2)*(T_Mvts[Taille]=T_Base[[#This Row],[Tailles]])*T_Mvts[Qté Entrée])-SUMPRODUCT((T_Mvts[Article]=T_Base[[#This Row],[Articles]])*(T_Mvts[Site]=$E$2)*(T_Mvts[Taille]=T_Base[[#This Row],[Tailles]])*T_Mvts[Qté Sortie])</f>
        <v>100</v>
      </c>
      <c r="F5" s="14">
        <f>T_Base[[#This Row],[SIB]]+SUMPRODUCT((T_Mvts[Article]=T_Base[[#This Row],[Articles]])*(T_Mvts[Site]=$F$2)*(T_Mvts[Taille]=T_Base[[#This Row],[Tailles]])*T_Mvts[Qté Entrée])-SUMPRODUCT((T_Mvts[Article]=T_Base[[#This Row],[Articles]])*(T_Mvts[Site]=$F$2)*(T_Mvts[Taille]=T_Base[[#This Row],[Tailles]])*T_Mvts[Qté Sortie])</f>
        <v>0</v>
      </c>
      <c r="G5" s="14">
        <f>T_Base[[#This Row],[SIC]]+SUMPRODUCT((T_Mvts[Article]=T_Base[[#This Row],[Articles]])*(T_Mvts[Site]=$G$2)*(T_Mvts[Taille]=T_Base[[#This Row],[Tailles]])*T_Mvts[Qté Entrée])-SUMPRODUCT((T_Mvts[Article]=T_Base[[#This Row],[Articles]])*(T_Mvts[Site]=$G$2)*(T_Mvts[Taille]=T_Base[[#This Row],[Tailles]])*T_Mvts[Qté Sortie])</f>
        <v>0</v>
      </c>
      <c r="H5" s="14">
        <f>T_Base[[#This Row],[SID]]+SUMPRODUCT((T_Mvts[Article]=T_Base[[#This Row],[Articles]])*(T_Mvts[Site]=$H$2)*(T_Mvts[Taille]=T_Base[[#This Row],[Tailles]])*T_Mvts[Qté Entrée])-SUMPRODUCT((T_Mvts[Article]=T_Base[[#This Row],[Articles]])*(T_Mvts[Site]=$H$2)*(T_Mvts[Taille]=T_Base[[#This Row],[Tailles]])*T_Mvts[Qté Sortie])</f>
        <v>0</v>
      </c>
      <c r="I5" s="18"/>
      <c r="J5" s="18"/>
      <c r="K5" s="18"/>
      <c r="L5" s="18"/>
      <c r="M5" t="s">
        <v>59</v>
      </c>
    </row>
  </sheetData>
  <sheetProtection sheet="1" objects="1" scenarios="1"/>
  <sortState ref="A3:L5">
    <sortCondition ref="B3"/>
    <sortCondition ref="C3"/>
    <sortCondition ref="D3"/>
  </sortState>
  <mergeCells count="1">
    <mergeCell ref="C1:L1"/>
  </mergeCells>
  <phoneticPr fontId="1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"/>
  <sheetViews>
    <sheetView workbookViewId="0">
      <selection activeCell="J8" sqref="J8"/>
    </sheetView>
  </sheetViews>
  <sheetFormatPr baseColWidth="10" defaultRowHeight="15" x14ac:dyDescent="0.25"/>
  <cols>
    <col min="1" max="1" width="12.42578125" style="1" customWidth="1"/>
    <col min="2" max="2" width="19.140625" style="1" customWidth="1"/>
    <col min="3" max="3" width="27.42578125" style="1" customWidth="1"/>
    <col min="4" max="4" width="8.140625" style="1" customWidth="1"/>
    <col min="5" max="5" width="12.85546875" style="1" customWidth="1"/>
    <col min="6" max="7" width="13.28515625" style="1" customWidth="1"/>
    <col min="8" max="8" width="14.85546875" style="1" customWidth="1"/>
    <col min="9" max="9" width="12.5703125" style="1" customWidth="1"/>
    <col min="10" max="10" width="13.7109375" style="1" customWidth="1"/>
    <col min="11" max="16384" width="11.42578125" style="1"/>
  </cols>
  <sheetData>
    <row r="1" spans="1:10" x14ac:dyDescent="0.25">
      <c r="A1" s="1" t="s">
        <v>18</v>
      </c>
      <c r="B1" s="1" t="s">
        <v>9</v>
      </c>
      <c r="C1" s="1" t="s">
        <v>16</v>
      </c>
      <c r="D1" s="1" t="s">
        <v>1</v>
      </c>
      <c r="E1" s="1" t="s">
        <v>0</v>
      </c>
      <c r="F1" s="1" t="s">
        <v>50</v>
      </c>
      <c r="G1" s="1" t="s">
        <v>51</v>
      </c>
      <c r="H1" s="1" t="s">
        <v>17</v>
      </c>
      <c r="I1" s="1" t="s">
        <v>19</v>
      </c>
      <c r="J1" s="1" t="s">
        <v>20</v>
      </c>
    </row>
    <row r="2" spans="1:10" x14ac:dyDescent="0.25">
      <c r="A2" s="2">
        <v>45111</v>
      </c>
      <c r="B2" s="1" t="s">
        <v>10</v>
      </c>
      <c r="C2" s="1" t="s">
        <v>21</v>
      </c>
      <c r="D2" s="7" t="s">
        <v>3</v>
      </c>
      <c r="E2" s="1" t="s">
        <v>45</v>
      </c>
      <c r="F2" s="1">
        <v>1000</v>
      </c>
      <c r="H2" s="1" t="s">
        <v>42</v>
      </c>
      <c r="I2" s="3">
        <v>10</v>
      </c>
      <c r="J2" s="3">
        <f>T_Mvts[P.U. H.T.]*T_Mvts[Qté Entrée]</f>
        <v>10000</v>
      </c>
    </row>
    <row r="3" spans="1:10" x14ac:dyDescent="0.25">
      <c r="A3" s="2">
        <v>45111</v>
      </c>
      <c r="B3" s="1" t="s">
        <v>10</v>
      </c>
      <c r="C3" s="1" t="s">
        <v>21</v>
      </c>
      <c r="D3" s="7" t="s">
        <v>8</v>
      </c>
      <c r="E3" s="1" t="s">
        <v>45</v>
      </c>
      <c r="F3" s="1">
        <v>1000</v>
      </c>
      <c r="H3" s="1" t="s">
        <v>42</v>
      </c>
      <c r="I3" s="3">
        <v>11.3</v>
      </c>
      <c r="J3" s="3">
        <f>T_Mvts[P.U. H.T.]*T_Mvts[Qté Entrée]</f>
        <v>11300</v>
      </c>
    </row>
    <row r="4" spans="1:10" x14ac:dyDescent="0.25">
      <c r="A4" s="2">
        <v>45111</v>
      </c>
      <c r="B4" s="1" t="s">
        <v>13</v>
      </c>
      <c r="C4" s="1" t="s">
        <v>33</v>
      </c>
      <c r="D4" s="7" t="s">
        <v>7</v>
      </c>
      <c r="E4" s="1" t="s">
        <v>45</v>
      </c>
      <c r="F4" s="1">
        <v>100</v>
      </c>
      <c r="H4" s="1" t="s">
        <v>42</v>
      </c>
      <c r="I4" s="3">
        <v>15</v>
      </c>
      <c r="J4" s="3">
        <f>T_Mvts[P.U. H.T.]*T_Mvts[Qté Entrée]</f>
        <v>1500</v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2"/>
  <sheetViews>
    <sheetView workbookViewId="0">
      <selection activeCell="F31" sqref="F31"/>
    </sheetView>
  </sheetViews>
  <sheetFormatPr baseColWidth="10" defaultRowHeight="15" x14ac:dyDescent="0.25"/>
  <cols>
    <col min="1" max="1" width="10.140625" bestFit="1" customWidth="1"/>
    <col min="3" max="3" width="14.5703125" bestFit="1" customWidth="1"/>
    <col min="4" max="4" width="14.5703125" customWidth="1"/>
    <col min="5" max="5" width="12.5703125" customWidth="1"/>
  </cols>
  <sheetData>
    <row r="1" spans="1:6" x14ac:dyDescent="0.25">
      <c r="A1" t="s">
        <v>0</v>
      </c>
      <c r="B1" t="s">
        <v>1</v>
      </c>
      <c r="C1" s="1" t="s">
        <v>17</v>
      </c>
      <c r="D1" s="1"/>
      <c r="E1" s="1" t="s">
        <v>15</v>
      </c>
      <c r="F1" s="1" t="s">
        <v>49</v>
      </c>
    </row>
    <row r="2" spans="1:6" x14ac:dyDescent="0.25">
      <c r="A2" t="s">
        <v>45</v>
      </c>
      <c r="B2" s="1" t="s">
        <v>2</v>
      </c>
      <c r="C2" t="s">
        <v>42</v>
      </c>
      <c r="E2" s="1" t="s">
        <v>10</v>
      </c>
      <c r="F2" s="9" t="s">
        <v>21</v>
      </c>
    </row>
    <row r="3" spans="1:6" x14ac:dyDescent="0.25">
      <c r="A3" t="s">
        <v>46</v>
      </c>
      <c r="B3" s="1" t="s">
        <v>3</v>
      </c>
      <c r="C3" t="s">
        <v>43</v>
      </c>
      <c r="E3" s="1" t="s">
        <v>10</v>
      </c>
      <c r="F3" s="5" t="s">
        <v>22</v>
      </c>
    </row>
    <row r="4" spans="1:6" x14ac:dyDescent="0.25">
      <c r="A4" t="s">
        <v>47</v>
      </c>
      <c r="B4" s="1" t="s">
        <v>4</v>
      </c>
      <c r="C4" t="s">
        <v>44</v>
      </c>
      <c r="E4" s="1" t="s">
        <v>10</v>
      </c>
      <c r="F4" s="9" t="s">
        <v>23</v>
      </c>
    </row>
    <row r="5" spans="1:6" x14ac:dyDescent="0.25">
      <c r="A5" t="s">
        <v>48</v>
      </c>
      <c r="B5" s="1" t="s">
        <v>5</v>
      </c>
      <c r="E5" s="1" t="s">
        <v>10</v>
      </c>
      <c r="F5" s="5" t="s">
        <v>24</v>
      </c>
    </row>
    <row r="6" spans="1:6" x14ac:dyDescent="0.25">
      <c r="B6" s="1" t="s">
        <v>6</v>
      </c>
      <c r="E6" s="1" t="s">
        <v>11</v>
      </c>
      <c r="F6" s="10" t="s">
        <v>25</v>
      </c>
    </row>
    <row r="7" spans="1:6" x14ac:dyDescent="0.25">
      <c r="B7" s="1" t="s">
        <v>7</v>
      </c>
      <c r="E7" s="1" t="s">
        <v>11</v>
      </c>
      <c r="F7" s="4" t="s">
        <v>26</v>
      </c>
    </row>
    <row r="8" spans="1:6" x14ac:dyDescent="0.25">
      <c r="B8" s="1" t="s">
        <v>8</v>
      </c>
      <c r="E8" s="1" t="s">
        <v>11</v>
      </c>
      <c r="F8" s="10" t="s">
        <v>27</v>
      </c>
    </row>
    <row r="9" spans="1:6" x14ac:dyDescent="0.25">
      <c r="B9" s="1">
        <v>35</v>
      </c>
      <c r="E9" s="1" t="s">
        <v>11</v>
      </c>
      <c r="F9" s="4" t="s">
        <v>28</v>
      </c>
    </row>
    <row r="10" spans="1:6" x14ac:dyDescent="0.25">
      <c r="B10" s="1">
        <v>36</v>
      </c>
      <c r="E10" s="1" t="s">
        <v>12</v>
      </c>
      <c r="F10" s="9" t="s">
        <v>29</v>
      </c>
    </row>
    <row r="11" spans="1:6" x14ac:dyDescent="0.25">
      <c r="B11" s="1">
        <v>37</v>
      </c>
      <c r="E11" s="1" t="s">
        <v>12</v>
      </c>
      <c r="F11" s="5" t="s">
        <v>30</v>
      </c>
    </row>
    <row r="12" spans="1:6" x14ac:dyDescent="0.25">
      <c r="B12" s="1">
        <v>38</v>
      </c>
      <c r="E12" s="1" t="s">
        <v>12</v>
      </c>
      <c r="F12" s="9" t="s">
        <v>31</v>
      </c>
    </row>
    <row r="13" spans="1:6" x14ac:dyDescent="0.25">
      <c r="B13" s="1">
        <v>39</v>
      </c>
      <c r="E13" s="1" t="s">
        <v>12</v>
      </c>
      <c r="F13" s="5" t="s">
        <v>32</v>
      </c>
    </row>
    <row r="14" spans="1:6" x14ac:dyDescent="0.25">
      <c r="B14" s="1">
        <v>40</v>
      </c>
      <c r="E14" s="1" t="s">
        <v>13</v>
      </c>
      <c r="F14" s="10" t="s">
        <v>33</v>
      </c>
    </row>
    <row r="15" spans="1:6" x14ac:dyDescent="0.25">
      <c r="B15" s="1">
        <v>41</v>
      </c>
      <c r="E15" s="1" t="s">
        <v>13</v>
      </c>
      <c r="F15" s="4" t="s">
        <v>34</v>
      </c>
    </row>
    <row r="16" spans="1:6" x14ac:dyDescent="0.25">
      <c r="B16" s="1">
        <v>42</v>
      </c>
      <c r="E16" s="1" t="s">
        <v>13</v>
      </c>
      <c r="F16" s="10" t="s">
        <v>35</v>
      </c>
    </row>
    <row r="17" spans="2:6" x14ac:dyDescent="0.25">
      <c r="B17" s="1">
        <v>43</v>
      </c>
      <c r="E17" s="1" t="s">
        <v>13</v>
      </c>
      <c r="F17" s="4" t="s">
        <v>36</v>
      </c>
    </row>
    <row r="18" spans="2:6" x14ac:dyDescent="0.25">
      <c r="B18" s="1">
        <v>44</v>
      </c>
      <c r="E18" s="1" t="s">
        <v>13</v>
      </c>
      <c r="F18" s="10" t="s">
        <v>37</v>
      </c>
    </row>
    <row r="19" spans="2:6" x14ac:dyDescent="0.25">
      <c r="B19" s="1">
        <v>45</v>
      </c>
      <c r="E19" s="1" t="s">
        <v>13</v>
      </c>
      <c r="F19" s="4" t="s">
        <v>38</v>
      </c>
    </row>
    <row r="20" spans="2:6" x14ac:dyDescent="0.25">
      <c r="B20" s="1">
        <v>46</v>
      </c>
      <c r="E20" s="1" t="s">
        <v>14</v>
      </c>
      <c r="F20" s="11" t="s">
        <v>39</v>
      </c>
    </row>
    <row r="21" spans="2:6" x14ac:dyDescent="0.25">
      <c r="E21" s="1" t="s">
        <v>14</v>
      </c>
      <c r="F21" s="12" t="s">
        <v>40</v>
      </c>
    </row>
    <row r="22" spans="2:6" x14ac:dyDescent="0.25">
      <c r="E22" s="1" t="s">
        <v>14</v>
      </c>
      <c r="F22" s="13" t="s">
        <v>41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Inventaire</vt:lpstr>
      <vt:lpstr>Mouvements</vt:lpstr>
      <vt:lpstr>Paramètres</vt:lpstr>
      <vt:lpstr>Fournisseur</vt:lpstr>
      <vt:lpstr>Site</vt:lpstr>
      <vt:lpstr>Taille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AFEH56</cp:lastModifiedBy>
  <dcterms:created xsi:type="dcterms:W3CDTF">2023-06-25T09:16:46Z</dcterms:created>
  <dcterms:modified xsi:type="dcterms:W3CDTF">2023-07-04T14:43:03Z</dcterms:modified>
</cp:coreProperties>
</file>