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12330"/>
  </bookViews>
  <sheets>
    <sheet name="Donateurs" sheetId="2" r:id="rId1"/>
    <sheet name="Attest_Fiscale" sheetId="4" r:id="rId2"/>
    <sheet name="Liste" sheetId="5" r:id="rId3"/>
  </sheets>
  <definedNames>
    <definedName name="N_Ref">TAB_1[ID]</definedName>
    <definedName name="Noms">TAB_1[NOMS &amp; PRENOMS]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2" l="1"/>
  <c r="T14" i="2" l="1"/>
  <c r="O72" i="4" s="1"/>
  <c r="T24" i="2"/>
  <c r="T17" i="2"/>
  <c r="T31" i="2"/>
  <c r="T21" i="2"/>
  <c r="T12" i="2"/>
  <c r="T26" i="2"/>
  <c r="T6" i="2"/>
  <c r="T8" i="2"/>
  <c r="O66" i="4" l="1"/>
  <c r="O68" i="4"/>
  <c r="O65" i="4"/>
  <c r="O67" i="4"/>
  <c r="O69" i="4"/>
  <c r="O70" i="4"/>
  <c r="O71" i="4"/>
  <c r="T4" i="2"/>
  <c r="T37" i="2"/>
  <c r="T19" i="2"/>
  <c r="O63" i="4" s="1"/>
  <c r="O62" i="4"/>
  <c r="T25" i="2"/>
  <c r="O61" i="4" s="1"/>
  <c r="T34" i="2"/>
  <c r="O59" i="4" s="1"/>
  <c r="T20" i="2"/>
  <c r="O58" i="4" s="1"/>
  <c r="T35" i="2"/>
  <c r="O57" i="4" s="1"/>
  <c r="T18" i="2"/>
  <c r="O56" i="4" s="1"/>
  <c r="T27" i="2"/>
  <c r="O60" i="4" l="1"/>
  <c r="O64" i="4"/>
  <c r="T38" i="2"/>
  <c r="O55" i="4" s="1"/>
  <c r="T11" i="2"/>
  <c r="O54" i="4" s="1"/>
  <c r="T5" i="2"/>
  <c r="T9" i="2"/>
  <c r="T30" i="2"/>
  <c r="T33" i="2"/>
  <c r="T32" i="2"/>
  <c r="T29" i="2"/>
  <c r="O47" i="4" s="1"/>
  <c r="T10" i="2"/>
  <c r="O46" i="4" s="1"/>
  <c r="T28" i="2"/>
  <c r="O45" i="4" s="1"/>
  <c r="T22" i="2"/>
  <c r="O44" i="4" s="1"/>
  <c r="T36" i="2"/>
  <c r="O43" i="4" s="1"/>
  <c r="T16" i="2"/>
  <c r="O42" i="4" s="1"/>
  <c r="T15" i="2"/>
  <c r="O41" i="4" s="1"/>
  <c r="T23" i="2"/>
  <c r="O40" i="4" s="1"/>
  <c r="O39" i="4"/>
  <c r="T7" i="2"/>
  <c r="O38" i="4" s="1"/>
  <c r="O49" i="4" l="1"/>
  <c r="O51" i="4"/>
  <c r="O53" i="4"/>
  <c r="O48" i="4"/>
  <c r="O50" i="4"/>
  <c r="O52" i="4"/>
  <c r="I2" i="2" l="1"/>
  <c r="J2" i="2"/>
  <c r="K2" i="2"/>
  <c r="L2" i="2"/>
  <c r="M2" i="2"/>
  <c r="N2" i="2"/>
  <c r="O2" i="2"/>
  <c r="P2" i="2"/>
  <c r="Q2" i="2"/>
  <c r="R2" i="2"/>
  <c r="S2" i="2"/>
  <c r="H2" i="2"/>
  <c r="T2" i="2" l="1"/>
</calcChain>
</file>

<file path=xl/sharedStrings.xml><?xml version="1.0" encoding="utf-8"?>
<sst xmlns="http://schemas.openxmlformats.org/spreadsheetml/2006/main" count="423" uniqueCount="165">
  <si>
    <t xml:space="preserve">Total </t>
  </si>
  <si>
    <t>Jan</t>
  </si>
  <si>
    <t>Fev</t>
  </si>
  <si>
    <t>Mars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</si>
  <si>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</si>
  <si>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</si>
  <si>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</si>
  <si>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</si>
  <si>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</si>
  <si>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</si>
  <si>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</si>
  <si>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</si>
  <si>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</si>
  <si>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NOMS &amp; PRENOMS</t>
  </si>
  <si>
    <t>adresses</t>
  </si>
  <si>
    <t>Villes</t>
  </si>
  <si>
    <t xml:space="preserve">Code Postal </t>
  </si>
  <si>
    <t>Pays</t>
  </si>
  <si>
    <t>Totaux</t>
  </si>
  <si>
    <t>Adresse</t>
  </si>
  <si>
    <t>Fiche annulée (X)</t>
  </si>
  <si>
    <t>Votre référence</t>
  </si>
  <si>
    <t>Nature du donateur
1=pers. phys
2=pers. morale</t>
  </si>
  <si>
    <t>Numéro national</t>
  </si>
  <si>
    <t>Date de naissance
(jj-mm-aaaa)</t>
  </si>
  <si>
    <t>Nom</t>
  </si>
  <si>
    <t>Prénom</t>
  </si>
  <si>
    <t>Nom partenaire</t>
  </si>
  <si>
    <t>Code postal belge</t>
  </si>
  <si>
    <t>Commune/ville</t>
  </si>
  <si>
    <t>Code postal à l'étranger</t>
  </si>
  <si>
    <t>Code pays</t>
  </si>
  <si>
    <t>Montant</t>
  </si>
  <si>
    <t>Type</t>
  </si>
  <si>
    <t>N°</t>
  </si>
  <si>
    <t>ID</t>
  </si>
  <si>
    <t>Liste des pays</t>
  </si>
  <si>
    <t>Belgique</t>
  </si>
  <si>
    <t>France</t>
  </si>
  <si>
    <t>DON039</t>
  </si>
  <si>
    <t>DON040</t>
  </si>
  <si>
    <t>DON001</t>
  </si>
  <si>
    <t/>
  </si>
  <si>
    <t>BELGIQUE</t>
  </si>
  <si>
    <t>1</t>
  </si>
  <si>
    <t>DON041</t>
  </si>
  <si>
    <t>DON042</t>
  </si>
  <si>
    <t>DON043</t>
  </si>
  <si>
    <t>DON044</t>
  </si>
  <si>
    <t>DON045</t>
  </si>
  <si>
    <t>DON046</t>
  </si>
  <si>
    <t>DON047</t>
  </si>
  <si>
    <t>DON048</t>
  </si>
  <si>
    <t>DON049</t>
  </si>
  <si>
    <t>DON050</t>
  </si>
  <si>
    <t>DON051</t>
  </si>
  <si>
    <t>DON052</t>
  </si>
  <si>
    <t>DON053</t>
  </si>
  <si>
    <t>DON054</t>
  </si>
  <si>
    <t>DON055</t>
  </si>
  <si>
    <t>FRANCE</t>
  </si>
  <si>
    <t>DON056</t>
  </si>
  <si>
    <t>DON057</t>
  </si>
  <si>
    <t>DON058</t>
  </si>
  <si>
    <t>DON059</t>
  </si>
  <si>
    <t>DON060</t>
  </si>
  <si>
    <t>DON061</t>
  </si>
  <si>
    <t>DON062</t>
  </si>
  <si>
    <t>DON063</t>
  </si>
  <si>
    <t>DON064</t>
  </si>
  <si>
    <t>1200</t>
  </si>
  <si>
    <t>CARCES</t>
  </si>
  <si>
    <t>1190</t>
  </si>
  <si>
    <t>BRUXELLES</t>
  </si>
  <si>
    <t>1170</t>
  </si>
  <si>
    <t>CHAMPS SUR TARENTAINE</t>
  </si>
  <si>
    <t>7860</t>
  </si>
  <si>
    <t>DON065</t>
  </si>
  <si>
    <t>DON066</t>
  </si>
  <si>
    <t>1800</t>
  </si>
  <si>
    <t>DON067</t>
  </si>
  <si>
    <t>DON068</t>
  </si>
  <si>
    <t>DON069</t>
  </si>
  <si>
    <t>DON070</t>
  </si>
  <si>
    <t>DON071</t>
  </si>
  <si>
    <t>DON072</t>
  </si>
  <si>
    <t>1348</t>
  </si>
  <si>
    <t>2</t>
  </si>
  <si>
    <t>JACQUELINE</t>
  </si>
  <si>
    <t xml:space="preserve">BRIGITTE </t>
  </si>
  <si>
    <t xml:space="preserve">CHRISTIANE </t>
  </si>
  <si>
    <t>EUROPE SA</t>
  </si>
  <si>
    <t xml:space="preserve">DELVAL </t>
  </si>
  <si>
    <t>ALGABA</t>
  </si>
  <si>
    <t xml:space="preserve"> PALAGOS</t>
  </si>
  <si>
    <t>LIEBSHARDT</t>
  </si>
  <si>
    <t xml:space="preserve"> MAES</t>
  </si>
  <si>
    <t xml:space="preserve">FRANCOISE </t>
  </si>
  <si>
    <t xml:space="preserve">FROMONT </t>
  </si>
  <si>
    <t>MBM</t>
  </si>
  <si>
    <t xml:space="preserve"> LOUIS</t>
  </si>
  <si>
    <t xml:space="preserve">LES AMIS </t>
  </si>
  <si>
    <t>PAUL</t>
  </si>
  <si>
    <t xml:space="preserve"> PIERRE</t>
  </si>
  <si>
    <t>SERRES</t>
  </si>
  <si>
    <t xml:space="preserve">SERRUYS </t>
  </si>
  <si>
    <t>ROSETTE</t>
  </si>
  <si>
    <t>PLUME</t>
  </si>
  <si>
    <t>HIVER</t>
  </si>
  <si>
    <t>THIEL</t>
  </si>
  <si>
    <t>BOSS</t>
  </si>
  <si>
    <t>ALFONS</t>
  </si>
  <si>
    <t>JEROME</t>
  </si>
  <si>
    <t xml:space="preserve"> CATHY</t>
  </si>
  <si>
    <t>MARIE</t>
  </si>
  <si>
    <t>WILLIAM</t>
  </si>
  <si>
    <t xml:space="preserve">WOLFF </t>
  </si>
  <si>
    <t>ANNE</t>
  </si>
  <si>
    <t>BAILLY</t>
  </si>
  <si>
    <t>ALDO</t>
  </si>
  <si>
    <t>TOYOTA</t>
  </si>
  <si>
    <t>SOLEIL</t>
  </si>
  <si>
    <t>MARS</t>
  </si>
  <si>
    <t>Rue R1/Bt15</t>
  </si>
  <si>
    <t>Avenue  117</t>
  </si>
  <si>
    <t>Chemin 4</t>
  </si>
  <si>
    <t>Avenue 90/ B3</t>
  </si>
  <si>
    <t>Rue 10</t>
  </si>
  <si>
    <t>Rue  6</t>
  </si>
  <si>
    <t>Rue  77</t>
  </si>
  <si>
    <t>Gro70</t>
  </si>
  <si>
    <t xml:space="preserve">15 B Rue </t>
  </si>
  <si>
    <t>Avenue 130</t>
  </si>
  <si>
    <t>Rue  148</t>
  </si>
  <si>
    <t>Rue 50</t>
  </si>
  <si>
    <t>Rue /2</t>
  </si>
  <si>
    <t>Rue D 13</t>
  </si>
  <si>
    <t>Rue D 14</t>
  </si>
  <si>
    <t>Rue D 15</t>
  </si>
  <si>
    <t>Rue D 16</t>
  </si>
  <si>
    <t>Rue D 17</t>
  </si>
  <si>
    <t>Rue D 18</t>
  </si>
  <si>
    <t>Rue D 19</t>
  </si>
  <si>
    <t>Rue D 20</t>
  </si>
  <si>
    <t>Rue D 21</t>
  </si>
  <si>
    <t>Rue D 22</t>
  </si>
  <si>
    <t>Rue D 23</t>
  </si>
  <si>
    <t>Rue D 24</t>
  </si>
  <si>
    <t>Rue D 25</t>
  </si>
  <si>
    <t>Rue D 26</t>
  </si>
  <si>
    <t>Rue D 27</t>
  </si>
  <si>
    <t>Rue D 28</t>
  </si>
  <si>
    <t>Rue D 29</t>
  </si>
  <si>
    <t>Rue D 30</t>
  </si>
  <si>
    <t>Rue D 31</t>
  </si>
  <si>
    <t>Rue D 32</t>
  </si>
  <si>
    <t>Rue D 33</t>
  </si>
  <si>
    <t>Rue S 98</t>
  </si>
  <si>
    <t>DELVAL</t>
  </si>
  <si>
    <t>Rue 77</t>
  </si>
  <si>
    <t>CATHY</t>
  </si>
  <si>
    <t>LOUIS</t>
  </si>
  <si>
    <t>MAES</t>
  </si>
  <si>
    <t>PALAGOS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</si>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</sst>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Arial Black"/>
      <family val="2"/>
    </font>
    <font>
      <sz val="8"/>
      <color theme="1"/>
      <name val="Calibri"/>
      <family val="2"/>
      <scheme val="minor"/>
    </font>
    <font>
      <b/>
      <sz val="8"/>
      <color theme="4" tint="-0.499984740745262"/>
      <name val="Arial Black"/>
      <family val="2"/>
    </font>
    <font>
      <b/>
      <sz val="12"/>
      <color rgb="FF333399"/>
      <name val="Calibri"/>
      <family val="2"/>
    </font>
    <font>
      <b/>
      <sz val="10"/>
      <color rgb="FF333399"/>
      <name val="Calibri"/>
      <family val="2"/>
    </font>
    <font>
      <sz val="11"/>
      <color rgb="FFFF0000"/>
      <name val="Calibri"/>
      <family val="2"/>
      <scheme val="minor"/>
    </font>
    <font>
      <sz val="10"/>
      <color theme="4" tint="-0.499984740745262"/>
      <name val="Arial Black"/>
      <family val="2"/>
    </font>
    <font>
      <sz val="10"/>
      <color theme="1"/>
      <name val="Arial"/>
    </font>
    <font>
      <b/>
      <sz val="8"/>
      <color theme="5" tint="-0.499984740745262"/>
      <name val="Arial"/>
    </font>
    <font>
      <b/>
      <sz val="9"/>
      <color theme="5" tint="-0.499984740745262"/>
      <name val="Arial"/>
    </font>
    <font>
      <b/>
      <sz val="8"/>
      <color theme="5" tint="-0.499984740745262"/>
      <name val="Arial"/>
      <family val="2"/>
    </font>
    <font>
      <b/>
      <sz val="9"/>
      <color theme="5" tint="-0.499984740745262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3" borderId="0" xfId="0" applyFill="1" applyAlignment="1">
      <alignment horizontal="right"/>
    </xf>
    <xf numFmtId="164" fontId="0" fillId="3" borderId="1" xfId="0" applyNumberFormat="1" applyFill="1" applyBorder="1" applyAlignment="1">
      <alignment horizont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/>
    <xf numFmtId="0" fontId="8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44" fontId="9" fillId="2" borderId="5" xfId="0" applyNumberFormat="1" applyFont="1" applyFill="1" applyBorder="1" applyAlignment="1">
      <alignment horizontal="center"/>
    </xf>
    <xf numFmtId="44" fontId="9" fillId="2" borderId="1" xfId="0" applyNumberFormat="1" applyFont="1" applyFill="1" applyBorder="1" applyAlignment="1">
      <alignment horizontal="center"/>
    </xf>
    <xf numFmtId="44" fontId="10" fillId="0" borderId="2" xfId="0" applyNumberFormat="1" applyFont="1" applyFill="1" applyBorder="1" applyAlignment="1">
      <alignment horizontal="center"/>
    </xf>
    <xf numFmtId="7" fontId="9" fillId="2" borderId="1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8" fillId="0" borderId="0" xfId="0" applyFont="1" applyFill="1" applyBorder="1" applyAlignment="1"/>
    <xf numFmtId="0" fontId="0" fillId="5" borderId="0" xfId="0" applyFill="1"/>
    <xf numFmtId="164" fontId="0" fillId="5" borderId="0" xfId="0" applyNumberFormat="1" applyFill="1"/>
    <xf numFmtId="0" fontId="6" fillId="5" borderId="0" xfId="0" applyFont="1" applyFill="1" applyAlignment="1">
      <alignment horizontal="center"/>
    </xf>
    <xf numFmtId="0" fontId="0" fillId="5" borderId="0" xfId="0" applyFill="1" applyBorder="1"/>
    <xf numFmtId="44" fontId="11" fillId="2" borderId="1" xfId="0" applyNumberFormat="1" applyFont="1" applyFill="1" applyBorder="1" applyAlignment="1">
      <alignment horizontal="center"/>
    </xf>
    <xf numFmtId="44" fontId="11" fillId="2" borderId="5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/>
    <xf numFmtId="0" fontId="13" fillId="0" borderId="4" xfId="0" applyFont="1" applyBorder="1" applyAlignment="1">
      <alignment horizontal="right"/>
    </xf>
    <xf numFmtId="44" fontId="12" fillId="0" borderId="2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</font>
      <border outline="0">
        <right style="thin">
          <color indexed="64"/>
        </right>
      </border>
    </dxf>
    <dxf>
      <font>
        <b val="0"/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fill>
        <patternFill patternType="solid">
          <fgColor indexed="64"/>
          <bgColor rgb="FFFFFF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4" tint="-0.499984740745262"/>
        <name val="Arial Black"/>
        <scheme val="none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47625</xdr:rowOff>
    </xdr:from>
    <xdr:to>
      <xdr:col>1</xdr:col>
      <xdr:colOff>2066925</xdr:colOff>
      <xdr:row>1</xdr:row>
      <xdr:rowOff>85725</xdr:rowOff>
    </xdr:to>
    <xdr:sp macro="[0]!Appel_Form" textlink="">
      <xdr:nvSpPr>
        <xdr:cNvPr id="2" name="Organigramme : Alternative 1"/>
        <xdr:cNvSpPr/>
      </xdr:nvSpPr>
      <xdr:spPr>
        <a:xfrm>
          <a:off x="2543176" y="47625"/>
          <a:ext cx="2047874" cy="46672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3:T38" totalsRowShown="0" headerRowDxfId="22" dataDxfId="21" tableBorderDxfId="20">
  <autoFilter ref="A3:T38"/>
  <sortState ref="A4:T75">
    <sortCondition ref="A4:A75"/>
  </sortState>
  <tableColumns count="20">
    <tableColumn id="2" name="ID" dataDxfId="19"/>
    <tableColumn id="20" name="NOMS &amp; PRENOMS" dataDxfId="18"/>
    <tableColumn id="3" name="adresses" dataDxfId="17"/>
    <tableColumn id="4" name="Code Postal " dataDxfId="16"/>
    <tableColumn id="5" name="Villes" dataDxfId="15"/>
    <tableColumn id="19" name="Pays" dataDxfId="14"/>
    <tableColumn id="1" name="Type" dataDxfId="13"/>
    <tableColumn id="6" name="Jan" dataDxfId="12"/>
    <tableColumn id="7" name="Fev" dataDxfId="11"/>
    <tableColumn id="8" name="Mars" dataDxfId="10"/>
    <tableColumn id="9" name="Avr" dataDxfId="9"/>
    <tableColumn id="10" name="Mai" dataDxfId="8"/>
    <tableColumn id="11" name="Jui" dataDxfId="7"/>
    <tableColumn id="12" name="Juil" dataDxfId="6"/>
    <tableColumn id="13" name="Aou" dataDxfId="5"/>
    <tableColumn id="14" name="Sep" dataDxfId="4"/>
    <tableColumn id="15" name="Oct" dataDxfId="3"/>
    <tableColumn id="16" name="Nov" dataDxfId="2"/>
    <tableColumn id="17" name="Dec" dataDxfId="1"/>
    <tableColumn id="18" name="Total " dataDxfId="0">
      <calculatedColumnFormula>SUM(TAB_1[[#This Row],[Jan]:[Dec]])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2" displayName="Tab_2" ref="A1:A3" totalsRowShown="0">
  <autoFilter ref="A1:A3"/>
  <tableColumns count="1">
    <tableColumn id="1" name="Liste des 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40"/>
  <sheetViews>
    <sheetView tabSelected="1" zoomScaleNormal="100" workbookViewId="0">
      <pane ySplit="3" topLeftCell="A4" activePane="bottomLeft" state="frozen"/>
      <selection pane="bottomLeft" activeCell="B12" sqref="B12"/>
    </sheetView>
  </sheetViews>
  <sheetFormatPr baseColWidth="10" defaultRowHeight="15" x14ac:dyDescent="0.25"/>
  <cols>
    <col min="1" max="1" width="11.42578125" customWidth="1"/>
    <col min="2" max="3" width="37.85546875" customWidth="1"/>
    <col min="4" max="4" width="18" customWidth="1"/>
    <col min="5" max="5" width="26.28515625" customWidth="1"/>
    <col min="6" max="6" width="21" customWidth="1"/>
    <col min="7" max="7" width="6.5703125" customWidth="1"/>
    <col min="8" max="19" width="10.7109375" customWidth="1"/>
    <col min="20" max="20" width="12.42578125" customWidth="1"/>
  </cols>
  <sheetData>
    <row r="1" spans="1:20" ht="33.75" customHeight="1" x14ac:dyDescent="0.25">
      <c r="A1">
        <v>73</v>
      </c>
    </row>
    <row r="2" spans="1:20" x14ac:dyDescent="0.25">
      <c r="G2" s="5" t="s">
        <v>18</v>
      </c>
      <c r="H2" s="6">
        <f>SUM(TAB_1[Jan])</f>
        <v>414</v>
      </c>
      <c r="I2" s="6">
        <f>SUM(TAB_1[Fev])</f>
        <v>199</v>
      </c>
      <c r="J2" s="6">
        <f>SUM(TAB_1[Mars])</f>
        <v>214</v>
      </c>
      <c r="K2" s="6">
        <f>SUM(TAB_1[Avr])</f>
        <v>256</v>
      </c>
      <c r="L2" s="6">
        <f>SUM(TAB_1[Mai])</f>
        <v>1256</v>
      </c>
      <c r="M2" s="6">
        <f>SUM(TAB_1[Jui])</f>
        <v>1201</v>
      </c>
      <c r="N2" s="6">
        <f>SUM(TAB_1[Juil])</f>
        <v>326</v>
      </c>
      <c r="O2" s="6">
        <f>SUM(TAB_1[Aou])</f>
        <v>266</v>
      </c>
      <c r="P2" s="6">
        <f>SUM(TAB_1[Sep])</f>
        <v>246</v>
      </c>
      <c r="Q2" s="6">
        <f>SUM(TAB_1[Oct])</f>
        <v>226</v>
      </c>
      <c r="R2" s="6">
        <f>SUM(TAB_1[Nov])</f>
        <v>1526</v>
      </c>
      <c r="S2" s="6">
        <f>SUM(TAB_1[Dec])</f>
        <v>606</v>
      </c>
      <c r="T2" s="6">
        <f>SUM(TAB_1[[Total ]])</f>
        <v>6736</v>
      </c>
    </row>
    <row r="3" spans="1:20" ht="18.75" x14ac:dyDescent="0.25">
      <c r="A3" s="3" t="s">
        <v>35</v>
      </c>
      <c r="B3" s="3" t="s">
        <v>13</v>
      </c>
      <c r="C3" s="3" t="s">
        <v>14</v>
      </c>
      <c r="D3" s="3" t="s">
        <v>16</v>
      </c>
      <c r="E3" s="3" t="s">
        <v>15</v>
      </c>
      <c r="F3" s="3" t="s">
        <v>17</v>
      </c>
      <c r="G3" s="3" t="s">
        <v>33</v>
      </c>
      <c r="H3" s="2" t="s">
        <v>1</v>
      </c>
      <c r="I3" s="2" t="s">
        <v>2</v>
      </c>
      <c r="J3" s="2" t="s">
        <v>3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8</v>
      </c>
      <c r="P3" s="2" t="s">
        <v>9</v>
      </c>
      <c r="Q3" s="2" t="s">
        <v>10</v>
      </c>
      <c r="R3" s="2" t="s">
        <v>11</v>
      </c>
      <c r="S3" s="2" t="s">
        <v>12</v>
      </c>
      <c r="T3" s="4" t="s">
        <v>0</v>
      </c>
    </row>
    <row r="4" spans="1:20" x14ac:dyDescent="0.25">
      <c r="A4" s="13" t="s">
        <v>68</v>
      </c>
      <c r="B4" s="34" t="s">
        <v>119</v>
      </c>
      <c r="C4" s="15" t="s">
        <v>135</v>
      </c>
      <c r="D4" s="16" t="s">
        <v>42</v>
      </c>
      <c r="E4" s="11" t="s">
        <v>73</v>
      </c>
      <c r="F4" s="11" t="s">
        <v>43</v>
      </c>
      <c r="G4" s="17" t="s">
        <v>44</v>
      </c>
      <c r="H4" s="18"/>
      <c r="I4" s="19"/>
      <c r="J4" s="19"/>
      <c r="K4" s="19"/>
      <c r="L4" s="19"/>
      <c r="M4" s="19">
        <v>1000</v>
      </c>
      <c r="N4" s="19"/>
      <c r="O4" s="19"/>
      <c r="P4" s="19"/>
      <c r="Q4" s="19"/>
      <c r="R4" s="19"/>
      <c r="S4" s="19"/>
      <c r="T4" s="20">
        <f>SUM(TAB_1[[#This Row],[Jan]:[Dec]])</f>
        <v>1000</v>
      </c>
    </row>
    <row r="5" spans="1:20" x14ac:dyDescent="0.25">
      <c r="A5" s="13" t="s">
        <v>56</v>
      </c>
      <c r="B5" s="34" t="s">
        <v>111</v>
      </c>
      <c r="C5" s="15" t="s">
        <v>151</v>
      </c>
      <c r="D5" s="16" t="s">
        <v>42</v>
      </c>
      <c r="E5" s="11" t="s">
        <v>73</v>
      </c>
      <c r="F5" s="11" t="s">
        <v>43</v>
      </c>
      <c r="G5" s="17" t="s">
        <v>44</v>
      </c>
      <c r="H5" s="18">
        <v>10</v>
      </c>
      <c r="I5" s="19">
        <v>10</v>
      </c>
      <c r="J5" s="19">
        <v>10</v>
      </c>
      <c r="K5" s="19">
        <v>10</v>
      </c>
      <c r="L5" s="19">
        <v>10</v>
      </c>
      <c r="M5" s="19">
        <v>10</v>
      </c>
      <c r="N5" s="19">
        <v>10</v>
      </c>
      <c r="O5" s="19">
        <v>10</v>
      </c>
      <c r="P5" s="19">
        <v>10</v>
      </c>
      <c r="Q5" s="19">
        <v>10</v>
      </c>
      <c r="R5" s="19">
        <v>10</v>
      </c>
      <c r="S5" s="19">
        <v>10</v>
      </c>
      <c r="T5" s="20">
        <f>SUM(TAB_1[[#This Row],[Jan]:[Dec]])</f>
        <v>120</v>
      </c>
    </row>
    <row r="6" spans="1:20" x14ac:dyDescent="0.25">
      <c r="A6" s="13" t="s">
        <v>77</v>
      </c>
      <c r="B6" s="34" t="s">
        <v>93</v>
      </c>
      <c r="C6" s="15" t="s">
        <v>130</v>
      </c>
      <c r="D6" s="16" t="s">
        <v>42</v>
      </c>
      <c r="E6" s="11" t="s">
        <v>73</v>
      </c>
      <c r="F6" s="11" t="s">
        <v>43</v>
      </c>
      <c r="G6" s="17" t="s">
        <v>44</v>
      </c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>
        <v>40</v>
      </c>
      <c r="T6" s="20">
        <f>SUM(TAB_1[[#This Row],[Jan]:[Dec]])</f>
        <v>40</v>
      </c>
    </row>
    <row r="7" spans="1:20" x14ac:dyDescent="0.25">
      <c r="A7" s="13" t="s">
        <v>41</v>
      </c>
      <c r="B7" s="34" t="s">
        <v>117</v>
      </c>
      <c r="C7" s="15" t="s">
        <v>123</v>
      </c>
      <c r="D7" s="16" t="s">
        <v>72</v>
      </c>
      <c r="E7" s="11" t="s">
        <v>73</v>
      </c>
      <c r="F7" s="11" t="s">
        <v>43</v>
      </c>
      <c r="G7" s="17" t="s">
        <v>44</v>
      </c>
      <c r="H7" s="18">
        <v>10</v>
      </c>
      <c r="I7" s="19">
        <v>10</v>
      </c>
      <c r="J7" s="19">
        <v>10</v>
      </c>
      <c r="K7" s="19">
        <v>12</v>
      </c>
      <c r="L7" s="19">
        <v>12</v>
      </c>
      <c r="M7" s="19">
        <v>12</v>
      </c>
      <c r="N7" s="19">
        <v>12</v>
      </c>
      <c r="O7" s="19">
        <v>12</v>
      </c>
      <c r="P7" s="19">
        <v>12</v>
      </c>
      <c r="Q7" s="19">
        <v>12</v>
      </c>
      <c r="R7" s="19">
        <v>12</v>
      </c>
      <c r="S7" s="19">
        <v>12</v>
      </c>
      <c r="T7" s="20">
        <f>SUM(TAB_1[[#This Row],[Jan]:[Dec]])</f>
        <v>138</v>
      </c>
    </row>
    <row r="8" spans="1:20" x14ac:dyDescent="0.25">
      <c r="A8" s="13" t="s">
        <v>69</v>
      </c>
      <c r="B8" s="14" t="s">
        <v>118</v>
      </c>
      <c r="C8" s="15" t="s">
        <v>124</v>
      </c>
      <c r="D8" s="16" t="s">
        <v>74</v>
      </c>
      <c r="E8" s="11" t="s">
        <v>73</v>
      </c>
      <c r="F8" s="11" t="s">
        <v>43</v>
      </c>
      <c r="G8" s="17" t="s">
        <v>44</v>
      </c>
      <c r="H8" s="18"/>
      <c r="I8" s="19"/>
      <c r="J8" s="19"/>
      <c r="K8" s="19"/>
      <c r="L8" s="19"/>
      <c r="M8" s="19"/>
      <c r="N8" s="19"/>
      <c r="O8" s="19"/>
      <c r="P8" s="19"/>
      <c r="Q8" s="19"/>
      <c r="R8" s="19"/>
      <c r="S8" s="19">
        <v>40</v>
      </c>
      <c r="T8" s="20">
        <f>SUM(TAB_1[[#This Row],[Jan]:[Dec]])</f>
        <v>40</v>
      </c>
    </row>
    <row r="9" spans="1:20" x14ac:dyDescent="0.25">
      <c r="A9" s="13" t="s">
        <v>55</v>
      </c>
      <c r="B9" s="14" t="s">
        <v>110</v>
      </c>
      <c r="C9" s="15" t="s">
        <v>150</v>
      </c>
      <c r="D9" s="16" t="s">
        <v>42</v>
      </c>
      <c r="E9" s="11" t="s">
        <v>73</v>
      </c>
      <c r="F9" s="11" t="s">
        <v>43</v>
      </c>
      <c r="G9" s="17" t="s">
        <v>44</v>
      </c>
      <c r="H9" s="18">
        <v>4</v>
      </c>
      <c r="I9" s="19">
        <v>4</v>
      </c>
      <c r="J9" s="19">
        <v>4</v>
      </c>
      <c r="K9" s="19">
        <v>4</v>
      </c>
      <c r="L9" s="19">
        <v>4</v>
      </c>
      <c r="M9" s="19">
        <v>4</v>
      </c>
      <c r="N9" s="19">
        <v>4</v>
      </c>
      <c r="O9" s="19">
        <v>4</v>
      </c>
      <c r="P9" s="19">
        <v>4</v>
      </c>
      <c r="Q9" s="19">
        <v>4</v>
      </c>
      <c r="R9" s="19">
        <v>4</v>
      </c>
      <c r="S9" s="19">
        <v>4</v>
      </c>
      <c r="T9" s="20">
        <f>SUM(TAB_1[[#This Row],[Jan]:[Dec]])</f>
        <v>48</v>
      </c>
    </row>
    <row r="10" spans="1:20" x14ac:dyDescent="0.25">
      <c r="A10" s="13" t="s">
        <v>50</v>
      </c>
      <c r="B10" s="14" t="s">
        <v>89</v>
      </c>
      <c r="C10" s="15" t="s">
        <v>126</v>
      </c>
      <c r="D10" s="16" t="s">
        <v>70</v>
      </c>
      <c r="E10" s="11" t="s">
        <v>73</v>
      </c>
      <c r="F10" s="11" t="s">
        <v>43</v>
      </c>
      <c r="G10" s="17" t="s">
        <v>44</v>
      </c>
      <c r="H10" s="18">
        <v>15</v>
      </c>
      <c r="I10" s="19">
        <v>15</v>
      </c>
      <c r="J10" s="19">
        <v>15</v>
      </c>
      <c r="K10" s="19">
        <v>15</v>
      </c>
      <c r="L10" s="19">
        <v>15</v>
      </c>
      <c r="M10" s="19">
        <v>15</v>
      </c>
      <c r="N10" s="19">
        <v>15</v>
      </c>
      <c r="O10" s="19">
        <v>15</v>
      </c>
      <c r="P10" s="19">
        <v>15</v>
      </c>
      <c r="Q10" s="19">
        <v>15</v>
      </c>
      <c r="R10" s="19">
        <v>15</v>
      </c>
      <c r="S10" s="19">
        <v>15</v>
      </c>
      <c r="T10" s="20">
        <f>SUM(TAB_1[[#This Row],[Jan]:[Dec]])</f>
        <v>180</v>
      </c>
    </row>
    <row r="11" spans="1:20" x14ac:dyDescent="0.25">
      <c r="A11" s="13" t="s">
        <v>57</v>
      </c>
      <c r="B11" s="34" t="s">
        <v>160</v>
      </c>
      <c r="C11" s="15" t="s">
        <v>153</v>
      </c>
      <c r="D11" s="16" t="s">
        <v>42</v>
      </c>
      <c r="E11" s="11" t="s">
        <v>73</v>
      </c>
      <c r="F11" s="11" t="s">
        <v>43</v>
      </c>
      <c r="G11" s="17" t="s">
        <v>44</v>
      </c>
      <c r="H11" s="18"/>
      <c r="I11" s="19"/>
      <c r="J11" s="19"/>
      <c r="K11" s="19"/>
      <c r="L11" s="19">
        <v>40</v>
      </c>
      <c r="M11" s="19"/>
      <c r="N11" s="19"/>
      <c r="O11" s="19"/>
      <c r="P11" s="19"/>
      <c r="Q11" s="19"/>
      <c r="R11" s="19"/>
      <c r="S11" s="19"/>
      <c r="T11" s="20">
        <f>SUM(TAB_1[[#This Row],[Jan]:[Dec]])</f>
        <v>40</v>
      </c>
    </row>
    <row r="12" spans="1:20" x14ac:dyDescent="0.25">
      <c r="A12" s="13" t="s">
        <v>80</v>
      </c>
      <c r="B12" s="14" t="s">
        <v>90</v>
      </c>
      <c r="C12" s="15" t="s">
        <v>127</v>
      </c>
      <c r="D12" s="16" t="s">
        <v>79</v>
      </c>
      <c r="E12" s="11" t="s">
        <v>73</v>
      </c>
      <c r="F12" s="11" t="s">
        <v>43</v>
      </c>
      <c r="G12" s="17" t="s">
        <v>44</v>
      </c>
      <c r="H12" s="18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>
        <v>100</v>
      </c>
      <c r="T12" s="20">
        <f>SUM(TAB_1[[#This Row],[Jan]:[Dec]])</f>
        <v>100</v>
      </c>
    </row>
    <row r="13" spans="1:20" x14ac:dyDescent="0.25">
      <c r="A13" s="33" t="s">
        <v>39</v>
      </c>
      <c r="B13" s="34" t="s">
        <v>158</v>
      </c>
      <c r="C13" s="35" t="s">
        <v>159</v>
      </c>
      <c r="D13" s="36"/>
      <c r="E13" s="11" t="s">
        <v>73</v>
      </c>
      <c r="F13" s="11" t="s">
        <v>43</v>
      </c>
      <c r="G13" s="32">
        <v>1</v>
      </c>
      <c r="H13" s="31">
        <v>10</v>
      </c>
      <c r="I13" s="30">
        <v>10</v>
      </c>
      <c r="J13" s="30">
        <v>10</v>
      </c>
      <c r="K13" s="30">
        <v>10</v>
      </c>
      <c r="L13" s="30">
        <v>10</v>
      </c>
      <c r="M13" s="30">
        <v>10</v>
      </c>
      <c r="N13" s="30">
        <v>10</v>
      </c>
      <c r="O13" s="30">
        <v>10</v>
      </c>
      <c r="P13" s="30">
        <v>10</v>
      </c>
      <c r="Q13" s="30">
        <v>10</v>
      </c>
      <c r="R13" s="30">
        <v>10</v>
      </c>
      <c r="S13" s="30">
        <v>10</v>
      </c>
      <c r="T13" s="37">
        <f>SUM(TAB_1[[#This Row],[Jan]:[Dec]])</f>
        <v>120</v>
      </c>
    </row>
    <row r="14" spans="1:20" x14ac:dyDescent="0.25">
      <c r="A14" s="13" t="s">
        <v>85</v>
      </c>
      <c r="B14" s="14" t="s">
        <v>91</v>
      </c>
      <c r="C14" s="15" t="s">
        <v>128</v>
      </c>
      <c r="D14" s="16" t="s">
        <v>86</v>
      </c>
      <c r="E14" s="11" t="s">
        <v>73</v>
      </c>
      <c r="F14" s="11" t="s">
        <v>43</v>
      </c>
      <c r="G14" s="17" t="s">
        <v>87</v>
      </c>
      <c r="H14" s="18">
        <v>200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>
        <f>SUM(TAB_1[[#This Row],[Jan]:[Dec]])</f>
        <v>200</v>
      </c>
    </row>
    <row r="15" spans="1:20" x14ac:dyDescent="0.25">
      <c r="A15" s="13" t="s">
        <v>45</v>
      </c>
      <c r="B15" s="14" t="s">
        <v>97</v>
      </c>
      <c r="C15" s="15" t="s">
        <v>134</v>
      </c>
      <c r="D15" s="16" t="s">
        <v>42</v>
      </c>
      <c r="E15" s="11" t="s">
        <v>73</v>
      </c>
      <c r="F15" s="11" t="s">
        <v>43</v>
      </c>
      <c r="G15" s="17" t="s">
        <v>44</v>
      </c>
      <c r="H15" s="18"/>
      <c r="I15" s="19"/>
      <c r="J15" s="19"/>
      <c r="K15" s="19">
        <v>5</v>
      </c>
      <c r="L15" s="19">
        <v>5</v>
      </c>
      <c r="M15" s="19">
        <v>5</v>
      </c>
      <c r="N15" s="19">
        <v>5</v>
      </c>
      <c r="O15" s="19">
        <v>5</v>
      </c>
      <c r="P15" s="19">
        <v>5</v>
      </c>
      <c r="Q15" s="19">
        <v>5</v>
      </c>
      <c r="R15" s="19">
        <v>5</v>
      </c>
      <c r="S15" s="19">
        <v>5</v>
      </c>
      <c r="T15" s="20">
        <f>SUM(TAB_1[[#This Row],[Jan]:[Dec]])</f>
        <v>45</v>
      </c>
    </row>
    <row r="16" spans="1:20" x14ac:dyDescent="0.25">
      <c r="A16" s="13" t="s">
        <v>46</v>
      </c>
      <c r="B16" s="14" t="s">
        <v>98</v>
      </c>
      <c r="C16" s="15" t="s">
        <v>157</v>
      </c>
      <c r="D16" s="16" t="s">
        <v>42</v>
      </c>
      <c r="E16" s="11" t="s">
        <v>73</v>
      </c>
      <c r="F16" s="11" t="s">
        <v>43</v>
      </c>
      <c r="G16" s="17" t="s">
        <v>44</v>
      </c>
      <c r="H16" s="18"/>
      <c r="I16" s="19"/>
      <c r="J16" s="19"/>
      <c r="K16" s="19"/>
      <c r="L16" s="19"/>
      <c r="M16" s="19"/>
      <c r="N16" s="19">
        <v>50</v>
      </c>
      <c r="O16" s="19"/>
      <c r="P16" s="19"/>
      <c r="Q16" s="19"/>
      <c r="R16" s="19"/>
      <c r="S16" s="19"/>
      <c r="T16" s="20">
        <f>SUM(TAB_1[[#This Row],[Jan]:[Dec]])</f>
        <v>50</v>
      </c>
    </row>
    <row r="17" spans="1:20" x14ac:dyDescent="0.25">
      <c r="A17" s="13" t="s">
        <v>83</v>
      </c>
      <c r="B17" s="14" t="s">
        <v>108</v>
      </c>
      <c r="C17" s="15" t="s">
        <v>148</v>
      </c>
      <c r="D17" s="16" t="s">
        <v>42</v>
      </c>
      <c r="E17" s="11" t="s">
        <v>73</v>
      </c>
      <c r="F17" s="11" t="s">
        <v>43</v>
      </c>
      <c r="G17" s="17" t="s">
        <v>44</v>
      </c>
      <c r="H17" s="18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>
        <v>100</v>
      </c>
      <c r="T17" s="20">
        <f>SUM(TAB_1[[#This Row],[Jan]:[Dec]])</f>
        <v>100</v>
      </c>
    </row>
    <row r="18" spans="1:20" x14ac:dyDescent="0.25">
      <c r="A18" s="13" t="s">
        <v>61</v>
      </c>
      <c r="B18" s="14" t="s">
        <v>88</v>
      </c>
      <c r="C18" s="15" t="s">
        <v>125</v>
      </c>
      <c r="D18" s="16" t="s">
        <v>76</v>
      </c>
      <c r="E18" s="11" t="s">
        <v>73</v>
      </c>
      <c r="F18" s="11" t="s">
        <v>43</v>
      </c>
      <c r="G18" s="17" t="s">
        <v>44</v>
      </c>
      <c r="H18" s="18">
        <v>10</v>
      </c>
      <c r="I18" s="21">
        <v>10</v>
      </c>
      <c r="J18" s="19">
        <v>10</v>
      </c>
      <c r="K18" s="19">
        <v>10</v>
      </c>
      <c r="L18" s="19">
        <v>10</v>
      </c>
      <c r="M18" s="19">
        <v>10</v>
      </c>
      <c r="N18" s="19">
        <v>10</v>
      </c>
      <c r="O18" s="19">
        <v>10</v>
      </c>
      <c r="P18" s="19">
        <v>10</v>
      </c>
      <c r="Q18" s="19">
        <v>10</v>
      </c>
      <c r="R18" s="19">
        <v>10</v>
      </c>
      <c r="S18" s="19">
        <v>10</v>
      </c>
      <c r="T18" s="20">
        <f>SUM(TAB_1[[#This Row],[Jan]:[Dec]])</f>
        <v>120</v>
      </c>
    </row>
    <row r="19" spans="1:20" x14ac:dyDescent="0.25">
      <c r="A19" s="13" t="s">
        <v>66</v>
      </c>
      <c r="B19" s="14" t="s">
        <v>112</v>
      </c>
      <c r="C19" s="15" t="s">
        <v>152</v>
      </c>
      <c r="D19" s="16" t="s">
        <v>42</v>
      </c>
      <c r="E19" s="11" t="s">
        <v>75</v>
      </c>
      <c r="F19" s="11" t="s">
        <v>60</v>
      </c>
      <c r="G19" s="17" t="s">
        <v>44</v>
      </c>
      <c r="H19" s="18"/>
      <c r="I19" s="19"/>
      <c r="J19" s="19"/>
      <c r="K19" s="19"/>
      <c r="L19" s="19"/>
      <c r="M19" s="19"/>
      <c r="N19" s="19">
        <v>25</v>
      </c>
      <c r="O19" s="19">
        <v>25</v>
      </c>
      <c r="P19" s="19">
        <v>25</v>
      </c>
      <c r="Q19" s="19">
        <v>25</v>
      </c>
      <c r="R19" s="19">
        <v>25</v>
      </c>
      <c r="S19" s="19">
        <v>25</v>
      </c>
      <c r="T19" s="20">
        <f>SUM(TAB_1[[#This Row],[Jan]:[Dec]])</f>
        <v>150</v>
      </c>
    </row>
    <row r="20" spans="1:20" x14ac:dyDescent="0.25">
      <c r="A20" s="13" t="s">
        <v>63</v>
      </c>
      <c r="B20" s="14" t="s">
        <v>101</v>
      </c>
      <c r="C20" s="15" t="s">
        <v>139</v>
      </c>
      <c r="D20" s="16" t="s">
        <v>42</v>
      </c>
      <c r="E20" s="11" t="s">
        <v>73</v>
      </c>
      <c r="F20" s="11" t="s">
        <v>43</v>
      </c>
      <c r="G20" s="17" t="s">
        <v>44</v>
      </c>
      <c r="H20" s="18"/>
      <c r="I20" s="19"/>
      <c r="J20" s="19"/>
      <c r="K20" s="19"/>
      <c r="L20" s="19"/>
      <c r="M20" s="19"/>
      <c r="N20" s="19"/>
      <c r="O20" s="19"/>
      <c r="P20" s="19"/>
      <c r="Q20" s="19"/>
      <c r="R20" s="19">
        <v>1300</v>
      </c>
      <c r="S20" s="19"/>
      <c r="T20" s="20">
        <f>SUM(TAB_1[[#This Row],[Jan]:[Dec]])</f>
        <v>1300</v>
      </c>
    </row>
    <row r="21" spans="1:20" x14ac:dyDescent="0.25">
      <c r="A21" s="13" t="s">
        <v>81</v>
      </c>
      <c r="B21" s="14" t="s">
        <v>95</v>
      </c>
      <c r="C21" s="15" t="s">
        <v>132</v>
      </c>
      <c r="D21" s="16" t="s">
        <v>42</v>
      </c>
      <c r="E21" s="11" t="s">
        <v>73</v>
      </c>
      <c r="F21" s="11" t="s">
        <v>43</v>
      </c>
      <c r="G21" s="17" t="s">
        <v>44</v>
      </c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>
        <v>50</v>
      </c>
      <c r="T21" s="20">
        <f>SUM(TAB_1[[#This Row],[Jan]:[Dec]])</f>
        <v>50</v>
      </c>
    </row>
    <row r="22" spans="1:20" x14ac:dyDescent="0.25">
      <c r="A22" s="13" t="s">
        <v>48</v>
      </c>
      <c r="B22" s="34" t="s">
        <v>161</v>
      </c>
      <c r="C22" s="15" t="s">
        <v>138</v>
      </c>
      <c r="D22" s="16" t="s">
        <v>42</v>
      </c>
      <c r="E22" s="11" t="s">
        <v>71</v>
      </c>
      <c r="F22" s="11" t="s">
        <v>60</v>
      </c>
      <c r="G22" s="17" t="s">
        <v>44</v>
      </c>
      <c r="H22" s="18">
        <v>10</v>
      </c>
      <c r="I22" s="19">
        <v>10</v>
      </c>
      <c r="J22" s="19">
        <v>10</v>
      </c>
      <c r="K22" s="19">
        <v>10</v>
      </c>
      <c r="L22" s="19">
        <v>10</v>
      </c>
      <c r="M22" s="19">
        <v>10</v>
      </c>
      <c r="N22" s="19">
        <v>10</v>
      </c>
      <c r="O22" s="19">
        <v>10</v>
      </c>
      <c r="P22" s="19">
        <v>10</v>
      </c>
      <c r="Q22" s="19">
        <v>10</v>
      </c>
      <c r="R22" s="19">
        <v>10</v>
      </c>
      <c r="S22" s="19">
        <v>10</v>
      </c>
      <c r="T22" s="20">
        <f>SUM(TAB_1[[#This Row],[Jan]:[Dec]])</f>
        <v>120</v>
      </c>
    </row>
    <row r="23" spans="1:20" x14ac:dyDescent="0.25">
      <c r="A23" s="13" t="s">
        <v>40</v>
      </c>
      <c r="B23" s="34" t="s">
        <v>162</v>
      </c>
      <c r="C23" s="15" t="s">
        <v>133</v>
      </c>
      <c r="D23" s="16" t="s">
        <v>42</v>
      </c>
      <c r="E23" s="11" t="s">
        <v>73</v>
      </c>
      <c r="F23" s="11" t="s">
        <v>43</v>
      </c>
      <c r="G23" s="17" t="s">
        <v>44</v>
      </c>
      <c r="H23" s="18">
        <v>5</v>
      </c>
      <c r="I23" s="19">
        <v>5</v>
      </c>
      <c r="J23" s="19">
        <v>5</v>
      </c>
      <c r="K23" s="19">
        <v>5</v>
      </c>
      <c r="L23" s="19">
        <v>5</v>
      </c>
      <c r="M23" s="19">
        <v>5</v>
      </c>
      <c r="N23" s="19">
        <v>5</v>
      </c>
      <c r="O23" s="19">
        <v>5</v>
      </c>
      <c r="P23" s="19">
        <v>5</v>
      </c>
      <c r="Q23" s="19">
        <v>5</v>
      </c>
      <c r="R23" s="19">
        <v>5</v>
      </c>
      <c r="S23" s="19">
        <v>5</v>
      </c>
      <c r="T23" s="20">
        <f>SUM(TAB_1[[#This Row],[Jan]:[Dec]])</f>
        <v>60</v>
      </c>
    </row>
    <row r="24" spans="1:20" x14ac:dyDescent="0.25">
      <c r="A24" s="13" t="s">
        <v>84</v>
      </c>
      <c r="B24" s="14" t="s">
        <v>114</v>
      </c>
      <c r="C24" s="15" t="s">
        <v>154</v>
      </c>
      <c r="D24" s="16" t="s">
        <v>42</v>
      </c>
      <c r="E24" s="11" t="s">
        <v>42</v>
      </c>
      <c r="F24" s="11" t="s">
        <v>43</v>
      </c>
      <c r="G24" s="17" t="s">
        <v>44</v>
      </c>
      <c r="H24" s="18">
        <v>5</v>
      </c>
      <c r="I24" s="19">
        <v>5</v>
      </c>
      <c r="J24" s="19">
        <v>5</v>
      </c>
      <c r="K24" s="19">
        <v>5</v>
      </c>
      <c r="L24" s="19">
        <v>5</v>
      </c>
      <c r="M24" s="19">
        <v>5</v>
      </c>
      <c r="N24" s="19">
        <v>5</v>
      </c>
      <c r="O24" s="19">
        <v>5</v>
      </c>
      <c r="P24" s="19">
        <v>5</v>
      </c>
      <c r="Q24" s="19">
        <v>5</v>
      </c>
      <c r="R24" s="19">
        <v>5</v>
      </c>
      <c r="S24" s="19">
        <v>5</v>
      </c>
      <c r="T24" s="20">
        <f>SUM(TAB_1[[#This Row],[Jan]:[Dec]])</f>
        <v>60</v>
      </c>
    </row>
    <row r="25" spans="1:20" x14ac:dyDescent="0.25">
      <c r="A25" s="13" t="s">
        <v>65</v>
      </c>
      <c r="B25" s="14" t="s">
        <v>122</v>
      </c>
      <c r="C25" s="15" t="s">
        <v>141</v>
      </c>
      <c r="D25" s="16" t="s">
        <v>42</v>
      </c>
      <c r="E25" s="11" t="s">
        <v>73</v>
      </c>
      <c r="F25" s="11" t="s">
        <v>43</v>
      </c>
      <c r="G25" s="17" t="s">
        <v>44</v>
      </c>
      <c r="H25" s="18">
        <v>5</v>
      </c>
      <c r="I25" s="19">
        <v>5</v>
      </c>
      <c r="J25" s="19">
        <v>5</v>
      </c>
      <c r="K25" s="19">
        <v>5</v>
      </c>
      <c r="L25" s="19">
        <v>5</v>
      </c>
      <c r="M25" s="19">
        <v>5</v>
      </c>
      <c r="N25" s="19">
        <v>5</v>
      </c>
      <c r="O25" s="19">
        <v>5</v>
      </c>
      <c r="P25" s="19">
        <v>5</v>
      </c>
      <c r="Q25" s="19">
        <v>5</v>
      </c>
      <c r="R25" s="19">
        <v>5</v>
      </c>
      <c r="S25" s="19">
        <v>5</v>
      </c>
      <c r="T25" s="20">
        <f>SUM(TAB_1[[#This Row],[Jan]:[Dec]])</f>
        <v>60</v>
      </c>
    </row>
    <row r="26" spans="1:20" x14ac:dyDescent="0.25">
      <c r="A26" s="13" t="s">
        <v>78</v>
      </c>
      <c r="B26" s="14" t="s">
        <v>99</v>
      </c>
      <c r="C26" s="15" t="s">
        <v>137</v>
      </c>
      <c r="D26" s="16" t="s">
        <v>42</v>
      </c>
      <c r="E26" s="11" t="s">
        <v>73</v>
      </c>
      <c r="F26" s="11" t="s">
        <v>43</v>
      </c>
      <c r="G26" s="17" t="s">
        <v>44</v>
      </c>
      <c r="H26" s="18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>
        <v>10</v>
      </c>
      <c r="T26" s="20">
        <f>SUM(TAB_1[[#This Row],[Jan]:[Dec]])</f>
        <v>10</v>
      </c>
    </row>
    <row r="27" spans="1:20" x14ac:dyDescent="0.25">
      <c r="A27" s="13" t="s">
        <v>58</v>
      </c>
      <c r="B27" s="34" t="s">
        <v>163</v>
      </c>
      <c r="C27" s="15" t="s">
        <v>131</v>
      </c>
      <c r="D27" s="16" t="s">
        <v>42</v>
      </c>
      <c r="E27" s="11" t="s">
        <v>73</v>
      </c>
      <c r="F27" s="11" t="s">
        <v>60</v>
      </c>
      <c r="G27" s="17" t="s">
        <v>44</v>
      </c>
      <c r="H27" s="18">
        <v>15</v>
      </c>
      <c r="I27" s="19"/>
      <c r="J27" s="19">
        <v>15</v>
      </c>
      <c r="K27" s="19">
        <v>15</v>
      </c>
      <c r="L27" s="19">
        <v>15</v>
      </c>
      <c r="M27" s="19"/>
      <c r="N27" s="19"/>
      <c r="O27" s="19"/>
      <c r="P27" s="19">
        <v>15</v>
      </c>
      <c r="Q27" s="19"/>
      <c r="R27" s="19"/>
      <c r="S27" s="19"/>
      <c r="T27" s="20">
        <f>SUM(TAB_1[[#This Row],[Jan]:[Dec]])</f>
        <v>75</v>
      </c>
    </row>
    <row r="28" spans="1:20" x14ac:dyDescent="0.25">
      <c r="A28" s="13" t="s">
        <v>49</v>
      </c>
      <c r="B28" s="14" t="s">
        <v>102</v>
      </c>
      <c r="C28" s="15" t="s">
        <v>142</v>
      </c>
      <c r="D28" s="16" t="s">
        <v>42</v>
      </c>
      <c r="E28" s="11" t="s">
        <v>73</v>
      </c>
      <c r="F28" s="11" t="s">
        <v>43</v>
      </c>
      <c r="G28" s="17" t="s">
        <v>44</v>
      </c>
      <c r="H28" s="18"/>
      <c r="I28" s="19"/>
      <c r="J28" s="19"/>
      <c r="K28" s="19"/>
      <c r="L28" s="19"/>
      <c r="M28" s="19"/>
      <c r="N28" s="19">
        <v>50</v>
      </c>
      <c r="O28" s="19"/>
      <c r="P28" s="19"/>
      <c r="Q28" s="19"/>
      <c r="R28" s="19"/>
      <c r="S28" s="19"/>
      <c r="T28" s="20">
        <f>SUM(TAB_1[[#This Row],[Jan]:[Dec]])</f>
        <v>50</v>
      </c>
    </row>
    <row r="29" spans="1:20" x14ac:dyDescent="0.25">
      <c r="A29" s="13" t="s">
        <v>51</v>
      </c>
      <c r="B29" s="34" t="s">
        <v>164</v>
      </c>
      <c r="C29" s="15" t="s">
        <v>143</v>
      </c>
      <c r="D29" s="16" t="s">
        <v>42</v>
      </c>
      <c r="E29" s="11" t="s">
        <v>73</v>
      </c>
      <c r="F29" s="11" t="s">
        <v>43</v>
      </c>
      <c r="G29" s="17" t="s">
        <v>44</v>
      </c>
      <c r="H29" s="18">
        <v>5</v>
      </c>
      <c r="I29" s="19">
        <v>5</v>
      </c>
      <c r="J29" s="19">
        <v>5</v>
      </c>
      <c r="K29" s="19">
        <v>5</v>
      </c>
      <c r="L29" s="19">
        <v>5</v>
      </c>
      <c r="M29" s="19">
        <v>5</v>
      </c>
      <c r="N29" s="19">
        <v>5</v>
      </c>
      <c r="O29" s="19">
        <v>5</v>
      </c>
      <c r="P29" s="19">
        <v>5</v>
      </c>
      <c r="Q29" s="19">
        <v>5</v>
      </c>
      <c r="R29" s="19">
        <v>5</v>
      </c>
      <c r="S29" s="19">
        <v>5</v>
      </c>
      <c r="T29" s="20">
        <f>SUM(TAB_1[[#This Row],[Jan]:[Dec]])</f>
        <v>60</v>
      </c>
    </row>
    <row r="30" spans="1:20" x14ac:dyDescent="0.25">
      <c r="A30" s="13" t="s">
        <v>54</v>
      </c>
      <c r="B30" s="14" t="s">
        <v>107</v>
      </c>
      <c r="C30" s="15" t="s">
        <v>147</v>
      </c>
      <c r="D30" s="16" t="s">
        <v>42</v>
      </c>
      <c r="E30" s="11" t="s">
        <v>73</v>
      </c>
      <c r="F30" s="11" t="s">
        <v>43</v>
      </c>
      <c r="G30" s="17" t="s">
        <v>44</v>
      </c>
      <c r="H30" s="18"/>
      <c r="I30" s="19"/>
      <c r="J30" s="19"/>
      <c r="K30" s="19">
        <v>40</v>
      </c>
      <c r="L30" s="19"/>
      <c r="M30" s="19"/>
      <c r="N30" s="19"/>
      <c r="O30" s="19"/>
      <c r="P30" s="19"/>
      <c r="Q30" s="19"/>
      <c r="R30" s="19"/>
      <c r="S30" s="19"/>
      <c r="T30" s="20">
        <f>SUM(TAB_1[[#This Row],[Jan]:[Dec]])</f>
        <v>40</v>
      </c>
    </row>
    <row r="31" spans="1:20" x14ac:dyDescent="0.25">
      <c r="A31" s="13" t="s">
        <v>82</v>
      </c>
      <c r="B31" s="14" t="s">
        <v>106</v>
      </c>
      <c r="C31" s="15" t="s">
        <v>146</v>
      </c>
      <c r="D31" s="16" t="s">
        <v>42</v>
      </c>
      <c r="E31" s="11" t="s">
        <v>73</v>
      </c>
      <c r="F31" s="11" t="s">
        <v>43</v>
      </c>
      <c r="G31" s="17" t="s">
        <v>44</v>
      </c>
      <c r="H31" s="18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>
        <v>50</v>
      </c>
      <c r="T31" s="20">
        <f>SUM(TAB_1[[#This Row],[Jan]:[Dec]])</f>
        <v>50</v>
      </c>
    </row>
    <row r="32" spans="1:20" x14ac:dyDescent="0.25">
      <c r="A32" s="13" t="s">
        <v>52</v>
      </c>
      <c r="B32" s="14" t="s">
        <v>104</v>
      </c>
      <c r="C32" s="15" t="s">
        <v>144</v>
      </c>
      <c r="D32" s="16" t="s">
        <v>42</v>
      </c>
      <c r="E32" s="11" t="s">
        <v>73</v>
      </c>
      <c r="F32" s="11" t="s">
        <v>43</v>
      </c>
      <c r="G32" s="17" t="s">
        <v>44</v>
      </c>
      <c r="H32" s="18">
        <v>75</v>
      </c>
      <c r="I32" s="19">
        <v>75</v>
      </c>
      <c r="J32" s="19">
        <v>75</v>
      </c>
      <c r="K32" s="19">
        <v>75</v>
      </c>
      <c r="L32" s="19">
        <v>75</v>
      </c>
      <c r="M32" s="19">
        <v>75</v>
      </c>
      <c r="N32" s="19">
        <v>75</v>
      </c>
      <c r="O32" s="19">
        <v>75</v>
      </c>
      <c r="P32" s="19">
        <v>75</v>
      </c>
      <c r="Q32" s="19">
        <v>75</v>
      </c>
      <c r="R32" s="19">
        <v>75</v>
      </c>
      <c r="S32" s="19">
        <v>75</v>
      </c>
      <c r="T32" s="20">
        <f>SUM(TAB_1[[#This Row],[Jan]:[Dec]])</f>
        <v>900</v>
      </c>
    </row>
    <row r="33" spans="1:20" x14ac:dyDescent="0.25">
      <c r="A33" s="13" t="s">
        <v>53</v>
      </c>
      <c r="B33" s="14" t="s">
        <v>105</v>
      </c>
      <c r="C33" s="15" t="s">
        <v>145</v>
      </c>
      <c r="D33" s="16" t="s">
        <v>42</v>
      </c>
      <c r="E33" s="11" t="s">
        <v>73</v>
      </c>
      <c r="F33" s="11" t="s">
        <v>43</v>
      </c>
      <c r="G33" s="17" t="s">
        <v>44</v>
      </c>
      <c r="H33" s="18">
        <v>5</v>
      </c>
      <c r="I33" s="19">
        <v>5</v>
      </c>
      <c r="J33" s="19">
        <v>5</v>
      </c>
      <c r="K33" s="19">
        <v>5</v>
      </c>
      <c r="L33" s="19">
        <v>5</v>
      </c>
      <c r="M33" s="19">
        <v>5</v>
      </c>
      <c r="N33" s="19">
        <v>5</v>
      </c>
      <c r="O33" s="19">
        <v>5</v>
      </c>
      <c r="P33" s="19">
        <v>10</v>
      </c>
      <c r="Q33" s="19">
        <v>5</v>
      </c>
      <c r="R33" s="19">
        <v>5</v>
      </c>
      <c r="S33" s="19">
        <v>5</v>
      </c>
      <c r="T33" s="20">
        <f>SUM(TAB_1[[#This Row],[Jan]:[Dec]])</f>
        <v>65</v>
      </c>
    </row>
    <row r="34" spans="1:20" x14ac:dyDescent="0.25">
      <c r="A34" s="13" t="s">
        <v>64</v>
      </c>
      <c r="B34" s="14" t="s">
        <v>121</v>
      </c>
      <c r="C34" s="15" t="s">
        <v>140</v>
      </c>
      <c r="D34" s="16" t="s">
        <v>42</v>
      </c>
      <c r="E34" s="11" t="s">
        <v>73</v>
      </c>
      <c r="F34" s="11" t="s">
        <v>43</v>
      </c>
      <c r="G34" s="17" t="s">
        <v>44</v>
      </c>
      <c r="H34" s="18"/>
      <c r="I34" s="19"/>
      <c r="J34" s="19"/>
      <c r="K34" s="19"/>
      <c r="L34" s="19">
        <v>1000</v>
      </c>
      <c r="M34" s="19"/>
      <c r="N34" s="19"/>
      <c r="O34" s="19"/>
      <c r="P34" s="19"/>
      <c r="Q34" s="19"/>
      <c r="R34" s="19"/>
      <c r="S34" s="19"/>
      <c r="T34" s="20">
        <f>SUM(TAB_1[[#This Row],[Jan]:[Dec]])</f>
        <v>1000</v>
      </c>
    </row>
    <row r="35" spans="1:20" x14ac:dyDescent="0.25">
      <c r="A35" s="13" t="s">
        <v>62</v>
      </c>
      <c r="B35" s="14" t="s">
        <v>109</v>
      </c>
      <c r="C35" s="15" t="s">
        <v>149</v>
      </c>
      <c r="D35" s="16" t="s">
        <v>42</v>
      </c>
      <c r="E35" s="11" t="s">
        <v>73</v>
      </c>
      <c r="F35" s="11" t="s">
        <v>43</v>
      </c>
      <c r="G35" s="17" t="s">
        <v>44</v>
      </c>
      <c r="H35" s="18">
        <v>10</v>
      </c>
      <c r="I35" s="19">
        <v>10</v>
      </c>
      <c r="J35" s="19">
        <v>10</v>
      </c>
      <c r="K35" s="19">
        <v>10</v>
      </c>
      <c r="L35" s="19">
        <v>10</v>
      </c>
      <c r="M35" s="19">
        <v>10</v>
      </c>
      <c r="N35" s="19">
        <v>10</v>
      </c>
      <c r="O35" s="19">
        <v>10</v>
      </c>
      <c r="P35" s="19">
        <v>10</v>
      </c>
      <c r="Q35" s="19">
        <v>10</v>
      </c>
      <c r="R35" s="21">
        <v>10</v>
      </c>
      <c r="S35" s="19"/>
      <c r="T35" s="20">
        <f>SUM(TAB_1[[#This Row],[Jan]:[Dec]])</f>
        <v>110</v>
      </c>
    </row>
    <row r="36" spans="1:20" x14ac:dyDescent="0.25">
      <c r="A36" s="13" t="s">
        <v>47</v>
      </c>
      <c r="B36" s="14" t="s">
        <v>120</v>
      </c>
      <c r="C36" s="15" t="s">
        <v>136</v>
      </c>
      <c r="D36" s="16" t="s">
        <v>42</v>
      </c>
      <c r="E36" s="11" t="s">
        <v>73</v>
      </c>
      <c r="F36" s="11" t="s">
        <v>43</v>
      </c>
      <c r="G36" s="17" t="s">
        <v>44</v>
      </c>
      <c r="H36" s="18">
        <v>15</v>
      </c>
      <c r="I36" s="19">
        <v>15</v>
      </c>
      <c r="J36" s="19">
        <v>15</v>
      </c>
      <c r="K36" s="19">
        <v>15</v>
      </c>
      <c r="L36" s="19">
        <v>15</v>
      </c>
      <c r="M36" s="19">
        <v>15</v>
      </c>
      <c r="N36" s="19">
        <v>15</v>
      </c>
      <c r="O36" s="19">
        <v>15</v>
      </c>
      <c r="P36" s="19">
        <v>15</v>
      </c>
      <c r="Q36" s="19">
        <v>15</v>
      </c>
      <c r="R36" s="19">
        <v>15</v>
      </c>
      <c r="S36" s="19">
        <v>15</v>
      </c>
      <c r="T36" s="20">
        <f>SUM(TAB_1[[#This Row],[Jan]:[Dec]])</f>
        <v>180</v>
      </c>
    </row>
    <row r="37" spans="1:20" x14ac:dyDescent="0.25">
      <c r="A37" s="13" t="s">
        <v>67</v>
      </c>
      <c r="B37" s="14" t="s">
        <v>115</v>
      </c>
      <c r="C37" s="15" t="s">
        <v>155</v>
      </c>
      <c r="D37" s="16" t="s">
        <v>42</v>
      </c>
      <c r="E37" s="11" t="s">
        <v>42</v>
      </c>
      <c r="F37" s="11" t="s">
        <v>43</v>
      </c>
      <c r="G37" s="17" t="s">
        <v>44</v>
      </c>
      <c r="H37" s="18"/>
      <c r="I37" s="19"/>
      <c r="J37" s="19"/>
      <c r="K37" s="19"/>
      <c r="L37" s="19"/>
      <c r="M37" s="19"/>
      <c r="N37" s="19"/>
      <c r="O37" s="19">
        <v>40</v>
      </c>
      <c r="P37" s="19"/>
      <c r="Q37" s="19"/>
      <c r="R37" s="19"/>
      <c r="S37" s="19"/>
      <c r="T37" s="20">
        <f>SUM(TAB_1[[#This Row],[Jan]:[Dec]])</f>
        <v>40</v>
      </c>
    </row>
    <row r="38" spans="1:20" x14ac:dyDescent="0.25">
      <c r="A38" s="13" t="s">
        <v>59</v>
      </c>
      <c r="B38" s="14" t="s">
        <v>116</v>
      </c>
      <c r="C38" s="15" t="s">
        <v>156</v>
      </c>
      <c r="D38" s="16" t="s">
        <v>42</v>
      </c>
      <c r="E38" s="38" t="s">
        <v>42</v>
      </c>
      <c r="F38" s="39" t="s">
        <v>43</v>
      </c>
      <c r="G38" s="17" t="s">
        <v>44</v>
      </c>
      <c r="H38" s="18">
        <v>5</v>
      </c>
      <c r="I38" s="19">
        <v>5</v>
      </c>
      <c r="J38" s="19">
        <v>5</v>
      </c>
      <c r="K38" s="19"/>
      <c r="L38" s="19"/>
      <c r="M38" s="19"/>
      <c r="N38" s="19"/>
      <c r="O38" s="19"/>
      <c r="P38" s="19"/>
      <c r="Q38" s="19"/>
      <c r="R38" s="19"/>
      <c r="S38" s="19"/>
      <c r="T38" s="20">
        <f>SUM(TAB_1[[#This Row],[Jan]:[Dec]])</f>
        <v>15</v>
      </c>
    </row>
    <row r="40" spans="1:20" x14ac:dyDescent="0.25">
      <c r="A40" s="1"/>
      <c r="B40" s="1"/>
      <c r="C40" s="1"/>
      <c r="D40" s="1"/>
      <c r="E40" s="1"/>
      <c r="F40" s="1"/>
      <c r="G40" s="1"/>
    </row>
  </sheetData>
  <sortState ref="A4:T38">
    <sortCondition ref="B4"/>
  </sortState>
  <pageMargins left="0.17" right="0.17" top="0.31" bottom="0.22" header="0.24" footer="0.17"/>
  <pageSetup paperSize="9" scale="51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7"/>
  <sheetViews>
    <sheetView workbookViewId="0">
      <pane ySplit="1" topLeftCell="A59" activePane="bottomLeft" state="frozen"/>
      <selection pane="bottomLeft" activeCell="A73" sqref="A73:XFD73"/>
    </sheetView>
  </sheetViews>
  <sheetFormatPr baseColWidth="10" defaultRowHeight="15" x14ac:dyDescent="0.25"/>
  <cols>
    <col min="1" max="1" width="9.140625" customWidth="1"/>
    <col min="7" max="7" width="22.42578125" customWidth="1"/>
    <col min="10" max="10" width="19.140625" customWidth="1"/>
    <col min="12" max="12" width="14.85546875" customWidth="1"/>
    <col min="15" max="15" width="11.42578125" style="10"/>
  </cols>
  <sheetData>
    <row r="1" spans="1:18" ht="94.5" x14ac:dyDescent="0.25">
      <c r="A1" s="7" t="s">
        <v>35</v>
      </c>
      <c r="B1" s="7" t="s">
        <v>20</v>
      </c>
      <c r="C1" s="7" t="s">
        <v>21</v>
      </c>
      <c r="D1" s="7" t="s">
        <v>22</v>
      </c>
      <c r="E1" s="7" t="s">
        <v>23</v>
      </c>
      <c r="F1" s="7" t="s">
        <v>24</v>
      </c>
      <c r="G1" s="7" t="s">
        <v>25</v>
      </c>
      <c r="H1" s="7" t="s">
        <v>26</v>
      </c>
      <c r="I1" s="7" t="s">
        <v>27</v>
      </c>
      <c r="J1" s="7" t="s">
        <v>19</v>
      </c>
      <c r="K1" s="7" t="s">
        <v>28</v>
      </c>
      <c r="L1" s="7" t="s">
        <v>29</v>
      </c>
      <c r="M1" s="8" t="s">
        <v>30</v>
      </c>
      <c r="N1" s="7" t="s">
        <v>31</v>
      </c>
      <c r="O1" s="9" t="s">
        <v>32</v>
      </c>
      <c r="P1" s="9" t="s">
        <v>34</v>
      </c>
    </row>
    <row r="2" spans="1:18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8"/>
      <c r="Q2" s="26"/>
      <c r="R2" s="26"/>
    </row>
    <row r="3" spans="1:18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  <c r="Q3" s="26"/>
      <c r="R3" s="26"/>
    </row>
    <row r="4" spans="1:18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  <c r="P4" s="28"/>
      <c r="Q4" s="26"/>
      <c r="R4" s="26"/>
    </row>
    <row r="5" spans="1:18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7"/>
      <c r="P5" s="28"/>
      <c r="Q5" s="26"/>
      <c r="R5" s="26"/>
    </row>
    <row r="6" spans="1:18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7"/>
      <c r="P6" s="28"/>
      <c r="Q6" s="26"/>
      <c r="R6" s="26"/>
    </row>
    <row r="7" spans="1:18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7"/>
      <c r="P7" s="28"/>
      <c r="Q7" s="26"/>
      <c r="R7" s="26"/>
    </row>
    <row r="8" spans="1:18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  <c r="P8" s="28"/>
      <c r="Q8" s="26"/>
      <c r="R8" s="26"/>
    </row>
    <row r="9" spans="1:18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28"/>
      <c r="Q9" s="26"/>
      <c r="R9" s="26"/>
    </row>
    <row r="10" spans="1:18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7"/>
      <c r="P10" s="28"/>
      <c r="Q10" s="26"/>
      <c r="R10" s="26"/>
    </row>
    <row r="11" spans="1:18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28"/>
      <c r="Q11" s="26"/>
      <c r="R11" s="26"/>
    </row>
    <row r="12" spans="1:18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  <c r="P12" s="28"/>
      <c r="Q12" s="26"/>
      <c r="R12" s="26"/>
    </row>
    <row r="13" spans="1:18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7"/>
      <c r="P13" s="28"/>
      <c r="Q13" s="26"/>
      <c r="R13" s="26"/>
    </row>
    <row r="14" spans="1:18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7"/>
      <c r="P14" s="28"/>
      <c r="Q14" s="26"/>
      <c r="R14" s="26"/>
    </row>
    <row r="15" spans="1:18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7"/>
      <c r="P15" s="28"/>
      <c r="Q15" s="26"/>
      <c r="R15" s="26"/>
    </row>
    <row r="16" spans="1:18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7"/>
      <c r="P16" s="28"/>
      <c r="Q16" s="26"/>
      <c r="R16" s="26"/>
    </row>
    <row r="17" spans="1:18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7"/>
      <c r="P17" s="28"/>
      <c r="Q17" s="26"/>
      <c r="R17" s="26"/>
    </row>
    <row r="18" spans="1:18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8"/>
      <c r="Q18" s="26"/>
      <c r="R18" s="26"/>
    </row>
    <row r="19" spans="1:18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7"/>
      <c r="P19" s="28"/>
      <c r="Q19" s="26"/>
      <c r="R19" s="26"/>
    </row>
    <row r="20" spans="1:18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7"/>
      <c r="P20" s="28"/>
      <c r="Q20" s="26"/>
      <c r="R20" s="26"/>
    </row>
    <row r="21" spans="1:18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/>
      <c r="P21" s="28"/>
      <c r="Q21" s="26"/>
      <c r="R21" s="26"/>
    </row>
    <row r="22" spans="1:18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/>
      <c r="P22" s="28"/>
      <c r="Q22" s="26"/>
      <c r="R22" s="26"/>
    </row>
    <row r="23" spans="1:18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P23" s="28"/>
      <c r="Q23" s="26"/>
      <c r="R23" s="26"/>
    </row>
    <row r="24" spans="1:18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/>
      <c r="P24" s="28"/>
      <c r="Q24" s="26"/>
      <c r="R24" s="26"/>
    </row>
    <row r="25" spans="1:18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/>
      <c r="P25" s="28"/>
      <c r="Q25" s="26"/>
      <c r="R25" s="26"/>
    </row>
    <row r="26" spans="1:18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  <c r="P26" s="28"/>
      <c r="Q26" s="26"/>
      <c r="R26" s="26"/>
    </row>
    <row r="27" spans="1:18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  <c r="P27" s="28"/>
      <c r="Q27" s="26"/>
      <c r="R27" s="26"/>
    </row>
    <row r="28" spans="1:18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/>
      <c r="P28" s="28"/>
      <c r="Q28" s="26"/>
      <c r="R28" s="26"/>
    </row>
    <row r="29" spans="1:18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/>
      <c r="P29" s="28"/>
      <c r="Q29" s="26"/>
      <c r="R29" s="26"/>
    </row>
    <row r="30" spans="1:18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/>
      <c r="P30" s="28"/>
      <c r="Q30" s="26"/>
      <c r="R30" s="26"/>
    </row>
    <row r="31" spans="1:18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/>
      <c r="P31" s="28"/>
      <c r="Q31" s="26"/>
      <c r="R31" s="26"/>
    </row>
    <row r="32" spans="1:18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  <c r="P32" s="28"/>
      <c r="Q32" s="26"/>
      <c r="R32" s="26"/>
    </row>
    <row r="33" spans="1:18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/>
      <c r="P33" s="28"/>
      <c r="Q33" s="26"/>
      <c r="R33" s="26"/>
    </row>
    <row r="34" spans="1:18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  <c r="P34" s="28"/>
      <c r="Q34" s="26"/>
      <c r="R34" s="26"/>
    </row>
    <row r="35" spans="1:18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/>
      <c r="P35" s="28"/>
      <c r="Q35" s="26"/>
      <c r="R35" s="26"/>
    </row>
    <row r="36" spans="1:18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/>
      <c r="P36" s="28"/>
      <c r="Q36" s="26"/>
      <c r="R36" s="26"/>
    </row>
    <row r="37" spans="1:18" x14ac:dyDescent="0.25">
      <c r="A37" s="26"/>
      <c r="B37" s="26"/>
      <c r="C37" s="26"/>
      <c r="D37" s="26"/>
      <c r="E37" s="26"/>
      <c r="F37" s="26"/>
      <c r="G37" s="29"/>
      <c r="H37" s="26"/>
      <c r="I37" s="26"/>
      <c r="J37" s="26"/>
      <c r="K37" s="26"/>
      <c r="L37" s="26"/>
      <c r="M37" s="26"/>
      <c r="N37" s="26"/>
      <c r="O37" s="27"/>
      <c r="P37" s="28"/>
      <c r="Q37" s="26"/>
      <c r="R37" s="26"/>
    </row>
    <row r="38" spans="1:18" x14ac:dyDescent="0.25">
      <c r="A38" t="s">
        <v>41</v>
      </c>
      <c r="D38">
        <v>1</v>
      </c>
      <c r="G38" s="23" t="s">
        <v>117</v>
      </c>
      <c r="J38" s="25" t="s">
        <v>123</v>
      </c>
      <c r="K38">
        <v>1190</v>
      </c>
      <c r="L38" s="22" t="s">
        <v>73</v>
      </c>
      <c r="O38" s="10">
        <f>VLOOKUP(A38,TAB_1[],20,FALSE)</f>
        <v>138</v>
      </c>
      <c r="P38" s="12"/>
    </row>
    <row r="39" spans="1:18" x14ac:dyDescent="0.25">
      <c r="A39" t="s">
        <v>39</v>
      </c>
      <c r="D39">
        <v>1</v>
      </c>
      <c r="G39" s="23" t="s">
        <v>92</v>
      </c>
      <c r="J39" s="25" t="s">
        <v>129</v>
      </c>
      <c r="L39" s="22" t="s">
        <v>73</v>
      </c>
      <c r="O39" s="10">
        <f>VLOOKUP(A39,TAB_1[],20,FALSE)</f>
        <v>120</v>
      </c>
      <c r="P39" s="12"/>
    </row>
    <row r="40" spans="1:18" x14ac:dyDescent="0.25">
      <c r="A40" t="s">
        <v>40</v>
      </c>
      <c r="D40">
        <v>1</v>
      </c>
      <c r="G40" s="23" t="s">
        <v>96</v>
      </c>
      <c r="J40" s="25" t="s">
        <v>133</v>
      </c>
      <c r="L40" s="22" t="s">
        <v>73</v>
      </c>
      <c r="O40" s="10">
        <f>VLOOKUP(A40,TAB_1[],20,FALSE)</f>
        <v>60</v>
      </c>
      <c r="P40" s="12">
        <v>39</v>
      </c>
    </row>
    <row r="41" spans="1:18" x14ac:dyDescent="0.25">
      <c r="A41" t="s">
        <v>45</v>
      </c>
      <c r="D41">
        <v>1</v>
      </c>
      <c r="G41" s="23" t="s">
        <v>97</v>
      </c>
      <c r="J41" s="25" t="s">
        <v>134</v>
      </c>
      <c r="L41" s="22" t="s">
        <v>73</v>
      </c>
      <c r="O41" s="10">
        <f>VLOOKUP(A41,TAB_1[],20,FALSE)</f>
        <v>45</v>
      </c>
      <c r="P41" s="12">
        <v>40</v>
      </c>
    </row>
    <row r="42" spans="1:18" x14ac:dyDescent="0.25">
      <c r="A42" t="s">
        <v>46</v>
      </c>
      <c r="D42">
        <v>1</v>
      </c>
      <c r="G42" s="23" t="s">
        <v>98</v>
      </c>
      <c r="J42" s="25" t="s">
        <v>157</v>
      </c>
      <c r="L42" s="22" t="s">
        <v>73</v>
      </c>
      <c r="O42" s="10">
        <f>VLOOKUP(A42,TAB_1[],20,FALSE)</f>
        <v>50</v>
      </c>
      <c r="P42" s="12">
        <v>41</v>
      </c>
    </row>
    <row r="43" spans="1:18" x14ac:dyDescent="0.25">
      <c r="A43" t="s">
        <v>47</v>
      </c>
      <c r="D43">
        <v>1</v>
      </c>
      <c r="G43" s="23" t="s">
        <v>120</v>
      </c>
      <c r="J43" s="25" t="s">
        <v>136</v>
      </c>
      <c r="L43" s="22" t="s">
        <v>73</v>
      </c>
      <c r="O43" s="10">
        <f>VLOOKUP(A43,TAB_1[],20,FALSE)</f>
        <v>180</v>
      </c>
      <c r="P43" s="12">
        <v>42</v>
      </c>
    </row>
    <row r="44" spans="1:18" x14ac:dyDescent="0.25">
      <c r="A44" t="s">
        <v>48</v>
      </c>
      <c r="D44">
        <v>1</v>
      </c>
      <c r="G44" s="23" t="s">
        <v>100</v>
      </c>
      <c r="J44" s="25" t="s">
        <v>138</v>
      </c>
      <c r="K44">
        <v>3570</v>
      </c>
      <c r="L44" s="22" t="s">
        <v>71</v>
      </c>
      <c r="O44" s="10">
        <f>VLOOKUP(A44,TAB_1[],20,FALSE)</f>
        <v>120</v>
      </c>
      <c r="P44" s="12">
        <v>43</v>
      </c>
    </row>
    <row r="45" spans="1:18" x14ac:dyDescent="0.25">
      <c r="A45" t="s">
        <v>49</v>
      </c>
      <c r="D45">
        <v>1</v>
      </c>
      <c r="G45" s="23" t="s">
        <v>102</v>
      </c>
      <c r="J45" s="25" t="s">
        <v>142</v>
      </c>
      <c r="L45" s="22" t="s">
        <v>73</v>
      </c>
      <c r="O45" s="10">
        <f>VLOOKUP(A45,TAB_1[],20,FALSE)</f>
        <v>50</v>
      </c>
      <c r="P45" s="12">
        <v>44</v>
      </c>
    </row>
    <row r="46" spans="1:18" x14ac:dyDescent="0.25">
      <c r="A46" t="s">
        <v>50</v>
      </c>
      <c r="D46">
        <v>1</v>
      </c>
      <c r="G46" s="23" t="s">
        <v>89</v>
      </c>
      <c r="J46" s="25" t="s">
        <v>126</v>
      </c>
      <c r="K46">
        <v>1200</v>
      </c>
      <c r="L46" s="22" t="s">
        <v>73</v>
      </c>
      <c r="O46" s="10">
        <f>VLOOKUP(A46,TAB_1[],20,FALSE)</f>
        <v>180</v>
      </c>
      <c r="P46" s="12">
        <v>45</v>
      </c>
    </row>
    <row r="47" spans="1:18" x14ac:dyDescent="0.25">
      <c r="A47" t="s">
        <v>51</v>
      </c>
      <c r="D47">
        <v>1</v>
      </c>
      <c r="G47" s="23" t="s">
        <v>103</v>
      </c>
      <c r="J47" s="25" t="s">
        <v>143</v>
      </c>
      <c r="L47" s="22" t="s">
        <v>73</v>
      </c>
      <c r="O47" s="10">
        <f>VLOOKUP(A47,TAB_1[],20,FALSE)</f>
        <v>60</v>
      </c>
      <c r="P47" s="12">
        <v>46</v>
      </c>
    </row>
    <row r="48" spans="1:18" x14ac:dyDescent="0.25">
      <c r="A48" t="s">
        <v>52</v>
      </c>
      <c r="D48">
        <v>1</v>
      </c>
      <c r="G48" s="23" t="s">
        <v>104</v>
      </c>
      <c r="J48" s="25" t="s">
        <v>144</v>
      </c>
      <c r="L48" s="22" t="s">
        <v>73</v>
      </c>
      <c r="O48" s="10">
        <f>VLOOKUP(A48,TAB_1[],20,FALSE)</f>
        <v>900</v>
      </c>
      <c r="P48" s="12">
        <v>47</v>
      </c>
    </row>
    <row r="49" spans="1:16" x14ac:dyDescent="0.25">
      <c r="A49" t="s">
        <v>53</v>
      </c>
      <c r="D49">
        <v>1</v>
      </c>
      <c r="G49" s="23" t="s">
        <v>105</v>
      </c>
      <c r="J49" s="25" t="s">
        <v>145</v>
      </c>
      <c r="L49" s="22" t="s">
        <v>73</v>
      </c>
      <c r="O49" s="10">
        <f>VLOOKUP(A49,TAB_1[],20,FALSE)</f>
        <v>65</v>
      </c>
      <c r="P49" s="12">
        <v>48</v>
      </c>
    </row>
    <row r="50" spans="1:16" x14ac:dyDescent="0.25">
      <c r="A50" t="s">
        <v>54</v>
      </c>
      <c r="D50">
        <v>1</v>
      </c>
      <c r="G50" s="23" t="s">
        <v>107</v>
      </c>
      <c r="J50" s="25" t="s">
        <v>147</v>
      </c>
      <c r="L50" s="22" t="s">
        <v>73</v>
      </c>
      <c r="O50" s="10">
        <f>VLOOKUP(A50,TAB_1[],20,FALSE)</f>
        <v>40</v>
      </c>
      <c r="P50" s="12">
        <v>49</v>
      </c>
    </row>
    <row r="51" spans="1:16" x14ac:dyDescent="0.25">
      <c r="A51" t="s">
        <v>55</v>
      </c>
      <c r="D51">
        <v>1</v>
      </c>
      <c r="G51" s="23" t="s">
        <v>110</v>
      </c>
      <c r="J51" s="25" t="s">
        <v>150</v>
      </c>
      <c r="L51" s="22" t="s">
        <v>73</v>
      </c>
      <c r="O51" s="10">
        <f>VLOOKUP(A51,TAB_1[],20,FALSE)</f>
        <v>48</v>
      </c>
      <c r="P51" s="12">
        <v>50</v>
      </c>
    </row>
    <row r="52" spans="1:16" x14ac:dyDescent="0.25">
      <c r="A52" t="s">
        <v>56</v>
      </c>
      <c r="D52">
        <v>1</v>
      </c>
      <c r="G52" s="23" t="s">
        <v>111</v>
      </c>
      <c r="J52" s="25" t="s">
        <v>151</v>
      </c>
      <c r="L52" s="22" t="s">
        <v>73</v>
      </c>
      <c r="O52" s="10">
        <f>VLOOKUP(A52,TAB_1[],20,FALSE)</f>
        <v>120</v>
      </c>
      <c r="P52" s="12">
        <v>51</v>
      </c>
    </row>
    <row r="53" spans="1:16" x14ac:dyDescent="0.25">
      <c r="A53" t="s">
        <v>57</v>
      </c>
      <c r="D53">
        <v>1</v>
      </c>
      <c r="G53" s="23" t="s">
        <v>113</v>
      </c>
      <c r="J53" s="25" t="s">
        <v>153</v>
      </c>
      <c r="L53" s="22" t="s">
        <v>73</v>
      </c>
      <c r="O53" s="10">
        <f>VLOOKUP(A53,TAB_1[],20,FALSE)</f>
        <v>40</v>
      </c>
      <c r="P53" s="12">
        <v>52</v>
      </c>
    </row>
    <row r="54" spans="1:16" x14ac:dyDescent="0.25">
      <c r="A54" t="s">
        <v>58</v>
      </c>
      <c r="D54">
        <v>1</v>
      </c>
      <c r="G54" s="23" t="s">
        <v>94</v>
      </c>
      <c r="J54" s="25" t="s">
        <v>131</v>
      </c>
      <c r="K54">
        <v>1190</v>
      </c>
      <c r="L54" s="22" t="s">
        <v>73</v>
      </c>
      <c r="O54" s="10">
        <f>VLOOKUP(A54,TAB_1[],20,FALSE)</f>
        <v>75</v>
      </c>
      <c r="P54" s="12">
        <v>53</v>
      </c>
    </row>
    <row r="55" spans="1:16" x14ac:dyDescent="0.25">
      <c r="A55" t="s">
        <v>59</v>
      </c>
      <c r="D55">
        <v>1</v>
      </c>
      <c r="G55" s="23" t="s">
        <v>116</v>
      </c>
      <c r="J55" s="25" t="s">
        <v>156</v>
      </c>
      <c r="L55" s="22" t="s">
        <v>42</v>
      </c>
      <c r="M55">
        <v>78000</v>
      </c>
      <c r="O55" s="10">
        <f>VLOOKUP(A55,TAB_1[],20,FALSE)</f>
        <v>15</v>
      </c>
      <c r="P55" s="12">
        <v>54</v>
      </c>
    </row>
    <row r="56" spans="1:16" x14ac:dyDescent="0.25">
      <c r="A56" t="s">
        <v>61</v>
      </c>
      <c r="D56">
        <v>1</v>
      </c>
      <c r="G56" s="23" t="s">
        <v>88</v>
      </c>
      <c r="J56" s="25" t="s">
        <v>125</v>
      </c>
      <c r="K56">
        <v>7860</v>
      </c>
      <c r="L56" s="22" t="s">
        <v>73</v>
      </c>
      <c r="O56" s="10">
        <f>VLOOKUP(A56,TAB_1[],20,FALSE)</f>
        <v>120</v>
      </c>
      <c r="P56" s="12">
        <v>56</v>
      </c>
    </row>
    <row r="57" spans="1:16" x14ac:dyDescent="0.25">
      <c r="A57" t="s">
        <v>62</v>
      </c>
      <c r="D57">
        <v>1</v>
      </c>
      <c r="G57" s="23" t="s">
        <v>109</v>
      </c>
      <c r="J57" s="25" t="s">
        <v>149</v>
      </c>
      <c r="L57" s="22" t="s">
        <v>73</v>
      </c>
      <c r="O57" s="10">
        <f>VLOOKUP(A57,TAB_1[],20,FALSE)</f>
        <v>110</v>
      </c>
      <c r="P57" s="12">
        <v>57</v>
      </c>
    </row>
    <row r="58" spans="1:16" x14ac:dyDescent="0.25">
      <c r="A58" t="s">
        <v>63</v>
      </c>
      <c r="D58">
        <v>1</v>
      </c>
      <c r="G58" s="23" t="s">
        <v>101</v>
      </c>
      <c r="J58" s="25" t="s">
        <v>139</v>
      </c>
      <c r="L58" s="22" t="s">
        <v>73</v>
      </c>
      <c r="O58" s="10">
        <f>VLOOKUP(A58,TAB_1[],20,FALSE)</f>
        <v>1300</v>
      </c>
      <c r="P58" s="12">
        <v>58</v>
      </c>
    </row>
    <row r="59" spans="1:16" x14ac:dyDescent="0.25">
      <c r="A59" t="s">
        <v>64</v>
      </c>
      <c r="D59">
        <v>1</v>
      </c>
      <c r="G59" s="23" t="s">
        <v>121</v>
      </c>
      <c r="J59" s="25" t="s">
        <v>140</v>
      </c>
      <c r="L59" s="22" t="s">
        <v>73</v>
      </c>
      <c r="O59" s="10">
        <f>VLOOKUP(A59,TAB_1[],20,FALSE)</f>
        <v>1000</v>
      </c>
      <c r="P59" s="12">
        <v>59</v>
      </c>
    </row>
    <row r="60" spans="1:16" x14ac:dyDescent="0.25">
      <c r="A60" t="s">
        <v>65</v>
      </c>
      <c r="D60">
        <v>1</v>
      </c>
      <c r="G60" s="23" t="s">
        <v>122</v>
      </c>
      <c r="J60" s="25" t="s">
        <v>141</v>
      </c>
      <c r="L60" s="22" t="s">
        <v>73</v>
      </c>
      <c r="O60" s="10">
        <f>VLOOKUP(A60,TAB_1[],20,FALSE)</f>
        <v>60</v>
      </c>
      <c r="P60" s="12">
        <v>60</v>
      </c>
    </row>
    <row r="61" spans="1:16" x14ac:dyDescent="0.25">
      <c r="A61" t="s">
        <v>66</v>
      </c>
      <c r="D61">
        <v>1</v>
      </c>
      <c r="G61" s="23" t="s">
        <v>112</v>
      </c>
      <c r="J61" s="25" t="s">
        <v>152</v>
      </c>
      <c r="K61">
        <v>1180</v>
      </c>
      <c r="L61" s="22" t="s">
        <v>75</v>
      </c>
      <c r="O61" s="10">
        <f>VLOOKUP(A61,TAB_1[],20,FALSE)</f>
        <v>150</v>
      </c>
      <c r="P61" s="12">
        <v>61</v>
      </c>
    </row>
    <row r="62" spans="1:16" x14ac:dyDescent="0.25">
      <c r="A62" t="s">
        <v>67</v>
      </c>
      <c r="D62">
        <v>1</v>
      </c>
      <c r="G62" s="23" t="s">
        <v>115</v>
      </c>
      <c r="J62" s="25" t="s">
        <v>155</v>
      </c>
      <c r="L62" s="22" t="s">
        <v>42</v>
      </c>
      <c r="O62" s="10">
        <f>VLOOKUP(A62,TAB_1[],20,FALSE)</f>
        <v>40</v>
      </c>
      <c r="P62" s="12">
        <v>62</v>
      </c>
    </row>
    <row r="63" spans="1:16" x14ac:dyDescent="0.25">
      <c r="A63" t="s">
        <v>68</v>
      </c>
      <c r="D63">
        <v>1</v>
      </c>
      <c r="G63" s="23" t="s">
        <v>119</v>
      </c>
      <c r="J63" s="25" t="s">
        <v>135</v>
      </c>
      <c r="L63" s="22" t="s">
        <v>73</v>
      </c>
      <c r="M63">
        <v>15270</v>
      </c>
      <c r="O63" s="10">
        <f>VLOOKUP(A63,TAB_1[],20,FALSE)</f>
        <v>1000</v>
      </c>
      <c r="P63" s="12">
        <v>63</v>
      </c>
    </row>
    <row r="64" spans="1:16" x14ac:dyDescent="0.25">
      <c r="A64" t="s">
        <v>69</v>
      </c>
      <c r="D64">
        <v>1</v>
      </c>
      <c r="G64" s="23" t="s">
        <v>118</v>
      </c>
      <c r="J64" s="25" t="s">
        <v>124</v>
      </c>
      <c r="K64">
        <v>1170</v>
      </c>
      <c r="L64" s="22" t="s">
        <v>73</v>
      </c>
      <c r="O64" s="10">
        <f>VLOOKUP(A64,TAB_1[],20,FALSE)</f>
        <v>40</v>
      </c>
      <c r="P64" s="12">
        <v>65</v>
      </c>
    </row>
    <row r="65" spans="1:16" x14ac:dyDescent="0.25">
      <c r="A65" t="s">
        <v>77</v>
      </c>
      <c r="D65">
        <v>1</v>
      </c>
      <c r="G65" s="23" t="s">
        <v>93</v>
      </c>
      <c r="J65" s="25" t="s">
        <v>130</v>
      </c>
      <c r="L65" s="22" t="s">
        <v>73</v>
      </c>
      <c r="O65" s="10">
        <f>VLOOKUP(A65,TAB_1[],20,FALSE)</f>
        <v>40</v>
      </c>
      <c r="P65" s="12">
        <v>67</v>
      </c>
    </row>
    <row r="66" spans="1:16" x14ac:dyDescent="0.25">
      <c r="A66" t="s">
        <v>78</v>
      </c>
      <c r="D66">
        <v>1</v>
      </c>
      <c r="G66" s="23" t="s">
        <v>99</v>
      </c>
      <c r="J66" s="25" t="s">
        <v>137</v>
      </c>
      <c r="L66" s="22" t="s">
        <v>73</v>
      </c>
      <c r="O66" s="10">
        <f>VLOOKUP(A66,TAB_1[],20,FALSE)</f>
        <v>10</v>
      </c>
      <c r="P66" s="12">
        <v>68</v>
      </c>
    </row>
    <row r="67" spans="1:16" x14ac:dyDescent="0.25">
      <c r="A67" t="s">
        <v>80</v>
      </c>
      <c r="D67">
        <v>1</v>
      </c>
      <c r="G67" s="23" t="s">
        <v>90</v>
      </c>
      <c r="J67" s="25" t="s">
        <v>127</v>
      </c>
      <c r="K67">
        <v>1800</v>
      </c>
      <c r="L67" s="22" t="s">
        <v>73</v>
      </c>
      <c r="O67" s="10">
        <f>VLOOKUP(A67,TAB_1[],20,FALSE)</f>
        <v>100</v>
      </c>
      <c r="P67" s="12">
        <v>69</v>
      </c>
    </row>
    <row r="68" spans="1:16" x14ac:dyDescent="0.25">
      <c r="A68" t="s">
        <v>81</v>
      </c>
      <c r="D68">
        <v>1</v>
      </c>
      <c r="G68" s="23" t="s">
        <v>95</v>
      </c>
      <c r="J68" s="25" t="s">
        <v>132</v>
      </c>
      <c r="L68" s="22" t="s">
        <v>73</v>
      </c>
      <c r="O68" s="10">
        <f>VLOOKUP(A68,TAB_1[],20,FALSE)</f>
        <v>50</v>
      </c>
      <c r="P68" s="12">
        <v>70</v>
      </c>
    </row>
    <row r="69" spans="1:16" x14ac:dyDescent="0.25">
      <c r="A69" t="s">
        <v>82</v>
      </c>
      <c r="D69">
        <v>1</v>
      </c>
      <c r="G69" s="23" t="s">
        <v>106</v>
      </c>
      <c r="J69" s="25" t="s">
        <v>146</v>
      </c>
      <c r="L69" s="22" t="s">
        <v>73</v>
      </c>
      <c r="O69" s="10">
        <f>VLOOKUP(A69,TAB_1[],20,FALSE)</f>
        <v>50</v>
      </c>
      <c r="P69" s="12">
        <v>71</v>
      </c>
    </row>
    <row r="70" spans="1:16" x14ac:dyDescent="0.25">
      <c r="A70" t="s">
        <v>83</v>
      </c>
      <c r="D70">
        <v>1</v>
      </c>
      <c r="G70" s="24" t="s">
        <v>108</v>
      </c>
      <c r="J70" t="s">
        <v>148</v>
      </c>
      <c r="L70" s="22" t="s">
        <v>73</v>
      </c>
      <c r="O70" s="10">
        <f>VLOOKUP(A70,TAB_1[],20,FALSE)</f>
        <v>100</v>
      </c>
      <c r="P70" s="12">
        <v>72</v>
      </c>
    </row>
    <row r="71" spans="1:16" x14ac:dyDescent="0.25">
      <c r="A71" t="s">
        <v>84</v>
      </c>
      <c r="D71">
        <v>1</v>
      </c>
      <c r="G71" s="24" t="s">
        <v>114</v>
      </c>
      <c r="J71" t="s">
        <v>154</v>
      </c>
      <c r="L71" s="22" t="s">
        <v>42</v>
      </c>
      <c r="O71" s="10">
        <f>VLOOKUP(A71,TAB_1[],20,FALSE)</f>
        <v>60</v>
      </c>
      <c r="P71" s="12">
        <v>73</v>
      </c>
    </row>
    <row r="72" spans="1:16" x14ac:dyDescent="0.25">
      <c r="A72" t="s">
        <v>85</v>
      </c>
      <c r="D72">
        <v>2</v>
      </c>
      <c r="G72" s="24" t="s">
        <v>91</v>
      </c>
      <c r="J72" t="s">
        <v>128</v>
      </c>
      <c r="K72">
        <v>1348</v>
      </c>
      <c r="L72" s="22" t="s">
        <v>73</v>
      </c>
      <c r="O72" s="10">
        <f>VLOOKUP(A72,TAB_1[],20,FALSE)</f>
        <v>200</v>
      </c>
      <c r="P72" s="12">
        <v>75</v>
      </c>
    </row>
    <row r="73" spans="1:16" x14ac:dyDescent="0.25">
      <c r="P73" s="12"/>
    </row>
    <row r="74" spans="1:16" x14ac:dyDescent="0.25">
      <c r="P74" s="12"/>
    </row>
    <row r="75" spans="1:16" x14ac:dyDescent="0.25">
      <c r="P75" s="12"/>
    </row>
    <row r="76" spans="1:16" x14ac:dyDescent="0.25">
      <c r="P76" s="12"/>
    </row>
    <row r="77" spans="1:16" x14ac:dyDescent="0.25">
      <c r="P77" s="12"/>
    </row>
    <row r="78" spans="1:16" x14ac:dyDescent="0.25">
      <c r="P78" s="12"/>
    </row>
    <row r="79" spans="1:16" x14ac:dyDescent="0.25">
      <c r="P79" s="12"/>
    </row>
    <row r="80" spans="1:16" x14ac:dyDescent="0.25">
      <c r="P80" s="12"/>
    </row>
    <row r="81" spans="16:16" x14ac:dyDescent="0.25">
      <c r="P81" s="12"/>
    </row>
    <row r="82" spans="16:16" x14ac:dyDescent="0.25">
      <c r="P82" s="12"/>
    </row>
    <row r="83" spans="16:16" x14ac:dyDescent="0.25">
      <c r="P83" s="12"/>
    </row>
    <row r="84" spans="16:16" x14ac:dyDescent="0.25">
      <c r="P84" s="12"/>
    </row>
    <row r="85" spans="16:16" x14ac:dyDescent="0.25">
      <c r="P85" s="12"/>
    </row>
    <row r="86" spans="16:16" x14ac:dyDescent="0.25">
      <c r="P86" s="12"/>
    </row>
    <row r="87" spans="16:16" x14ac:dyDescent="0.25">
      <c r="P87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17.7109375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Donateurs</vt:lpstr>
      <vt:lpstr>Attest_Fiscale</vt:lpstr>
      <vt:lpstr>Liste</vt:lpstr>
      <vt:lpstr>N_Ref</vt:lpstr>
      <vt:lpstr>Noms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User</cp:lastModifiedBy>
  <cp:lastPrinted>2021-02-02T13:08:48Z</cp:lastPrinted>
  <dcterms:created xsi:type="dcterms:W3CDTF">2019-11-04T10:36:53Z</dcterms:created>
  <dcterms:modified xsi:type="dcterms:W3CDTF">2023-01-27T16:33:09Z</dcterms:modified>
</cp:coreProperties>
</file>