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3410" yWindow="200" windowWidth="8530" windowHeight="8780" activeTab="1"/>
  </bookViews>
  <sheets>
    <sheet name="Réferences" sheetId="1" r:id="rId1"/>
    <sheet name="Commande" sheetId="2" r:id="rId2"/>
    <sheet name="Commande Speciale" sheetId="3" r:id="rId3"/>
  </sheets>
  <definedNames>
    <definedName name="Designation">OFFSET(Réferences!$B$2,,,COUNTA(Réferences!$B:$B)-1)</definedName>
    <definedName name="reference">OFFSET(Réferences!$A$2,,,COUNTA(Réferences!$A:$A)-1)</definedName>
  </definedNames>
  <calcPr calcId="124519"/>
</workbook>
</file>

<file path=xl/calcChain.xml><?xml version="1.0" encoding="utf-8"?>
<calcChain xmlns="http://schemas.openxmlformats.org/spreadsheetml/2006/main">
  <c r="J10" i="2"/>
  <c r="L10"/>
  <c r="M10"/>
  <c r="J11"/>
  <c r="L11"/>
  <c r="M11"/>
  <c r="J12"/>
  <c r="L12"/>
  <c r="M12"/>
  <c r="J13"/>
  <c r="L13"/>
  <c r="M13"/>
  <c r="J14"/>
  <c r="L14"/>
  <c r="M14"/>
  <c r="J15"/>
  <c r="L15"/>
  <c r="M15"/>
  <c r="J16"/>
  <c r="L16"/>
  <c r="M16"/>
  <c r="J17"/>
  <c r="L17"/>
  <c r="M17"/>
  <c r="J18"/>
  <c r="L18"/>
  <c r="M18"/>
  <c r="J19"/>
  <c r="L19"/>
  <c r="M19"/>
  <c r="J20"/>
  <c r="L20"/>
  <c r="M20"/>
  <c r="J21"/>
  <c r="L21"/>
  <c r="M21"/>
  <c r="J22"/>
  <c r="L22"/>
  <c r="M22"/>
  <c r="J23"/>
  <c r="L23"/>
  <c r="M23"/>
  <c r="J24"/>
  <c r="L24"/>
  <c r="M24"/>
  <c r="J25"/>
  <c r="L25"/>
  <c r="M25"/>
  <c r="J26"/>
  <c r="L26"/>
  <c r="M26"/>
  <c r="J27"/>
  <c r="L27"/>
  <c r="M27"/>
  <c r="J28"/>
  <c r="L28"/>
  <c r="M28"/>
  <c r="J29"/>
  <c r="L29"/>
  <c r="M29"/>
  <c r="J30"/>
  <c r="L30"/>
  <c r="M30"/>
  <c r="J31"/>
  <c r="L31"/>
  <c r="M31"/>
  <c r="J32"/>
  <c r="L32"/>
  <c r="M32"/>
  <c r="J33"/>
  <c r="L33"/>
  <c r="M33"/>
  <c r="J34"/>
  <c r="L34"/>
  <c r="M34"/>
  <c r="J35"/>
  <c r="L35"/>
  <c r="M35"/>
  <c r="J36"/>
  <c r="L36"/>
  <c r="M36"/>
  <c r="J37"/>
  <c r="L37"/>
  <c r="M37"/>
  <c r="J38"/>
  <c r="L38"/>
  <c r="M38"/>
  <c r="J39"/>
  <c r="L39"/>
  <c r="M39"/>
  <c r="J40"/>
  <c r="L40"/>
  <c r="M40"/>
  <c r="J41"/>
  <c r="L41"/>
  <c r="M41"/>
  <c r="J42"/>
  <c r="L42"/>
  <c r="M42"/>
  <c r="J43"/>
  <c r="L43"/>
  <c r="M43"/>
  <c r="J44"/>
  <c r="L44"/>
  <c r="M44"/>
  <c r="J45"/>
  <c r="L45"/>
  <c r="M45"/>
  <c r="J46"/>
  <c r="L46"/>
  <c r="M46"/>
  <c r="J47"/>
  <c r="L47"/>
  <c r="M47"/>
  <c r="J48"/>
  <c r="L48"/>
  <c r="M48"/>
  <c r="J49"/>
  <c r="L49"/>
  <c r="M49"/>
  <c r="J50"/>
  <c r="L50"/>
  <c r="M50"/>
  <c r="M9"/>
  <c r="L9"/>
  <c r="J9"/>
  <c r="B10" l="1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32"/>
  <c r="C32"/>
  <c r="D32"/>
  <c r="B33"/>
  <c r="C33"/>
  <c r="D33"/>
  <c r="B34"/>
  <c r="C34"/>
  <c r="D34"/>
  <c r="B35"/>
  <c r="C35"/>
  <c r="D35"/>
  <c r="B36"/>
  <c r="C36"/>
  <c r="D36"/>
  <c r="B37"/>
  <c r="C37"/>
  <c r="D37"/>
  <c r="B38"/>
  <c r="C38"/>
  <c r="D38"/>
  <c r="B39"/>
  <c r="C39"/>
  <c r="D39"/>
  <c r="B40"/>
  <c r="C40"/>
  <c r="D40"/>
  <c r="B41"/>
  <c r="C41"/>
  <c r="D41"/>
  <c r="B42"/>
  <c r="C42"/>
  <c r="D42"/>
  <c r="B43"/>
  <c r="C43"/>
  <c r="D43"/>
  <c r="B44"/>
  <c r="C44"/>
  <c r="D44"/>
  <c r="B45"/>
  <c r="C45"/>
  <c r="D45"/>
  <c r="B46"/>
  <c r="C46"/>
  <c r="D46"/>
  <c r="B47"/>
  <c r="C47"/>
  <c r="D47"/>
  <c r="B48"/>
  <c r="C48"/>
  <c r="D48"/>
  <c r="B49"/>
  <c r="C49"/>
  <c r="D49"/>
  <c r="B50"/>
  <c r="C50"/>
  <c r="D50"/>
  <c r="D9"/>
  <c r="C9"/>
  <c r="B9"/>
</calcChain>
</file>

<file path=xl/sharedStrings.xml><?xml version="1.0" encoding="utf-8"?>
<sst xmlns="http://schemas.openxmlformats.org/spreadsheetml/2006/main" count="342" uniqueCount="153">
  <si>
    <t>Ref</t>
  </si>
  <si>
    <t>Désignations</t>
  </si>
  <si>
    <t>FRNS</t>
  </si>
  <si>
    <t>CAT</t>
  </si>
  <si>
    <t>ATEQ</t>
  </si>
  <si>
    <t>ASVP</t>
  </si>
  <si>
    <t>POLO2005U</t>
  </si>
  <si>
    <t>POLO2032U</t>
  </si>
  <si>
    <t>GK</t>
  </si>
  <si>
    <t>6452A</t>
  </si>
  <si>
    <t>Blouson tous temps marine “ IDENTITY “ sérigraphié ASVP T.S à T.3XL</t>
  </si>
  <si>
    <t xml:space="preserve">Chaussures street cuir zip </t>
  </si>
  <si>
    <t>652M</t>
  </si>
  <si>
    <t>Pantalon d’intervention GUARDIAN coloris marine foncé tissu antistatique et
déperlant T.34 à T.60</t>
  </si>
  <si>
    <t>CAS02003</t>
  </si>
  <si>
    <t>Casquette Microporeuse multi-tailles coloris marine brodée ASVP</t>
  </si>
  <si>
    <t>Porte-gants</t>
  </si>
  <si>
    <t>Porte-Radio Timecop</t>
  </si>
  <si>
    <t>Paire de gants polaire marine T.1 à T.5</t>
  </si>
  <si>
    <t>Ceinturon TIMECOP 50mm  avec boucle rapide et système de sécurité</t>
  </si>
  <si>
    <t>07BR</t>
  </si>
  <si>
    <t>GS07 Blade runner, pointures du 35 au 48</t>
  </si>
  <si>
    <t>6334V</t>
  </si>
  <si>
    <t>Ecusson tissu tricolore ASVP sur velcro</t>
  </si>
  <si>
    <t>6331V</t>
  </si>
  <si>
    <t>Ecusson ASVP prismatique sur velcro</t>
  </si>
  <si>
    <t>Porte-carte professionnel cuir noir à 2 volets avec emplacement médaille</t>
  </si>
  <si>
    <t>Médaille ronde A.S.V.P. pour porte-carte</t>
  </si>
  <si>
    <t>Bande rétroréfléchissante 10x2 cm sérigraphiée en marine ASVP sur velcro</t>
  </si>
  <si>
    <t>PM0410116</t>
  </si>
  <si>
    <t>PM0410115</t>
  </si>
  <si>
    <t>Sous-pull NEUTRE coloris marine col montant T.XS à T.3XL</t>
  </si>
  <si>
    <t>6520MAT</t>
  </si>
  <si>
    <t>Bermuda unisexe GUARDIAN mât T.34 à T.60</t>
  </si>
  <si>
    <t>Blouson Soft shell POLICE MUNICIPALE T.XS à T.5XL</t>
  </si>
  <si>
    <t>Paire de mitaines VTT été avec renforts T.S à T.2XL</t>
  </si>
  <si>
    <t>BONO202</t>
  </si>
  <si>
    <t>Bonnet polaire ASVP</t>
  </si>
  <si>
    <t>CHAHIV</t>
  </si>
  <si>
    <t>CHAETE</t>
  </si>
  <si>
    <t>6446M</t>
  </si>
  <si>
    <t>PM</t>
  </si>
  <si>
    <t>Paire de gants d'intervention doigt complet "kill bill" T.7 à T.11</t>
  </si>
  <si>
    <t>Porte Aérosol diamètre 35mm Timecop</t>
  </si>
  <si>
    <t>Porte-menottes Timecop, grand modèle à passant pour menottes POLICE</t>
  </si>
  <si>
    <t>Porte-Tonfa Timecop</t>
  </si>
  <si>
    <t>Casquette démontable + coiffe blanche milanaise et soutache Gardien T.51 à T.62</t>
  </si>
  <si>
    <t>TC</t>
  </si>
  <si>
    <t>Blouson Homme W400 marine boutons Police écussonné PM T.48 à T.62 Sur Messures</t>
  </si>
  <si>
    <t>Chemise Homme blanc 140g, manches longues, col  cravate, pattes et poches
T.2 à T.10</t>
  </si>
  <si>
    <t>Chemisette Homme blanc 140g, manches courtes, col plastron, pattes et poches
T.2 à T.9</t>
  </si>
  <si>
    <t xml:space="preserve">Chaussures basses Homme, cuir noir, semelles cousues, pointures 37 au 47 ( commande sur vichy a voir  ? ) </t>
  </si>
  <si>
    <t>Paire d'épaulettes bleu gitane à bouton Police nickelé, Chef de Service</t>
  </si>
  <si>
    <t>Paire de manchons plastifiés bleu gitane, Chef de Service</t>
  </si>
  <si>
    <t>Paire de manchons tissu bleu gitane, Chef de Service</t>
  </si>
  <si>
    <t>Grade prismatique de poitrine bleu gitane, Chef de Service</t>
  </si>
  <si>
    <t>Insigne de poitrine prismatique POLICE MUNICIPALE pour chemise et chemisette</t>
  </si>
  <si>
    <t>Cravate de sécurité coloris marine avec élastique</t>
  </si>
  <si>
    <t>Paire de gants tissu nylon blanc T.6 à T.12</t>
  </si>
  <si>
    <t>Fourragère blanche simple, 1 ferret</t>
  </si>
  <si>
    <t>Ceinture toile marine boucle nickelée argent, largeur 30mm, longueur 120 cm</t>
  </si>
  <si>
    <t>Médaille ronde POLICE  MUNICIPALE pour porte-carte</t>
  </si>
  <si>
    <t>Lampe Tactique FENIX LD22 300 LUMENS, livrée avec étui, clip stylo amovible et 2 piles NOUVELLE VERSION</t>
  </si>
  <si>
    <t>6332V</t>
  </si>
  <si>
    <t>Ecusson POLICE MUNICIPALE prismatique sur velcro</t>
  </si>
  <si>
    <t>6333V</t>
  </si>
  <si>
    <t>Ecusson tergal POLICE MUNICIPALE sur velcro</t>
  </si>
  <si>
    <t>6440B</t>
  </si>
  <si>
    <t>6441B</t>
  </si>
  <si>
    <t>6444PM</t>
  </si>
  <si>
    <t>Pull polaire PM T.XS à T.5XL</t>
  </si>
  <si>
    <t>6445B</t>
  </si>
  <si>
    <t>Sous-pull PM  coloris blanc col montant T.XS à T.3XL</t>
  </si>
  <si>
    <t>6446B</t>
  </si>
  <si>
    <t>Pantalon "P.M." unisexe, tissu strech élastane à passepoil gitane, bas élastiqués, poches arrières et de cuisses zippées, avec poche stylo T.34 à T.66</t>
  </si>
  <si>
    <t>6533HPM</t>
  </si>
  <si>
    <t>Pantalon Homme été 100% polyester marine avec passepoil gitane T.36 à T.66</t>
  </si>
  <si>
    <t>Bonnet pm</t>
  </si>
  <si>
    <t>Bonnet bleu PM</t>
  </si>
  <si>
    <t>CAS01002</t>
  </si>
  <si>
    <t>Casquette Microporeuse brodée PM</t>
  </si>
  <si>
    <t>MAG00004</t>
  </si>
  <si>
    <t>Chaussures Magnun Sthealth Force 8,0 double zip pointures du 35 au 48</t>
  </si>
  <si>
    <t>6445PM</t>
  </si>
  <si>
    <t>Sous-pull PM  coloris marine col montant T.XS à T.3XL</t>
  </si>
  <si>
    <t>9300SK</t>
  </si>
  <si>
    <t>POLO1010</t>
  </si>
  <si>
    <t>POLO1011</t>
  </si>
  <si>
    <t>Grade tissu de poitrine bleu gitane, Chef de Service</t>
  </si>
  <si>
    <t>653STMAT</t>
  </si>
  <si>
    <t>ASVP/PM</t>
  </si>
  <si>
    <t>Stock</t>
  </si>
  <si>
    <t>Chaussettes été</t>
  </si>
  <si>
    <t>Chaussettes hiver</t>
  </si>
  <si>
    <t>08F2Z</t>
  </si>
  <si>
    <t xml:space="preserve">Housse tactique de gilet Pare-balle  </t>
  </si>
  <si>
    <t xml:space="preserve">Gilet Pare-Balle Model homme </t>
  </si>
  <si>
    <t>jeux de Bandeau ( ASVP ) devant</t>
  </si>
  <si>
    <t xml:space="preserve">jeux de Bandeau ( ASVP ) derriere </t>
  </si>
  <si>
    <t>kit de sécurité PM</t>
  </si>
  <si>
    <r>
      <t xml:space="preserve">Polo blanc Coton POLICE MUNICIPALE </t>
    </r>
    <r>
      <rPr>
        <b/>
        <sz val="10"/>
        <rFont val="Arial"/>
        <family val="2"/>
      </rPr>
      <t>manches courtes</t>
    </r>
    <r>
      <rPr>
        <sz val="10"/>
        <rFont val="Arial"/>
        <family val="2"/>
      </rPr>
      <t xml:space="preserve"> T.XS à T.5XL</t>
    </r>
  </si>
  <si>
    <r>
      <t xml:space="preserve">Polo blanc Coton POLICE MUNICIPALE </t>
    </r>
    <r>
      <rPr>
        <b/>
        <sz val="10"/>
        <rFont val="Arial"/>
        <family val="2"/>
      </rPr>
      <t>manches longues</t>
    </r>
    <r>
      <rPr>
        <sz val="10"/>
        <rFont val="Arial"/>
        <family val="2"/>
      </rPr>
      <t>T.XS à T.5XL</t>
    </r>
  </si>
  <si>
    <r>
      <t xml:space="preserve">Polo </t>
    </r>
    <r>
      <rPr>
        <b/>
        <sz val="10"/>
        <rFont val="Arial"/>
        <family val="2"/>
      </rPr>
      <t>Bouton-Coton-Hivers-Marine--Manches long</t>
    </r>
    <r>
      <rPr>
        <sz val="10"/>
        <rFont val="Arial"/>
        <family val="2"/>
      </rPr>
      <t xml:space="preserve"> (ASVP)</t>
    </r>
  </si>
  <si>
    <r>
      <t xml:space="preserve">Polo </t>
    </r>
    <r>
      <rPr>
        <b/>
        <sz val="10"/>
        <rFont val="Arial"/>
        <family val="2"/>
      </rPr>
      <t>Manche Courte Sportif (zip)</t>
    </r>
  </si>
  <si>
    <r>
      <t xml:space="preserve">Polo </t>
    </r>
    <r>
      <rPr>
        <b/>
        <sz val="10"/>
        <rFont val="Arial"/>
        <family val="2"/>
      </rPr>
      <t>Manche Long  Sportif (zip)</t>
    </r>
  </si>
  <si>
    <r>
      <t xml:space="preserve">Polo Sport </t>
    </r>
    <r>
      <rPr>
        <b/>
        <sz val="10"/>
        <rFont val="Arial"/>
        <family val="2"/>
      </rPr>
      <t>Marine Coolmax Zip</t>
    </r>
    <r>
      <rPr>
        <sz val="10"/>
        <rFont val="Arial"/>
        <family val="2"/>
      </rPr>
      <t xml:space="preserve"> (asvp)</t>
    </r>
  </si>
  <si>
    <t>TEE02002U</t>
  </si>
  <si>
    <r>
      <t xml:space="preserve">T-Shirt cool </t>
    </r>
    <r>
      <rPr>
        <b/>
        <sz val="10"/>
        <rFont val="Arial"/>
        <family val="2"/>
      </rPr>
      <t>Max manches courtes Bleu</t>
    </r>
  </si>
  <si>
    <r>
      <t xml:space="preserve">T-shirt PM </t>
    </r>
    <r>
      <rPr>
        <b/>
        <sz val="10"/>
        <rFont val="Arial"/>
        <family val="2"/>
      </rPr>
      <t>Manches courtes blanc</t>
    </r>
    <r>
      <rPr>
        <sz val="10"/>
        <rFont val="Arial"/>
        <family val="2"/>
      </rPr>
      <t xml:space="preserve"> T.XS à T.5XL</t>
    </r>
  </si>
  <si>
    <r>
      <t xml:space="preserve">T-shirt PM </t>
    </r>
    <r>
      <rPr>
        <b/>
        <sz val="10"/>
        <rFont val="Arial"/>
        <family val="2"/>
      </rPr>
      <t>Manches courtes marine</t>
    </r>
    <r>
      <rPr>
        <sz val="10"/>
        <rFont val="Arial"/>
        <family val="2"/>
      </rPr>
      <t xml:space="preserve"> T.XS à T.5XL</t>
    </r>
  </si>
  <si>
    <t xml:space="preserve">Groupe sangun </t>
  </si>
  <si>
    <t>BT0602</t>
  </si>
  <si>
    <t>Doursoux</t>
  </si>
  <si>
    <t>COMO1002</t>
  </si>
  <si>
    <t>Combinaison d’intervention avec manches amovibles ecusson velcro rond sur la manche droite bande velcro poitrine maitre chien au desssus du Grade Poitrine. (conctatez-nous)</t>
  </si>
  <si>
    <t>Combinaison d'hiver sans refort</t>
  </si>
  <si>
    <t>Combinaison d'été sans renfort</t>
  </si>
  <si>
    <t>CAL01001</t>
  </si>
  <si>
    <t xml:space="preserve">Calot microporeux </t>
  </si>
  <si>
    <t>info 1</t>
  </si>
  <si>
    <t>info 2</t>
  </si>
  <si>
    <t>Lien</t>
  </si>
  <si>
    <t>DE0421</t>
  </si>
  <si>
    <t>Porte Radio Bleu</t>
  </si>
  <si>
    <t>DE0424</t>
  </si>
  <si>
    <t>97953PI</t>
  </si>
  <si>
    <t>Porte baton téléscopiques syst - Molle</t>
  </si>
  <si>
    <t>DE0414</t>
  </si>
  <si>
    <t xml:space="preserve">Porte lacry petit model Bleu </t>
  </si>
  <si>
    <t>porte Smartphone</t>
  </si>
  <si>
    <t>DE0415</t>
  </si>
  <si>
    <t>Porte lampe</t>
  </si>
  <si>
    <t>DE0420</t>
  </si>
  <si>
    <t>8K29</t>
  </si>
  <si>
    <t>Adaptateur attaches molles</t>
  </si>
  <si>
    <t>DE0413</t>
  </si>
  <si>
    <t>Poche fourre tout 18*18cm</t>
  </si>
  <si>
    <t>porte Menottes Bleu</t>
  </si>
  <si>
    <t xml:space="preserve">Pin's police Municipale de Calot </t>
  </si>
  <si>
    <t>PM0002</t>
  </si>
  <si>
    <t>masquer</t>
  </si>
  <si>
    <t>Agent</t>
  </si>
  <si>
    <t>Taille</t>
  </si>
  <si>
    <t>Qts</t>
  </si>
  <si>
    <t>Autre</t>
  </si>
  <si>
    <t>Groupe</t>
  </si>
  <si>
    <t>Frns</t>
  </si>
  <si>
    <t>Cat</t>
  </si>
  <si>
    <t>Références</t>
  </si>
  <si>
    <t>0000009483</t>
  </si>
  <si>
    <t xml:space="preserve">Basket tout terrain Noir </t>
  </si>
  <si>
    <t>Liste déroulante</t>
  </si>
  <si>
    <t>liste déroulante</t>
  </si>
</sst>
</file>

<file path=xl/styles.xml><?xml version="1.0" encoding="utf-8"?>
<styleSheet xmlns="http://schemas.openxmlformats.org/spreadsheetml/2006/main">
  <numFmts count="1">
    <numFmt numFmtId="164" formatCode="0000000"/>
  </numFmts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231F20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2" fontId="2" fillId="3" borderId="1" xfId="0" applyNumberFormat="1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left" vertical="center" wrapText="1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/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/>
    <xf numFmtId="1" fontId="2" fillId="0" borderId="1" xfId="0" applyNumberFormat="1" applyFont="1" applyFill="1" applyBorder="1" applyAlignment="1">
      <alignment horizontal="left" vertical="center" wrapText="1"/>
    </xf>
    <xf numFmtId="0" fontId="8" fillId="0" borderId="0" xfId="1"/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 applyAlignment="1">
      <alignment horizontal="left" vertical="center"/>
    </xf>
    <xf numFmtId="0" fontId="4" fillId="0" borderId="1" xfId="0" applyFont="1" applyFill="1" applyBorder="1" applyAlignment="1" applyProtection="1">
      <alignment horizontal="left" vertical="center" wrapText="1"/>
      <protection locked="0"/>
    </xf>
    <xf numFmtId="2" fontId="2" fillId="0" borderId="1" xfId="0" applyNumberFormat="1" applyFont="1" applyFill="1" applyBorder="1" applyAlignment="1" applyProtection="1">
      <alignment horizontal="left" vertical="center" wrapText="1"/>
      <protection locked="0"/>
    </xf>
    <xf numFmtId="2" fontId="2" fillId="0" borderId="1" xfId="0" applyNumberFormat="1" applyFont="1" applyFill="1" applyBorder="1" applyAlignment="1" applyProtection="1">
      <alignment horizontal="left" vertical="center"/>
      <protection locked="0"/>
    </xf>
    <xf numFmtId="0" fontId="5" fillId="0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Border="1"/>
    <xf numFmtId="0" fontId="2" fillId="0" borderId="4" xfId="0" applyFont="1" applyFill="1" applyBorder="1" applyAlignment="1">
      <alignment horizontal="left" vertical="center" wrapText="1"/>
    </xf>
    <xf numFmtId="0" fontId="0" fillId="4" borderId="0" xfId="0" applyFill="1"/>
    <xf numFmtId="49" fontId="1" fillId="0" borderId="0" xfId="0" applyNumberFormat="1" applyFont="1" applyAlignment="1">
      <alignment horizontal="left" vertical="center"/>
    </xf>
    <xf numFmtId="49" fontId="6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 vertical="center"/>
    </xf>
    <xf numFmtId="49" fontId="2" fillId="2" borderId="5" xfId="0" applyNumberFormat="1" applyFont="1" applyFill="1" applyBorder="1" applyAlignment="1">
      <alignment horizontal="left" vertical="center" wrapText="1"/>
    </xf>
    <xf numFmtId="49" fontId="4" fillId="3" borderId="5" xfId="0" applyNumberFormat="1" applyFont="1" applyFill="1" applyBorder="1" applyAlignment="1">
      <alignment horizontal="left" vertical="center"/>
    </xf>
    <xf numFmtId="49" fontId="4" fillId="0" borderId="5" xfId="0" applyNumberFormat="1" applyFont="1" applyFill="1" applyBorder="1" applyAlignment="1" applyProtection="1">
      <alignment horizontal="left" vertical="center"/>
      <protection locked="0"/>
    </xf>
    <xf numFmtId="49" fontId="3" fillId="0" borderId="5" xfId="0" applyNumberFormat="1" applyFont="1" applyFill="1" applyBorder="1" applyAlignment="1">
      <alignment horizontal="left" vertical="center"/>
    </xf>
    <xf numFmtId="49" fontId="2" fillId="3" borderId="5" xfId="0" applyNumberFormat="1" applyFont="1" applyFill="1" applyBorder="1" applyAlignment="1">
      <alignment horizontal="left" vertical="center"/>
    </xf>
    <xf numFmtId="49" fontId="2" fillId="0" borderId="5" xfId="0" applyNumberFormat="1" applyFont="1" applyFill="1" applyBorder="1" applyAlignment="1">
      <alignment horizontal="left" vertical="center" wrapText="1"/>
    </xf>
    <xf numFmtId="49" fontId="2" fillId="2" borderId="5" xfId="0" applyNumberFormat="1" applyFont="1" applyFill="1" applyBorder="1" applyAlignment="1" applyProtection="1">
      <alignment horizontal="left" vertical="center"/>
      <protection locked="0"/>
    </xf>
    <xf numFmtId="49" fontId="2" fillId="0" borderId="5" xfId="0" applyNumberFormat="1" applyFont="1" applyFill="1" applyBorder="1" applyAlignment="1" applyProtection="1">
      <alignment horizontal="left" vertical="center"/>
      <protection locked="0"/>
    </xf>
    <xf numFmtId="49" fontId="3" fillId="0" borderId="5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5" xfId="0" applyNumberFormat="1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left" vertical="center"/>
    </xf>
    <xf numFmtId="49" fontId="3" fillId="3" borderId="5" xfId="0" applyNumberFormat="1" applyFont="1" applyFill="1" applyBorder="1" applyAlignment="1">
      <alignment horizontal="left" vertical="center"/>
    </xf>
    <xf numFmtId="0" fontId="0" fillId="5" borderId="0" xfId="0" applyFill="1"/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5</xdr:row>
      <xdr:rowOff>177800</xdr:rowOff>
    </xdr:from>
    <xdr:to>
      <xdr:col>0</xdr:col>
      <xdr:colOff>831850</xdr:colOff>
      <xdr:row>7</xdr:row>
      <xdr:rowOff>38100</xdr:rowOff>
    </xdr:to>
    <xdr:sp macro="" textlink="">
      <xdr:nvSpPr>
        <xdr:cNvPr id="2" name="Flèche vers le bas 1"/>
        <xdr:cNvSpPr/>
      </xdr:nvSpPr>
      <xdr:spPr>
        <a:xfrm>
          <a:off x="514350" y="1098550"/>
          <a:ext cx="317500" cy="228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660400</xdr:colOff>
      <xdr:row>6</xdr:row>
      <xdr:rowOff>44450</xdr:rowOff>
    </xdr:from>
    <xdr:to>
      <xdr:col>10</xdr:col>
      <xdr:colOff>952500</xdr:colOff>
      <xdr:row>7</xdr:row>
      <xdr:rowOff>25400</xdr:rowOff>
    </xdr:to>
    <xdr:sp macro="" textlink="">
      <xdr:nvSpPr>
        <xdr:cNvPr id="3" name="Flèche vers le bas 2"/>
        <xdr:cNvSpPr/>
      </xdr:nvSpPr>
      <xdr:spPr>
        <a:xfrm>
          <a:off x="8845550" y="1149350"/>
          <a:ext cx="292100" cy="165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64" totalsRowShown="0" headerRowDxfId="5" tableBorderDxfId="4">
  <autoFilter ref="A1:H64"/>
  <tableColumns count="8">
    <tableColumn id="1" name="Ref" dataDxfId="3"/>
    <tableColumn id="2" name="Désignations" dataDxfId="2"/>
    <tableColumn id="3" name="FRNS" dataDxfId="1"/>
    <tableColumn id="4" name="CAT" dataDxfId="0"/>
    <tableColumn id="5" name="Stock"/>
    <tableColumn id="6" name="info 1"/>
    <tableColumn id="7" name="info 2"/>
    <tableColumn id="8" name="Li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4"/>
  <sheetViews>
    <sheetView topLeftCell="A47" workbookViewId="0">
      <selection sqref="A1:H64"/>
    </sheetView>
  </sheetViews>
  <sheetFormatPr baseColWidth="10" defaultRowHeight="14.5"/>
  <cols>
    <col min="1" max="1" width="11.1796875" style="37"/>
    <col min="2" max="2" width="98.54296875" style="15" customWidth="1"/>
    <col min="3" max="3" width="10.81640625" customWidth="1"/>
    <col min="4" max="4" width="9.36328125" customWidth="1"/>
    <col min="5" max="5" width="29.7265625" customWidth="1"/>
    <col min="8" max="8" width="6.26953125" customWidth="1"/>
  </cols>
  <sheetData>
    <row r="1" spans="1:8">
      <c r="A1" s="38" t="s">
        <v>0</v>
      </c>
      <c r="B1" s="17" t="s">
        <v>1</v>
      </c>
      <c r="C1" s="17" t="s">
        <v>2</v>
      </c>
      <c r="D1" s="17" t="s">
        <v>3</v>
      </c>
      <c r="E1" s="31" t="s">
        <v>91</v>
      </c>
      <c r="F1" s="18" t="s">
        <v>119</v>
      </c>
      <c r="G1" s="18" t="s">
        <v>120</v>
      </c>
      <c r="H1" s="18" t="s">
        <v>121</v>
      </c>
    </row>
    <row r="2" spans="1:8">
      <c r="A2" s="39" t="s">
        <v>133</v>
      </c>
      <c r="B2" s="32" t="s">
        <v>134</v>
      </c>
      <c r="C2" s="27" t="s">
        <v>112</v>
      </c>
      <c r="D2" s="27" t="s">
        <v>41</v>
      </c>
    </row>
    <row r="3" spans="1:8">
      <c r="A3" s="40">
        <v>850400</v>
      </c>
      <c r="B3" s="4" t="s">
        <v>28</v>
      </c>
      <c r="C3" s="1" t="s">
        <v>8</v>
      </c>
      <c r="D3" s="1" t="s">
        <v>5</v>
      </c>
    </row>
    <row r="4" spans="1:8">
      <c r="A4" s="41">
        <v>6483</v>
      </c>
      <c r="B4" s="5" t="s">
        <v>34</v>
      </c>
      <c r="C4" s="6" t="s">
        <v>8</v>
      </c>
      <c r="D4" s="7" t="s">
        <v>41</v>
      </c>
    </row>
    <row r="5" spans="1:8" ht="23.65" customHeight="1">
      <c r="A5" s="40" t="s">
        <v>9</v>
      </c>
      <c r="B5" s="4" t="s">
        <v>10</v>
      </c>
      <c r="C5" s="1" t="s">
        <v>8</v>
      </c>
      <c r="D5" s="1" t="s">
        <v>5</v>
      </c>
    </row>
    <row r="6" spans="1:8">
      <c r="A6" s="42" t="s">
        <v>77</v>
      </c>
      <c r="B6" s="14" t="s">
        <v>78</v>
      </c>
      <c r="C6" s="14" t="s">
        <v>8</v>
      </c>
      <c r="D6" s="14" t="s">
        <v>41</v>
      </c>
      <c r="E6" s="21"/>
    </row>
    <row r="7" spans="1:8">
      <c r="A7" s="40" t="s">
        <v>36</v>
      </c>
      <c r="B7" s="4" t="s">
        <v>37</v>
      </c>
      <c r="C7" s="1" t="s">
        <v>4</v>
      </c>
      <c r="D7" s="4" t="s">
        <v>5</v>
      </c>
    </row>
    <row r="8" spans="1:8">
      <c r="A8" s="43" t="s">
        <v>117</v>
      </c>
      <c r="B8" s="24" t="s">
        <v>118</v>
      </c>
      <c r="C8" s="6" t="s">
        <v>4</v>
      </c>
      <c r="D8" s="7" t="s">
        <v>41</v>
      </c>
      <c r="H8" s="23"/>
    </row>
    <row r="9" spans="1:8">
      <c r="A9" s="44" t="s">
        <v>79</v>
      </c>
      <c r="B9" s="5" t="s">
        <v>80</v>
      </c>
      <c r="C9" s="6" t="s">
        <v>4</v>
      </c>
      <c r="D9" s="7" t="s">
        <v>41</v>
      </c>
    </row>
    <row r="10" spans="1:8">
      <c r="A10" s="40" t="s">
        <v>14</v>
      </c>
      <c r="B10" s="4" t="s">
        <v>15</v>
      </c>
      <c r="C10" s="1" t="s">
        <v>4</v>
      </c>
      <c r="D10" s="1" t="s">
        <v>5</v>
      </c>
    </row>
    <row r="11" spans="1:8" ht="17.149999999999999" customHeight="1">
      <c r="A11" s="45">
        <v>9305</v>
      </c>
      <c r="B11" s="20" t="s">
        <v>19</v>
      </c>
      <c r="C11" s="19" t="s">
        <v>8</v>
      </c>
      <c r="D11" s="19" t="s">
        <v>90</v>
      </c>
    </row>
    <row r="12" spans="1:8">
      <c r="A12" s="46" t="s">
        <v>39</v>
      </c>
      <c r="B12" s="3" t="s">
        <v>92</v>
      </c>
      <c r="C12" s="3" t="s">
        <v>4</v>
      </c>
      <c r="D12" s="4" t="s">
        <v>5</v>
      </c>
    </row>
    <row r="13" spans="1:8" s="21" customFormat="1">
      <c r="A13" s="46" t="s">
        <v>38</v>
      </c>
      <c r="B13" s="3" t="s">
        <v>93</v>
      </c>
      <c r="C13" s="3" t="s">
        <v>4</v>
      </c>
      <c r="D13" s="4" t="s">
        <v>5</v>
      </c>
      <c r="E13"/>
      <c r="F13"/>
      <c r="G13"/>
      <c r="H13"/>
    </row>
    <row r="14" spans="1:8">
      <c r="A14" s="44" t="s">
        <v>81</v>
      </c>
      <c r="B14" s="5" t="s">
        <v>82</v>
      </c>
      <c r="C14" s="6" t="s">
        <v>4</v>
      </c>
      <c r="D14" s="7" t="s">
        <v>41</v>
      </c>
      <c r="E14" s="34"/>
      <c r="F14" s="34"/>
    </row>
    <row r="15" spans="1:8">
      <c r="A15" s="45" t="s">
        <v>94</v>
      </c>
      <c r="B15" s="20" t="s">
        <v>11</v>
      </c>
      <c r="C15" s="19" t="s">
        <v>8</v>
      </c>
      <c r="D15" s="35" t="s">
        <v>5</v>
      </c>
      <c r="E15" s="21"/>
      <c r="F15" s="21"/>
      <c r="G15" s="21"/>
    </row>
    <row r="16" spans="1:8" ht="27" customHeight="1">
      <c r="A16" s="41" t="s">
        <v>113</v>
      </c>
      <c r="B16" s="24" t="s">
        <v>114</v>
      </c>
      <c r="C16" s="6" t="s">
        <v>4</v>
      </c>
      <c r="D16" s="7" t="s">
        <v>41</v>
      </c>
    </row>
    <row r="17" spans="1:8">
      <c r="A17" s="47">
        <v>416</v>
      </c>
      <c r="B17" s="25" t="s">
        <v>116</v>
      </c>
      <c r="C17" s="14" t="s">
        <v>112</v>
      </c>
      <c r="D17" s="30" t="s">
        <v>41</v>
      </c>
    </row>
    <row r="18" spans="1:8">
      <c r="A18" s="48">
        <v>401</v>
      </c>
      <c r="B18" s="25" t="s">
        <v>115</v>
      </c>
      <c r="C18" s="28" t="s">
        <v>112</v>
      </c>
      <c r="D18" s="29" t="s">
        <v>41</v>
      </c>
    </row>
    <row r="19" spans="1:8">
      <c r="A19" s="40" t="s">
        <v>24</v>
      </c>
      <c r="B19" s="4" t="s">
        <v>25</v>
      </c>
      <c r="C19" s="1" t="s">
        <v>8</v>
      </c>
      <c r="D19" s="1" t="s">
        <v>5</v>
      </c>
    </row>
    <row r="20" spans="1:8">
      <c r="A20" s="44" t="s">
        <v>63</v>
      </c>
      <c r="B20" s="5" t="s">
        <v>64</v>
      </c>
      <c r="C20" s="6" t="s">
        <v>8</v>
      </c>
      <c r="D20" s="7" t="s">
        <v>41</v>
      </c>
    </row>
    <row r="21" spans="1:8">
      <c r="A21" s="44" t="s">
        <v>65</v>
      </c>
      <c r="B21" s="5" t="s">
        <v>66</v>
      </c>
      <c r="C21" s="6" t="s">
        <v>8</v>
      </c>
      <c r="D21" s="7" t="s">
        <v>41</v>
      </c>
    </row>
    <row r="22" spans="1:8">
      <c r="A22" s="40" t="s">
        <v>22</v>
      </c>
      <c r="B22" s="4" t="s">
        <v>23</v>
      </c>
      <c r="C22" s="1" t="s">
        <v>8</v>
      </c>
      <c r="D22" s="1" t="s">
        <v>5</v>
      </c>
    </row>
    <row r="23" spans="1:8">
      <c r="A23" s="47">
        <v>6914</v>
      </c>
      <c r="B23" s="26" t="s">
        <v>96</v>
      </c>
      <c r="C23" s="26" t="s">
        <v>8</v>
      </c>
      <c r="D23" s="20" t="s">
        <v>5</v>
      </c>
      <c r="F23" s="21"/>
      <c r="G23" s="21"/>
    </row>
    <row r="24" spans="1:8">
      <c r="A24" s="49">
        <v>6330009</v>
      </c>
      <c r="B24" s="9" t="s">
        <v>55</v>
      </c>
      <c r="C24" s="6" t="s">
        <v>8</v>
      </c>
      <c r="D24" s="7" t="s">
        <v>41</v>
      </c>
      <c r="F24" s="34"/>
    </row>
    <row r="25" spans="1:8">
      <c r="A25" s="49">
        <v>6340009</v>
      </c>
      <c r="B25" s="9" t="s">
        <v>88</v>
      </c>
      <c r="C25" s="6" t="s">
        <v>8</v>
      </c>
      <c r="D25" s="7" t="s">
        <v>41</v>
      </c>
    </row>
    <row r="26" spans="1:8">
      <c r="A26" s="44" t="s">
        <v>111</v>
      </c>
      <c r="B26" s="5" t="s">
        <v>110</v>
      </c>
      <c r="C26" s="6" t="s">
        <v>112</v>
      </c>
      <c r="D26" s="27" t="s">
        <v>41</v>
      </c>
    </row>
    <row r="27" spans="1:8">
      <c r="A27" s="45" t="s">
        <v>20</v>
      </c>
      <c r="B27" s="20" t="s">
        <v>21</v>
      </c>
      <c r="C27" s="19" t="s">
        <v>8</v>
      </c>
      <c r="D27" s="19" t="s">
        <v>5</v>
      </c>
      <c r="E27" s="21"/>
      <c r="F27" s="21"/>
      <c r="G27" s="21"/>
      <c r="H27" s="21"/>
    </row>
    <row r="28" spans="1:8">
      <c r="A28" s="50">
        <v>96914</v>
      </c>
      <c r="B28" s="32" t="s">
        <v>95</v>
      </c>
      <c r="C28" s="32" t="s">
        <v>8</v>
      </c>
      <c r="D28" s="32" t="s">
        <v>41</v>
      </c>
      <c r="F28" s="21"/>
      <c r="G28" s="21"/>
    </row>
    <row r="29" spans="1:8">
      <c r="A29" s="51">
        <v>6360050</v>
      </c>
      <c r="B29" s="5" t="s">
        <v>56</v>
      </c>
      <c r="C29" s="6" t="s">
        <v>8</v>
      </c>
      <c r="D29" s="7" t="s">
        <v>41</v>
      </c>
    </row>
    <row r="30" spans="1:8">
      <c r="A30" s="40" t="s">
        <v>29</v>
      </c>
      <c r="B30" s="4" t="s">
        <v>98</v>
      </c>
      <c r="C30" s="1" t="s">
        <v>4</v>
      </c>
      <c r="D30" s="1" t="s">
        <v>5</v>
      </c>
    </row>
    <row r="31" spans="1:8" ht="25.75" customHeight="1">
      <c r="A31" s="40" t="s">
        <v>30</v>
      </c>
      <c r="B31" s="4" t="s">
        <v>97</v>
      </c>
      <c r="C31" s="1" t="s">
        <v>4</v>
      </c>
      <c r="D31" s="1" t="s">
        <v>5</v>
      </c>
      <c r="F31" s="33"/>
    </row>
    <row r="32" spans="1:8">
      <c r="A32" s="42" t="s">
        <v>85</v>
      </c>
      <c r="B32" s="14" t="s">
        <v>99</v>
      </c>
      <c r="C32" s="14" t="s">
        <v>8</v>
      </c>
      <c r="D32" s="14" t="s">
        <v>41</v>
      </c>
    </row>
    <row r="33" spans="1:4">
      <c r="A33" s="51">
        <v>626</v>
      </c>
      <c r="B33" s="5" t="s">
        <v>42</v>
      </c>
      <c r="C33" s="6" t="s">
        <v>8</v>
      </c>
      <c r="D33" s="7" t="s">
        <v>41</v>
      </c>
    </row>
    <row r="34" spans="1:4">
      <c r="A34" s="45">
        <v>6390160</v>
      </c>
      <c r="B34" s="20" t="s">
        <v>18</v>
      </c>
      <c r="C34" s="19" t="s">
        <v>8</v>
      </c>
      <c r="D34" s="19" t="s">
        <v>90</v>
      </c>
    </row>
    <row r="35" spans="1:4">
      <c r="A35" s="45">
        <v>6390070</v>
      </c>
      <c r="B35" s="20" t="s">
        <v>35</v>
      </c>
      <c r="C35" s="19" t="s">
        <v>8</v>
      </c>
      <c r="D35" s="19" t="s">
        <v>5</v>
      </c>
    </row>
    <row r="36" spans="1:4">
      <c r="A36" s="44" t="s">
        <v>89</v>
      </c>
      <c r="B36" s="5" t="s">
        <v>74</v>
      </c>
      <c r="C36" s="6" t="s">
        <v>8</v>
      </c>
      <c r="D36" s="7" t="s">
        <v>41</v>
      </c>
    </row>
    <row r="37" spans="1:4">
      <c r="A37" s="40" t="s">
        <v>12</v>
      </c>
      <c r="B37" s="4" t="s">
        <v>13</v>
      </c>
      <c r="C37" s="1" t="s">
        <v>8</v>
      </c>
      <c r="D37" s="1" t="s">
        <v>5</v>
      </c>
    </row>
    <row r="38" spans="1:4">
      <c r="A38" s="39" t="s">
        <v>139</v>
      </c>
      <c r="B38" s="32" t="s">
        <v>138</v>
      </c>
      <c r="C38" s="27" t="s">
        <v>112</v>
      </c>
      <c r="D38" s="27" t="s">
        <v>41</v>
      </c>
    </row>
    <row r="39" spans="1:4">
      <c r="A39" s="39" t="s">
        <v>135</v>
      </c>
      <c r="B39" s="32" t="s">
        <v>136</v>
      </c>
      <c r="C39" s="27" t="s">
        <v>112</v>
      </c>
      <c r="D39" s="27" t="s">
        <v>41</v>
      </c>
    </row>
    <row r="40" spans="1:4">
      <c r="A40" s="44" t="s">
        <v>67</v>
      </c>
      <c r="B40" s="5" t="s">
        <v>100</v>
      </c>
      <c r="C40" s="6" t="s">
        <v>8</v>
      </c>
      <c r="D40" s="7" t="s">
        <v>41</v>
      </c>
    </row>
    <row r="41" spans="1:4">
      <c r="A41" s="44" t="s">
        <v>68</v>
      </c>
      <c r="B41" s="5" t="s">
        <v>101</v>
      </c>
      <c r="C41" s="6" t="s">
        <v>8</v>
      </c>
      <c r="D41" s="7" t="s">
        <v>41</v>
      </c>
    </row>
    <row r="42" spans="1:4">
      <c r="A42" s="40" t="s">
        <v>6</v>
      </c>
      <c r="B42" s="4" t="s">
        <v>102</v>
      </c>
      <c r="C42" s="1" t="s">
        <v>4</v>
      </c>
      <c r="D42" s="1" t="s">
        <v>5</v>
      </c>
    </row>
    <row r="43" spans="1:4">
      <c r="A43" s="44" t="s">
        <v>86</v>
      </c>
      <c r="B43" s="5" t="s">
        <v>103</v>
      </c>
      <c r="C43" s="6" t="s">
        <v>4</v>
      </c>
      <c r="D43" s="7" t="s">
        <v>41</v>
      </c>
    </row>
    <row r="44" spans="1:4">
      <c r="A44" s="44" t="s">
        <v>87</v>
      </c>
      <c r="B44" s="5" t="s">
        <v>104</v>
      </c>
      <c r="C44" s="6" t="s">
        <v>4</v>
      </c>
      <c r="D44" s="7" t="s">
        <v>41</v>
      </c>
    </row>
    <row r="45" spans="1:4">
      <c r="A45" s="40" t="s">
        <v>7</v>
      </c>
      <c r="B45" s="4" t="s">
        <v>105</v>
      </c>
      <c r="C45" s="1" t="s">
        <v>4</v>
      </c>
      <c r="D45" s="1" t="s">
        <v>5</v>
      </c>
    </row>
    <row r="46" spans="1:4">
      <c r="A46" s="44">
        <v>9806</v>
      </c>
      <c r="B46" s="5" t="s">
        <v>43</v>
      </c>
      <c r="C46" s="6" t="s">
        <v>8</v>
      </c>
      <c r="D46" s="7" t="s">
        <v>41</v>
      </c>
    </row>
    <row r="47" spans="1:4">
      <c r="A47" s="39" t="s">
        <v>125</v>
      </c>
      <c r="B47" s="27" t="s">
        <v>126</v>
      </c>
      <c r="C47" s="27" t="s">
        <v>112</v>
      </c>
      <c r="D47" s="27" t="s">
        <v>41</v>
      </c>
    </row>
    <row r="48" spans="1:4">
      <c r="A48" s="39" t="s">
        <v>127</v>
      </c>
      <c r="B48" s="32" t="s">
        <v>128</v>
      </c>
      <c r="C48" s="27" t="s">
        <v>112</v>
      </c>
      <c r="D48" s="27" t="s">
        <v>41</v>
      </c>
    </row>
    <row r="49" spans="1:8">
      <c r="A49" s="39" t="s">
        <v>130</v>
      </c>
      <c r="B49" s="32" t="s">
        <v>131</v>
      </c>
      <c r="C49" s="27" t="s">
        <v>112</v>
      </c>
      <c r="D49" s="27" t="s">
        <v>41</v>
      </c>
    </row>
    <row r="50" spans="1:8">
      <c r="A50" s="39" t="s">
        <v>124</v>
      </c>
      <c r="B50" s="27" t="s">
        <v>137</v>
      </c>
      <c r="C50" s="27" t="s">
        <v>112</v>
      </c>
      <c r="D50" s="27" t="s">
        <v>41</v>
      </c>
    </row>
    <row r="51" spans="1:8">
      <c r="A51" s="39" t="s">
        <v>122</v>
      </c>
      <c r="B51" s="27" t="s">
        <v>123</v>
      </c>
      <c r="C51" s="27" t="s">
        <v>112</v>
      </c>
      <c r="D51" s="27" t="s">
        <v>41</v>
      </c>
    </row>
    <row r="52" spans="1:8">
      <c r="A52" s="39" t="s">
        <v>132</v>
      </c>
      <c r="B52" s="32" t="s">
        <v>129</v>
      </c>
      <c r="C52" s="27" t="s">
        <v>112</v>
      </c>
      <c r="D52" s="27" t="s">
        <v>41</v>
      </c>
    </row>
    <row r="53" spans="1:8">
      <c r="A53" s="40">
        <v>4963</v>
      </c>
      <c r="B53" s="4" t="s">
        <v>16</v>
      </c>
      <c r="C53" s="1" t="s">
        <v>8</v>
      </c>
      <c r="D53" s="1" t="s">
        <v>5</v>
      </c>
    </row>
    <row r="54" spans="1:8">
      <c r="A54" s="44">
        <v>9810</v>
      </c>
      <c r="B54" s="5" t="s">
        <v>44</v>
      </c>
      <c r="C54" s="6" t="s">
        <v>8</v>
      </c>
      <c r="D54" s="7" t="s">
        <v>41</v>
      </c>
    </row>
    <row r="55" spans="1:8">
      <c r="A55" s="40">
        <v>9841</v>
      </c>
      <c r="B55" s="4" t="s">
        <v>17</v>
      </c>
      <c r="C55" s="1" t="s">
        <v>8</v>
      </c>
      <c r="D55" s="1" t="s">
        <v>5</v>
      </c>
    </row>
    <row r="56" spans="1:8">
      <c r="A56" s="44">
        <v>9862</v>
      </c>
      <c r="B56" s="5" t="s">
        <v>45</v>
      </c>
      <c r="C56" s="6" t="s">
        <v>8</v>
      </c>
      <c r="D56" s="7" t="s">
        <v>41</v>
      </c>
    </row>
    <row r="57" spans="1:8">
      <c r="A57" s="44" t="s">
        <v>69</v>
      </c>
      <c r="B57" s="5" t="s">
        <v>70</v>
      </c>
      <c r="C57" s="6" t="s">
        <v>8</v>
      </c>
      <c r="D57" s="7" t="s">
        <v>41</v>
      </c>
    </row>
    <row r="58" spans="1:8">
      <c r="A58" s="40">
        <v>6445</v>
      </c>
      <c r="B58" s="4" t="s">
        <v>31</v>
      </c>
      <c r="C58" s="1" t="s">
        <v>8</v>
      </c>
      <c r="D58" s="1" t="s">
        <v>5</v>
      </c>
    </row>
    <row r="59" spans="1:8">
      <c r="A59" s="44" t="s">
        <v>71</v>
      </c>
      <c r="B59" s="5" t="s">
        <v>72</v>
      </c>
      <c r="C59" s="6" t="s">
        <v>8</v>
      </c>
      <c r="D59" s="7" t="s">
        <v>41</v>
      </c>
    </row>
    <row r="60" spans="1:8">
      <c r="A60" s="44" t="s">
        <v>83</v>
      </c>
      <c r="B60" s="5" t="s">
        <v>84</v>
      </c>
      <c r="C60" s="6" t="s">
        <v>8</v>
      </c>
      <c r="D60" s="7" t="s">
        <v>41</v>
      </c>
    </row>
    <row r="61" spans="1:8">
      <c r="A61" s="40" t="s">
        <v>106</v>
      </c>
      <c r="B61" s="4" t="s">
        <v>107</v>
      </c>
      <c r="C61" s="1" t="s">
        <v>4</v>
      </c>
      <c r="D61" s="1" t="s">
        <v>5</v>
      </c>
      <c r="H61" s="23"/>
    </row>
    <row r="62" spans="1:8">
      <c r="A62" s="44" t="s">
        <v>73</v>
      </c>
      <c r="B62" s="5" t="s">
        <v>108</v>
      </c>
      <c r="C62" s="6" t="s">
        <v>8</v>
      </c>
      <c r="D62" s="7" t="s">
        <v>41</v>
      </c>
    </row>
    <row r="63" spans="1:8">
      <c r="A63" s="44" t="s">
        <v>40</v>
      </c>
      <c r="B63" s="5" t="s">
        <v>109</v>
      </c>
      <c r="C63" s="6" t="s">
        <v>8</v>
      </c>
      <c r="D63" s="7" t="s">
        <v>41</v>
      </c>
    </row>
    <row r="64" spans="1:8">
      <c r="A64" s="39" t="s">
        <v>149</v>
      </c>
      <c r="B64" s="5" t="s">
        <v>150</v>
      </c>
      <c r="C64" s="6" t="s">
        <v>4</v>
      </c>
      <c r="D64" s="7" t="s">
        <v>5</v>
      </c>
    </row>
  </sheetData>
  <sortState ref="A2:H63">
    <sortCondition ref="B1"/>
  </sortState>
  <pageMargins left="0.25" right="0.25" top="0.75" bottom="0.75" header="0.3" footer="0.3"/>
  <pageSetup paperSize="8" orientation="landscape" r:id="rId1"/>
  <ignoredErrors>
    <ignoredError sqref="A64" numberStoredAsText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M50"/>
  <sheetViews>
    <sheetView tabSelected="1" workbookViewId="0">
      <selection activeCell="E20" sqref="E20"/>
    </sheetView>
  </sheetViews>
  <sheetFormatPr baseColWidth="10" defaultRowHeight="14.5"/>
  <cols>
    <col min="1" max="1" width="17.7265625" customWidth="1"/>
    <col min="2" max="2" width="26.6328125" customWidth="1"/>
    <col min="3" max="3" width="12.90625" customWidth="1"/>
    <col min="4" max="4" width="8.7265625" customWidth="1"/>
    <col min="5" max="5" width="7.7265625" customWidth="1"/>
    <col min="6" max="6" width="5.36328125" customWidth="1"/>
    <col min="7" max="7" width="6.6328125" customWidth="1"/>
    <col min="8" max="8" width="7.90625" customWidth="1"/>
    <col min="9" max="9" width="8.6328125" customWidth="1"/>
    <col min="10" max="10" width="14.90625" customWidth="1"/>
    <col min="11" max="11" width="28.36328125" customWidth="1"/>
  </cols>
  <sheetData>
    <row r="2" spans="1:13">
      <c r="A2" t="s">
        <v>141</v>
      </c>
      <c r="B2" t="s">
        <v>148</v>
      </c>
      <c r="C2" t="s">
        <v>1</v>
      </c>
      <c r="D2" t="s">
        <v>146</v>
      </c>
      <c r="E2" t="s">
        <v>147</v>
      </c>
      <c r="F2" t="s">
        <v>142</v>
      </c>
      <c r="G2" t="s">
        <v>143</v>
      </c>
      <c r="H2" t="s">
        <v>145</v>
      </c>
      <c r="I2" t="s">
        <v>144</v>
      </c>
    </row>
    <row r="6" spans="1:13">
      <c r="A6" t="s">
        <v>151</v>
      </c>
      <c r="K6" t="s">
        <v>152</v>
      </c>
    </row>
    <row r="8" spans="1:13">
      <c r="A8" s="16" t="s">
        <v>0</v>
      </c>
      <c r="B8" s="17" t="s">
        <v>1</v>
      </c>
      <c r="C8" s="17" t="s">
        <v>2</v>
      </c>
      <c r="D8" s="17" t="s">
        <v>3</v>
      </c>
      <c r="E8" s="21"/>
      <c r="F8" s="21"/>
      <c r="G8" s="21"/>
      <c r="H8" s="21"/>
      <c r="I8" s="21"/>
      <c r="J8" s="16" t="s">
        <v>0</v>
      </c>
      <c r="K8" s="17" t="s">
        <v>1</v>
      </c>
      <c r="L8" s="17" t="s">
        <v>2</v>
      </c>
      <c r="M8" s="17" t="s">
        <v>3</v>
      </c>
    </row>
    <row r="9" spans="1:13">
      <c r="A9" s="36" t="s">
        <v>77</v>
      </c>
      <c r="B9" s="36" t="str">
        <f>IFERROR(VLOOKUP(A9,Tableau1[],2,FALSE),"")</f>
        <v>Bonnet bleu PM</v>
      </c>
      <c r="C9" s="36" t="str">
        <f>IFERROR(VLOOKUP(A9,Tableau1[],3,FALSE),"")</f>
        <v>GK</v>
      </c>
      <c r="D9" s="36" t="str">
        <f>IFERROR(VLOOKUP(A9,Tableau1[],4,FALSE),"")</f>
        <v>PM</v>
      </c>
      <c r="J9" s="52" t="str">
        <f>IFERROR(INDEX(Tableau1[Ref],MATCH(K9,Tableau1[Désignations],0)),"")</f>
        <v>Bonnet pm</v>
      </c>
      <c r="K9" s="52" t="s">
        <v>78</v>
      </c>
      <c r="L9" s="52" t="str">
        <f>IFERROR(VLOOKUP(K9,Tableau1[[Désignations]:[CAT]],2,FALSE),"")</f>
        <v>GK</v>
      </c>
      <c r="M9" s="52" t="str">
        <f>IFERROR(VLOOKUP(K9,Tableau1[[Désignations]:[CAT]],3,FALSE),"")</f>
        <v>PM</v>
      </c>
    </row>
    <row r="10" spans="1:13">
      <c r="A10" s="36" t="s">
        <v>117</v>
      </c>
      <c r="B10" s="36" t="str">
        <f>IFERROR(VLOOKUP(A10,Tableau1[],2,FALSE),"")</f>
        <v xml:space="preserve">Calot microporeux </v>
      </c>
      <c r="C10" s="36" t="str">
        <f>IFERROR(VLOOKUP(A10,Tableau1[],3,FALSE),"")</f>
        <v>ATEQ</v>
      </c>
      <c r="D10" s="36" t="str">
        <f>IFERROR(VLOOKUP(A10,Tableau1[],4,FALSE),"")</f>
        <v>PM</v>
      </c>
      <c r="J10" s="52" t="str">
        <f>IFERROR(INDEX(Tableau1[Ref],MATCH(K10,Tableau1[Désignations],0)),"")</f>
        <v>CAL01001</v>
      </c>
      <c r="K10" s="52" t="s">
        <v>118</v>
      </c>
      <c r="L10" s="52" t="str">
        <f>IFERROR(VLOOKUP(K10,Tableau1[[Désignations]:[CAT]],2,FALSE),"")</f>
        <v>ATEQ</v>
      </c>
      <c r="M10" s="52" t="str">
        <f>IFERROR(VLOOKUP(K10,Tableau1[[Désignations]:[CAT]],3,FALSE),"")</f>
        <v>PM</v>
      </c>
    </row>
    <row r="11" spans="1:13">
      <c r="A11" s="36" t="s">
        <v>36</v>
      </c>
      <c r="B11" s="36" t="str">
        <f>IFERROR(VLOOKUP(A11,Tableau1[],2,FALSE),"")</f>
        <v>Bonnet polaire ASVP</v>
      </c>
      <c r="C11" s="36" t="str">
        <f>IFERROR(VLOOKUP(A11,Tableau1[],3,FALSE),"")</f>
        <v>ATEQ</v>
      </c>
      <c r="D11" s="36" t="str">
        <f>IFERROR(VLOOKUP(A11,Tableau1[],4,FALSE),"")</f>
        <v>ASVP</v>
      </c>
      <c r="J11" s="52" t="str">
        <f>IFERROR(INDEX(Tableau1[Ref],MATCH(K11,Tableau1[Désignations],0)),"")</f>
        <v>BONO202</v>
      </c>
      <c r="K11" s="52" t="s">
        <v>37</v>
      </c>
      <c r="L11" s="52" t="str">
        <f>IFERROR(VLOOKUP(K11,Tableau1[[Désignations]:[CAT]],2,FALSE),"")</f>
        <v>ATEQ</v>
      </c>
      <c r="M11" s="52" t="str">
        <f>IFERROR(VLOOKUP(K11,Tableau1[[Désignations]:[CAT]],3,FALSE),"")</f>
        <v>ASVP</v>
      </c>
    </row>
    <row r="12" spans="1:13">
      <c r="A12" s="36" t="s">
        <v>149</v>
      </c>
      <c r="B12" s="36" t="str">
        <f>IFERROR(VLOOKUP(A12,Tableau1[],2,FALSE),"")</f>
        <v xml:space="preserve">Basket tout terrain Noir </v>
      </c>
      <c r="C12" s="36" t="str">
        <f>IFERROR(VLOOKUP(A12,Tableau1[],3,FALSE),"")</f>
        <v>ATEQ</v>
      </c>
      <c r="D12" s="36" t="str">
        <f>IFERROR(VLOOKUP(A12,Tableau1[],4,FALSE),"")</f>
        <v>ASVP</v>
      </c>
      <c r="J12" s="52" t="str">
        <f>IFERROR(INDEX(Tableau1[Ref],MATCH(K12,Tableau1[Désignations],0)),"")</f>
        <v>0000009483</v>
      </c>
      <c r="K12" s="52" t="s">
        <v>150</v>
      </c>
      <c r="L12" s="52" t="str">
        <f>IFERROR(VLOOKUP(K12,Tableau1[[Désignations]:[CAT]],2,FALSE),"")</f>
        <v>ATEQ</v>
      </c>
      <c r="M12" s="52" t="str">
        <f>IFERROR(VLOOKUP(K12,Tableau1[[Désignations]:[CAT]],3,FALSE),"")</f>
        <v>ASVP</v>
      </c>
    </row>
    <row r="13" spans="1:13">
      <c r="A13" s="36"/>
      <c r="B13" s="36" t="str">
        <f>IFERROR(VLOOKUP(A13,Tableau1[],2,FALSE),"")</f>
        <v/>
      </c>
      <c r="C13" s="36" t="str">
        <f>IFERROR(VLOOKUP(A13,Tableau1[],3,FALSE),"")</f>
        <v/>
      </c>
      <c r="D13" s="36" t="str">
        <f>IFERROR(VLOOKUP(A13,Tableau1[],4,FALSE),"")</f>
        <v/>
      </c>
      <c r="J13" s="52" t="str">
        <f>IFERROR(INDEX(Tableau1[Ref],MATCH(K13,Tableau1[Désignations],0)),"")</f>
        <v/>
      </c>
      <c r="K13" s="52"/>
      <c r="L13" s="52" t="str">
        <f>IFERROR(VLOOKUP(K13,Tableau1[[Désignations]:[CAT]],2,FALSE),"")</f>
        <v/>
      </c>
      <c r="M13" s="52" t="str">
        <f>IFERROR(VLOOKUP(K13,Tableau1[[Désignations]:[CAT]],3,FALSE),"")</f>
        <v/>
      </c>
    </row>
    <row r="14" spans="1:13">
      <c r="A14" s="36"/>
      <c r="B14" s="36" t="str">
        <f>IFERROR(VLOOKUP(A14,Tableau1[],2,FALSE),"")</f>
        <v/>
      </c>
      <c r="C14" s="36" t="str">
        <f>IFERROR(VLOOKUP(A14,Tableau1[],3,FALSE),"")</f>
        <v/>
      </c>
      <c r="D14" s="36" t="str">
        <f>IFERROR(VLOOKUP(A14,Tableau1[],4,FALSE),"")</f>
        <v/>
      </c>
      <c r="J14" s="52" t="str">
        <f>IFERROR(INDEX(Tableau1[Ref],MATCH(K14,Tableau1[Désignations],0)),"")</f>
        <v/>
      </c>
      <c r="K14" s="52"/>
      <c r="L14" s="52" t="str">
        <f>IFERROR(VLOOKUP(K14,Tableau1[[Désignations]:[CAT]],2,FALSE),"")</f>
        <v/>
      </c>
      <c r="M14" s="52" t="str">
        <f>IFERROR(VLOOKUP(K14,Tableau1[[Désignations]:[CAT]],3,FALSE),"")</f>
        <v/>
      </c>
    </row>
    <row r="15" spans="1:13">
      <c r="A15" s="36"/>
      <c r="B15" s="36" t="str">
        <f>IFERROR(VLOOKUP(A15,Tableau1[],2,FALSE),"")</f>
        <v/>
      </c>
      <c r="C15" s="36" t="str">
        <f>IFERROR(VLOOKUP(A15,Tableau1[],3,FALSE),"")</f>
        <v/>
      </c>
      <c r="D15" s="36" t="str">
        <f>IFERROR(VLOOKUP(A15,Tableau1[],4,FALSE),"")</f>
        <v/>
      </c>
      <c r="J15" s="52" t="str">
        <f>IFERROR(INDEX(Tableau1[Ref],MATCH(K15,Tableau1[Désignations],0)),"")</f>
        <v/>
      </c>
      <c r="K15" s="52"/>
      <c r="L15" s="52" t="str">
        <f>IFERROR(VLOOKUP(K15,Tableau1[[Désignations]:[CAT]],2,FALSE),"")</f>
        <v/>
      </c>
      <c r="M15" s="52" t="str">
        <f>IFERROR(VLOOKUP(K15,Tableau1[[Désignations]:[CAT]],3,FALSE),"")</f>
        <v/>
      </c>
    </row>
    <row r="16" spans="1:13">
      <c r="A16" s="36"/>
      <c r="B16" s="36" t="str">
        <f>IFERROR(VLOOKUP(A16,Tableau1[],2,FALSE),"")</f>
        <v/>
      </c>
      <c r="C16" s="36" t="str">
        <f>IFERROR(VLOOKUP(A16,Tableau1[],3,FALSE),"")</f>
        <v/>
      </c>
      <c r="D16" s="36" t="str">
        <f>IFERROR(VLOOKUP(A16,Tableau1[],4,FALSE),"")</f>
        <v/>
      </c>
      <c r="J16" s="52" t="str">
        <f>IFERROR(INDEX(Tableau1[Ref],MATCH(K16,Tableau1[Désignations],0)),"")</f>
        <v/>
      </c>
      <c r="K16" s="52"/>
      <c r="L16" s="52" t="str">
        <f>IFERROR(VLOOKUP(K16,Tableau1[[Désignations]:[CAT]],2,FALSE),"")</f>
        <v/>
      </c>
      <c r="M16" s="52" t="str">
        <f>IFERROR(VLOOKUP(K16,Tableau1[[Désignations]:[CAT]],3,FALSE),"")</f>
        <v/>
      </c>
    </row>
    <row r="17" spans="1:13">
      <c r="A17" s="36"/>
      <c r="B17" s="36" t="str">
        <f>IFERROR(VLOOKUP(A17,Tableau1[],2,FALSE),"")</f>
        <v/>
      </c>
      <c r="C17" s="36" t="str">
        <f>IFERROR(VLOOKUP(A17,Tableau1[],3,FALSE),"")</f>
        <v/>
      </c>
      <c r="D17" s="36" t="str">
        <f>IFERROR(VLOOKUP(A17,Tableau1[],4,FALSE),"")</f>
        <v/>
      </c>
      <c r="J17" s="52" t="str">
        <f>IFERROR(INDEX(Tableau1[Ref],MATCH(K17,Tableau1[Désignations],0)),"")</f>
        <v/>
      </c>
      <c r="K17" s="52"/>
      <c r="L17" s="52" t="str">
        <f>IFERROR(VLOOKUP(K17,Tableau1[[Désignations]:[CAT]],2,FALSE),"")</f>
        <v/>
      </c>
      <c r="M17" s="52" t="str">
        <f>IFERROR(VLOOKUP(K17,Tableau1[[Désignations]:[CAT]],3,FALSE),"")</f>
        <v/>
      </c>
    </row>
    <row r="18" spans="1:13">
      <c r="A18" s="36"/>
      <c r="B18" s="36" t="str">
        <f>IFERROR(VLOOKUP(A18,Tableau1[],2,FALSE),"")</f>
        <v/>
      </c>
      <c r="C18" s="36" t="str">
        <f>IFERROR(VLOOKUP(A18,Tableau1[],3,FALSE),"")</f>
        <v/>
      </c>
      <c r="D18" s="36" t="str">
        <f>IFERROR(VLOOKUP(A18,Tableau1[],4,FALSE),"")</f>
        <v/>
      </c>
      <c r="J18" s="52" t="str">
        <f>IFERROR(INDEX(Tableau1[Ref],MATCH(K18,Tableau1[Désignations],0)),"")</f>
        <v/>
      </c>
      <c r="K18" s="52"/>
      <c r="L18" s="52" t="str">
        <f>IFERROR(VLOOKUP(K18,Tableau1[[Désignations]:[CAT]],2,FALSE),"")</f>
        <v/>
      </c>
      <c r="M18" s="52" t="str">
        <f>IFERROR(VLOOKUP(K18,Tableau1[[Désignations]:[CAT]],3,FALSE),"")</f>
        <v/>
      </c>
    </row>
    <row r="19" spans="1:13">
      <c r="A19" s="36"/>
      <c r="B19" s="36" t="str">
        <f>IFERROR(VLOOKUP(A19,Tableau1[],2,FALSE),"")</f>
        <v/>
      </c>
      <c r="C19" s="36" t="str">
        <f>IFERROR(VLOOKUP(A19,Tableau1[],3,FALSE),"")</f>
        <v/>
      </c>
      <c r="D19" s="36" t="str">
        <f>IFERROR(VLOOKUP(A19,Tableau1[],4,FALSE),"")</f>
        <v/>
      </c>
      <c r="J19" s="52" t="str">
        <f>IFERROR(INDEX(Tableau1[Ref],MATCH(K19,Tableau1[Désignations],0)),"")</f>
        <v/>
      </c>
      <c r="K19" s="52"/>
      <c r="L19" s="52" t="str">
        <f>IFERROR(VLOOKUP(K19,Tableau1[[Désignations]:[CAT]],2,FALSE),"")</f>
        <v/>
      </c>
      <c r="M19" s="52" t="str">
        <f>IFERROR(VLOOKUP(K19,Tableau1[[Désignations]:[CAT]],3,FALSE),"")</f>
        <v/>
      </c>
    </row>
    <row r="20" spans="1:13">
      <c r="A20" s="36"/>
      <c r="B20" s="36" t="str">
        <f>IFERROR(VLOOKUP(A20,Tableau1[],2,FALSE),"")</f>
        <v/>
      </c>
      <c r="C20" s="36" t="str">
        <f>IFERROR(VLOOKUP(A20,Tableau1[],3,FALSE),"")</f>
        <v/>
      </c>
      <c r="D20" s="36" t="str">
        <f>IFERROR(VLOOKUP(A20,Tableau1[],4,FALSE),"")</f>
        <v/>
      </c>
      <c r="J20" s="52" t="str">
        <f>IFERROR(INDEX(Tableau1[Ref],MATCH(K20,Tableau1[Désignations],0)),"")</f>
        <v/>
      </c>
      <c r="K20" s="52"/>
      <c r="L20" s="52" t="str">
        <f>IFERROR(VLOOKUP(K20,Tableau1[[Désignations]:[CAT]],2,FALSE),"")</f>
        <v/>
      </c>
      <c r="M20" s="52" t="str">
        <f>IFERROR(VLOOKUP(K20,Tableau1[[Désignations]:[CAT]],3,FALSE),"")</f>
        <v/>
      </c>
    </row>
    <row r="21" spans="1:13">
      <c r="A21" s="36"/>
      <c r="B21" s="36" t="str">
        <f>IFERROR(VLOOKUP(A21,Tableau1[],2,FALSE),"")</f>
        <v/>
      </c>
      <c r="C21" s="36" t="str">
        <f>IFERROR(VLOOKUP(A21,Tableau1[],3,FALSE),"")</f>
        <v/>
      </c>
      <c r="D21" s="36" t="str">
        <f>IFERROR(VLOOKUP(A21,Tableau1[],4,FALSE),"")</f>
        <v/>
      </c>
      <c r="J21" s="52" t="str">
        <f>IFERROR(INDEX(Tableau1[Ref],MATCH(K21,Tableau1[Désignations],0)),"")</f>
        <v/>
      </c>
      <c r="K21" s="52"/>
      <c r="L21" s="52" t="str">
        <f>IFERROR(VLOOKUP(K21,Tableau1[[Désignations]:[CAT]],2,FALSE),"")</f>
        <v/>
      </c>
      <c r="M21" s="52" t="str">
        <f>IFERROR(VLOOKUP(K21,Tableau1[[Désignations]:[CAT]],3,FALSE),"")</f>
        <v/>
      </c>
    </row>
    <row r="22" spans="1:13">
      <c r="A22" s="36"/>
      <c r="B22" s="36" t="str">
        <f>IFERROR(VLOOKUP(A22,Tableau1[],2,FALSE),"")</f>
        <v/>
      </c>
      <c r="C22" s="36" t="str">
        <f>IFERROR(VLOOKUP(A22,Tableau1[],3,FALSE),"")</f>
        <v/>
      </c>
      <c r="D22" s="36" t="str">
        <f>IFERROR(VLOOKUP(A22,Tableau1[],4,FALSE),"")</f>
        <v/>
      </c>
      <c r="J22" s="52" t="str">
        <f>IFERROR(INDEX(Tableau1[Ref],MATCH(K22,Tableau1[Désignations],0)),"")</f>
        <v/>
      </c>
      <c r="K22" s="52"/>
      <c r="L22" s="52" t="str">
        <f>IFERROR(VLOOKUP(K22,Tableau1[[Désignations]:[CAT]],2,FALSE),"")</f>
        <v/>
      </c>
      <c r="M22" s="52" t="str">
        <f>IFERROR(VLOOKUP(K22,Tableau1[[Désignations]:[CAT]],3,FALSE),"")</f>
        <v/>
      </c>
    </row>
    <row r="23" spans="1:13">
      <c r="A23" s="36"/>
      <c r="B23" s="36" t="str">
        <f>IFERROR(VLOOKUP(A23,Tableau1[],2,FALSE),"")</f>
        <v/>
      </c>
      <c r="C23" s="36" t="str">
        <f>IFERROR(VLOOKUP(A23,Tableau1[],3,FALSE),"")</f>
        <v/>
      </c>
      <c r="D23" s="36" t="str">
        <f>IFERROR(VLOOKUP(A23,Tableau1[],4,FALSE),"")</f>
        <v/>
      </c>
      <c r="J23" s="52" t="str">
        <f>IFERROR(INDEX(Tableau1[Ref],MATCH(K23,Tableau1[Désignations],0)),"")</f>
        <v/>
      </c>
      <c r="K23" s="52"/>
      <c r="L23" s="52" t="str">
        <f>IFERROR(VLOOKUP(K23,Tableau1[[Désignations]:[CAT]],2,FALSE),"")</f>
        <v/>
      </c>
      <c r="M23" s="52" t="str">
        <f>IFERROR(VLOOKUP(K23,Tableau1[[Désignations]:[CAT]],3,FALSE),"")</f>
        <v/>
      </c>
    </row>
    <row r="24" spans="1:13">
      <c r="A24" s="36"/>
      <c r="B24" s="36" t="str">
        <f>IFERROR(VLOOKUP(A24,Tableau1[],2,FALSE),"")</f>
        <v/>
      </c>
      <c r="C24" s="36" t="str">
        <f>IFERROR(VLOOKUP(A24,Tableau1[],3,FALSE),"")</f>
        <v/>
      </c>
      <c r="D24" s="36" t="str">
        <f>IFERROR(VLOOKUP(A24,Tableau1[],4,FALSE),"")</f>
        <v/>
      </c>
      <c r="J24" s="52" t="str">
        <f>IFERROR(INDEX(Tableau1[Ref],MATCH(K24,Tableau1[Désignations],0)),"")</f>
        <v/>
      </c>
      <c r="K24" s="52"/>
      <c r="L24" s="52" t="str">
        <f>IFERROR(VLOOKUP(K24,Tableau1[[Désignations]:[CAT]],2,FALSE),"")</f>
        <v/>
      </c>
      <c r="M24" s="52" t="str">
        <f>IFERROR(VLOOKUP(K24,Tableau1[[Désignations]:[CAT]],3,FALSE),"")</f>
        <v/>
      </c>
    </row>
    <row r="25" spans="1:13">
      <c r="A25" s="36"/>
      <c r="B25" s="36" t="str">
        <f>IFERROR(VLOOKUP(A25,Tableau1[],2,FALSE),"")</f>
        <v/>
      </c>
      <c r="C25" s="36" t="str">
        <f>IFERROR(VLOOKUP(A25,Tableau1[],3,FALSE),"")</f>
        <v/>
      </c>
      <c r="D25" s="36" t="str">
        <f>IFERROR(VLOOKUP(A25,Tableau1[],4,FALSE),"")</f>
        <v/>
      </c>
      <c r="J25" s="52" t="str">
        <f>IFERROR(INDEX(Tableau1[Ref],MATCH(K25,Tableau1[Désignations],0)),"")</f>
        <v/>
      </c>
      <c r="K25" s="52"/>
      <c r="L25" s="52" t="str">
        <f>IFERROR(VLOOKUP(K25,Tableau1[[Désignations]:[CAT]],2,FALSE),"")</f>
        <v/>
      </c>
      <c r="M25" s="52" t="str">
        <f>IFERROR(VLOOKUP(K25,Tableau1[[Désignations]:[CAT]],3,FALSE),"")</f>
        <v/>
      </c>
    </row>
    <row r="26" spans="1:13">
      <c r="A26" s="36"/>
      <c r="B26" s="36" t="str">
        <f>IFERROR(VLOOKUP(A26,Tableau1[],2,FALSE),"")</f>
        <v/>
      </c>
      <c r="C26" s="36" t="str">
        <f>IFERROR(VLOOKUP(A26,Tableau1[],3,FALSE),"")</f>
        <v/>
      </c>
      <c r="D26" s="36" t="str">
        <f>IFERROR(VLOOKUP(A26,Tableau1[],4,FALSE),"")</f>
        <v/>
      </c>
      <c r="J26" s="52" t="str">
        <f>IFERROR(INDEX(Tableau1[Ref],MATCH(K26,Tableau1[Désignations],0)),"")</f>
        <v/>
      </c>
      <c r="K26" s="52"/>
      <c r="L26" s="52" t="str">
        <f>IFERROR(VLOOKUP(K26,Tableau1[[Désignations]:[CAT]],2,FALSE),"")</f>
        <v/>
      </c>
      <c r="M26" s="52" t="str">
        <f>IFERROR(VLOOKUP(K26,Tableau1[[Désignations]:[CAT]],3,FALSE),"")</f>
        <v/>
      </c>
    </row>
    <row r="27" spans="1:13">
      <c r="A27" s="36"/>
      <c r="B27" s="36" t="str">
        <f>IFERROR(VLOOKUP(A27,Tableau1[],2,FALSE),"")</f>
        <v/>
      </c>
      <c r="C27" s="36" t="str">
        <f>IFERROR(VLOOKUP(A27,Tableau1[],3,FALSE),"")</f>
        <v/>
      </c>
      <c r="D27" s="36" t="str">
        <f>IFERROR(VLOOKUP(A27,Tableau1[],4,FALSE),"")</f>
        <v/>
      </c>
      <c r="J27" s="52" t="str">
        <f>IFERROR(INDEX(Tableau1[Ref],MATCH(K27,Tableau1[Désignations],0)),"")</f>
        <v/>
      </c>
      <c r="K27" s="52"/>
      <c r="L27" s="52" t="str">
        <f>IFERROR(VLOOKUP(K27,Tableau1[[Désignations]:[CAT]],2,FALSE),"")</f>
        <v/>
      </c>
      <c r="M27" s="52" t="str">
        <f>IFERROR(VLOOKUP(K27,Tableau1[[Désignations]:[CAT]],3,FALSE),"")</f>
        <v/>
      </c>
    </row>
    <row r="28" spans="1:13">
      <c r="A28" s="36"/>
      <c r="B28" s="36" t="str">
        <f>IFERROR(VLOOKUP(A28,Tableau1[],2,FALSE),"")</f>
        <v/>
      </c>
      <c r="C28" s="36" t="str">
        <f>IFERROR(VLOOKUP(A28,Tableau1[],3,FALSE),"")</f>
        <v/>
      </c>
      <c r="D28" s="36" t="str">
        <f>IFERROR(VLOOKUP(A28,Tableau1[],4,FALSE),"")</f>
        <v/>
      </c>
      <c r="J28" s="52" t="str">
        <f>IFERROR(INDEX(Tableau1[Ref],MATCH(K28,Tableau1[Désignations],0)),"")</f>
        <v/>
      </c>
      <c r="K28" s="52"/>
      <c r="L28" s="52" t="str">
        <f>IFERROR(VLOOKUP(K28,Tableau1[[Désignations]:[CAT]],2,FALSE),"")</f>
        <v/>
      </c>
      <c r="M28" s="52" t="str">
        <f>IFERROR(VLOOKUP(K28,Tableau1[[Désignations]:[CAT]],3,FALSE),"")</f>
        <v/>
      </c>
    </row>
    <row r="29" spans="1:13">
      <c r="A29" s="36"/>
      <c r="B29" s="36" t="str">
        <f>IFERROR(VLOOKUP(A29,Tableau1[],2,FALSE),"")</f>
        <v/>
      </c>
      <c r="C29" s="36" t="str">
        <f>IFERROR(VLOOKUP(A29,Tableau1[],3,FALSE),"")</f>
        <v/>
      </c>
      <c r="D29" s="36" t="str">
        <f>IFERROR(VLOOKUP(A29,Tableau1[],4,FALSE),"")</f>
        <v/>
      </c>
      <c r="J29" s="52" t="str">
        <f>IFERROR(INDEX(Tableau1[Ref],MATCH(K29,Tableau1[Désignations],0)),"")</f>
        <v/>
      </c>
      <c r="K29" s="52"/>
      <c r="L29" s="52" t="str">
        <f>IFERROR(VLOOKUP(K29,Tableau1[[Désignations]:[CAT]],2,FALSE),"")</f>
        <v/>
      </c>
      <c r="M29" s="52" t="str">
        <f>IFERROR(VLOOKUP(K29,Tableau1[[Désignations]:[CAT]],3,FALSE),"")</f>
        <v/>
      </c>
    </row>
    <row r="30" spans="1:13">
      <c r="A30" s="36"/>
      <c r="B30" s="36" t="str">
        <f>IFERROR(VLOOKUP(A30,Tableau1[],2,FALSE),"")</f>
        <v/>
      </c>
      <c r="C30" s="36" t="str">
        <f>IFERROR(VLOOKUP(A30,Tableau1[],3,FALSE),"")</f>
        <v/>
      </c>
      <c r="D30" s="36" t="str">
        <f>IFERROR(VLOOKUP(A30,Tableau1[],4,FALSE),"")</f>
        <v/>
      </c>
      <c r="J30" s="52" t="str">
        <f>IFERROR(INDEX(Tableau1[Ref],MATCH(K30,Tableau1[Désignations],0)),"")</f>
        <v/>
      </c>
      <c r="K30" s="52"/>
      <c r="L30" s="52" t="str">
        <f>IFERROR(VLOOKUP(K30,Tableau1[[Désignations]:[CAT]],2,FALSE),"")</f>
        <v/>
      </c>
      <c r="M30" s="52" t="str">
        <f>IFERROR(VLOOKUP(K30,Tableau1[[Désignations]:[CAT]],3,FALSE),"")</f>
        <v/>
      </c>
    </row>
    <row r="31" spans="1:13">
      <c r="A31" s="36"/>
      <c r="B31" s="36" t="str">
        <f>IFERROR(VLOOKUP(A31,Tableau1[],2,FALSE),"")</f>
        <v/>
      </c>
      <c r="C31" s="36" t="str">
        <f>IFERROR(VLOOKUP(A31,Tableau1[],3,FALSE),"")</f>
        <v/>
      </c>
      <c r="D31" s="36" t="str">
        <f>IFERROR(VLOOKUP(A31,Tableau1[],4,FALSE),"")</f>
        <v/>
      </c>
      <c r="J31" s="52" t="str">
        <f>IFERROR(INDEX(Tableau1[Ref],MATCH(K31,Tableau1[Désignations],0)),"")</f>
        <v/>
      </c>
      <c r="K31" s="52"/>
      <c r="L31" s="52" t="str">
        <f>IFERROR(VLOOKUP(K31,Tableau1[[Désignations]:[CAT]],2,FALSE),"")</f>
        <v/>
      </c>
      <c r="M31" s="52" t="str">
        <f>IFERROR(VLOOKUP(K31,Tableau1[[Désignations]:[CAT]],3,FALSE),"")</f>
        <v/>
      </c>
    </row>
    <row r="32" spans="1:13">
      <c r="A32" s="36"/>
      <c r="B32" s="36" t="str">
        <f>IFERROR(VLOOKUP(A32,Tableau1[],2,FALSE),"")</f>
        <v/>
      </c>
      <c r="C32" s="36" t="str">
        <f>IFERROR(VLOOKUP(A32,Tableau1[],3,FALSE),"")</f>
        <v/>
      </c>
      <c r="D32" s="36" t="str">
        <f>IFERROR(VLOOKUP(A32,Tableau1[],4,FALSE),"")</f>
        <v/>
      </c>
      <c r="J32" s="52" t="str">
        <f>IFERROR(INDEX(Tableau1[Ref],MATCH(K32,Tableau1[Désignations],0)),"")</f>
        <v/>
      </c>
      <c r="K32" s="52"/>
      <c r="L32" s="52" t="str">
        <f>IFERROR(VLOOKUP(K32,Tableau1[[Désignations]:[CAT]],2,FALSE),"")</f>
        <v/>
      </c>
      <c r="M32" s="52" t="str">
        <f>IFERROR(VLOOKUP(K32,Tableau1[[Désignations]:[CAT]],3,FALSE),"")</f>
        <v/>
      </c>
    </row>
    <row r="33" spans="1:13">
      <c r="A33" s="36"/>
      <c r="B33" s="36" t="str">
        <f>IFERROR(VLOOKUP(A33,Tableau1[],2,FALSE),"")</f>
        <v/>
      </c>
      <c r="C33" s="36" t="str">
        <f>IFERROR(VLOOKUP(A33,Tableau1[],3,FALSE),"")</f>
        <v/>
      </c>
      <c r="D33" s="36" t="str">
        <f>IFERROR(VLOOKUP(A33,Tableau1[],4,FALSE),"")</f>
        <v/>
      </c>
      <c r="J33" s="52" t="str">
        <f>IFERROR(INDEX(Tableau1[Ref],MATCH(K33,Tableau1[Désignations],0)),"")</f>
        <v/>
      </c>
      <c r="K33" s="52"/>
      <c r="L33" s="52" t="str">
        <f>IFERROR(VLOOKUP(K33,Tableau1[[Désignations]:[CAT]],2,FALSE),"")</f>
        <v/>
      </c>
      <c r="M33" s="52" t="str">
        <f>IFERROR(VLOOKUP(K33,Tableau1[[Désignations]:[CAT]],3,FALSE),"")</f>
        <v/>
      </c>
    </row>
    <row r="34" spans="1:13">
      <c r="A34" s="36"/>
      <c r="B34" s="36" t="str">
        <f>IFERROR(VLOOKUP(A34,Tableau1[],2,FALSE),"")</f>
        <v/>
      </c>
      <c r="C34" s="36" t="str">
        <f>IFERROR(VLOOKUP(A34,Tableau1[],3,FALSE),"")</f>
        <v/>
      </c>
      <c r="D34" s="36" t="str">
        <f>IFERROR(VLOOKUP(A34,Tableau1[],4,FALSE),"")</f>
        <v/>
      </c>
      <c r="J34" s="52" t="str">
        <f>IFERROR(INDEX(Tableau1[Ref],MATCH(K34,Tableau1[Désignations],0)),"")</f>
        <v/>
      </c>
      <c r="K34" s="52"/>
      <c r="L34" s="52" t="str">
        <f>IFERROR(VLOOKUP(K34,Tableau1[[Désignations]:[CAT]],2,FALSE),"")</f>
        <v/>
      </c>
      <c r="M34" s="52" t="str">
        <f>IFERROR(VLOOKUP(K34,Tableau1[[Désignations]:[CAT]],3,FALSE),"")</f>
        <v/>
      </c>
    </row>
    <row r="35" spans="1:13">
      <c r="A35" s="36"/>
      <c r="B35" s="36" t="str">
        <f>IFERROR(VLOOKUP(A35,Tableau1[],2,FALSE),"")</f>
        <v/>
      </c>
      <c r="C35" s="36" t="str">
        <f>IFERROR(VLOOKUP(A35,Tableau1[],3,FALSE),"")</f>
        <v/>
      </c>
      <c r="D35" s="36" t="str">
        <f>IFERROR(VLOOKUP(A35,Tableau1[],4,FALSE),"")</f>
        <v/>
      </c>
      <c r="J35" s="52" t="str">
        <f>IFERROR(INDEX(Tableau1[Ref],MATCH(K35,Tableau1[Désignations],0)),"")</f>
        <v/>
      </c>
      <c r="K35" s="52"/>
      <c r="L35" s="52" t="str">
        <f>IFERROR(VLOOKUP(K35,Tableau1[[Désignations]:[CAT]],2,FALSE),"")</f>
        <v/>
      </c>
      <c r="M35" s="52" t="str">
        <f>IFERROR(VLOOKUP(K35,Tableau1[[Désignations]:[CAT]],3,FALSE),"")</f>
        <v/>
      </c>
    </row>
    <row r="36" spans="1:13">
      <c r="A36" s="36"/>
      <c r="B36" s="36" t="str">
        <f>IFERROR(VLOOKUP(A36,Tableau1[],2,FALSE),"")</f>
        <v/>
      </c>
      <c r="C36" s="36" t="str">
        <f>IFERROR(VLOOKUP(A36,Tableau1[],3,FALSE),"")</f>
        <v/>
      </c>
      <c r="D36" s="36" t="str">
        <f>IFERROR(VLOOKUP(A36,Tableau1[],4,FALSE),"")</f>
        <v/>
      </c>
      <c r="J36" s="52" t="str">
        <f>IFERROR(INDEX(Tableau1[Ref],MATCH(K36,Tableau1[Désignations],0)),"")</f>
        <v/>
      </c>
      <c r="K36" s="52"/>
      <c r="L36" s="52" t="str">
        <f>IFERROR(VLOOKUP(K36,Tableau1[[Désignations]:[CAT]],2,FALSE),"")</f>
        <v/>
      </c>
      <c r="M36" s="52" t="str">
        <f>IFERROR(VLOOKUP(K36,Tableau1[[Désignations]:[CAT]],3,FALSE),"")</f>
        <v/>
      </c>
    </row>
    <row r="37" spans="1:13">
      <c r="A37" s="36"/>
      <c r="B37" s="36" t="str">
        <f>IFERROR(VLOOKUP(A37,Tableau1[],2,FALSE),"")</f>
        <v/>
      </c>
      <c r="C37" s="36" t="str">
        <f>IFERROR(VLOOKUP(A37,Tableau1[],3,FALSE),"")</f>
        <v/>
      </c>
      <c r="D37" s="36" t="str">
        <f>IFERROR(VLOOKUP(A37,Tableau1[],4,FALSE),"")</f>
        <v/>
      </c>
      <c r="J37" s="52" t="str">
        <f>IFERROR(INDEX(Tableau1[Ref],MATCH(K37,Tableau1[Désignations],0)),"")</f>
        <v/>
      </c>
      <c r="K37" s="52"/>
      <c r="L37" s="52" t="str">
        <f>IFERROR(VLOOKUP(K37,Tableau1[[Désignations]:[CAT]],2,FALSE),"")</f>
        <v/>
      </c>
      <c r="M37" s="52" t="str">
        <f>IFERROR(VLOOKUP(K37,Tableau1[[Désignations]:[CAT]],3,FALSE),"")</f>
        <v/>
      </c>
    </row>
    <row r="38" spans="1:13">
      <c r="A38" s="36"/>
      <c r="B38" s="36" t="str">
        <f>IFERROR(VLOOKUP(A38,Tableau1[],2,FALSE),"")</f>
        <v/>
      </c>
      <c r="C38" s="36" t="str">
        <f>IFERROR(VLOOKUP(A38,Tableau1[],3,FALSE),"")</f>
        <v/>
      </c>
      <c r="D38" s="36" t="str">
        <f>IFERROR(VLOOKUP(A38,Tableau1[],4,FALSE),"")</f>
        <v/>
      </c>
      <c r="J38" s="52" t="str">
        <f>IFERROR(INDEX(Tableau1[Ref],MATCH(K38,Tableau1[Désignations],0)),"")</f>
        <v/>
      </c>
      <c r="K38" s="52"/>
      <c r="L38" s="52" t="str">
        <f>IFERROR(VLOOKUP(K38,Tableau1[[Désignations]:[CAT]],2,FALSE),"")</f>
        <v/>
      </c>
      <c r="M38" s="52" t="str">
        <f>IFERROR(VLOOKUP(K38,Tableau1[[Désignations]:[CAT]],3,FALSE),"")</f>
        <v/>
      </c>
    </row>
    <row r="39" spans="1:13">
      <c r="A39" s="36"/>
      <c r="B39" s="36" t="str">
        <f>IFERROR(VLOOKUP(A39,Tableau1[],2,FALSE),"")</f>
        <v/>
      </c>
      <c r="C39" s="36" t="str">
        <f>IFERROR(VLOOKUP(A39,Tableau1[],3,FALSE),"")</f>
        <v/>
      </c>
      <c r="D39" s="36" t="str">
        <f>IFERROR(VLOOKUP(A39,Tableau1[],4,FALSE),"")</f>
        <v/>
      </c>
      <c r="J39" s="52" t="str">
        <f>IFERROR(INDEX(Tableau1[Ref],MATCH(K39,Tableau1[Désignations],0)),"")</f>
        <v/>
      </c>
      <c r="K39" s="52"/>
      <c r="L39" s="52" t="str">
        <f>IFERROR(VLOOKUP(K39,Tableau1[[Désignations]:[CAT]],2,FALSE),"")</f>
        <v/>
      </c>
      <c r="M39" s="52" t="str">
        <f>IFERROR(VLOOKUP(K39,Tableau1[[Désignations]:[CAT]],3,FALSE),"")</f>
        <v/>
      </c>
    </row>
    <row r="40" spans="1:13">
      <c r="A40" s="36"/>
      <c r="B40" s="36" t="str">
        <f>IFERROR(VLOOKUP(A40,Tableau1[],2,FALSE),"")</f>
        <v/>
      </c>
      <c r="C40" s="36" t="str">
        <f>IFERROR(VLOOKUP(A40,Tableau1[],3,FALSE),"")</f>
        <v/>
      </c>
      <c r="D40" s="36" t="str">
        <f>IFERROR(VLOOKUP(A40,Tableau1[],4,FALSE),"")</f>
        <v/>
      </c>
      <c r="J40" s="52" t="str">
        <f>IFERROR(INDEX(Tableau1[Ref],MATCH(K40,Tableau1[Désignations],0)),"")</f>
        <v/>
      </c>
      <c r="K40" s="52"/>
      <c r="L40" s="52" t="str">
        <f>IFERROR(VLOOKUP(K40,Tableau1[[Désignations]:[CAT]],2,FALSE),"")</f>
        <v/>
      </c>
      <c r="M40" s="52" t="str">
        <f>IFERROR(VLOOKUP(K40,Tableau1[[Désignations]:[CAT]],3,FALSE),"")</f>
        <v/>
      </c>
    </row>
    <row r="41" spans="1:13">
      <c r="A41" s="36"/>
      <c r="B41" s="36" t="str">
        <f>IFERROR(VLOOKUP(A41,Tableau1[],2,FALSE),"")</f>
        <v/>
      </c>
      <c r="C41" s="36" t="str">
        <f>IFERROR(VLOOKUP(A41,Tableau1[],3,FALSE),"")</f>
        <v/>
      </c>
      <c r="D41" s="36" t="str">
        <f>IFERROR(VLOOKUP(A41,Tableau1[],4,FALSE),"")</f>
        <v/>
      </c>
      <c r="J41" s="52" t="str">
        <f>IFERROR(INDEX(Tableau1[Ref],MATCH(K41,Tableau1[Désignations],0)),"")</f>
        <v/>
      </c>
      <c r="K41" s="52"/>
      <c r="L41" s="52" t="str">
        <f>IFERROR(VLOOKUP(K41,Tableau1[[Désignations]:[CAT]],2,FALSE),"")</f>
        <v/>
      </c>
      <c r="M41" s="52" t="str">
        <f>IFERROR(VLOOKUP(K41,Tableau1[[Désignations]:[CAT]],3,FALSE),"")</f>
        <v/>
      </c>
    </row>
    <row r="42" spans="1:13">
      <c r="A42" s="36"/>
      <c r="B42" s="36" t="str">
        <f>IFERROR(VLOOKUP(A42,Tableau1[],2,FALSE),"")</f>
        <v/>
      </c>
      <c r="C42" s="36" t="str">
        <f>IFERROR(VLOOKUP(A42,Tableau1[],3,FALSE),"")</f>
        <v/>
      </c>
      <c r="D42" s="36" t="str">
        <f>IFERROR(VLOOKUP(A42,Tableau1[],4,FALSE),"")</f>
        <v/>
      </c>
      <c r="J42" s="52" t="str">
        <f>IFERROR(INDEX(Tableau1[Ref],MATCH(K42,Tableau1[Désignations],0)),"")</f>
        <v/>
      </c>
      <c r="K42" s="52"/>
      <c r="L42" s="52" t="str">
        <f>IFERROR(VLOOKUP(K42,Tableau1[[Désignations]:[CAT]],2,FALSE),"")</f>
        <v/>
      </c>
      <c r="M42" s="52" t="str">
        <f>IFERROR(VLOOKUP(K42,Tableau1[[Désignations]:[CAT]],3,FALSE),"")</f>
        <v/>
      </c>
    </row>
    <row r="43" spans="1:13">
      <c r="A43" s="36"/>
      <c r="B43" s="36" t="str">
        <f>IFERROR(VLOOKUP(A43,Tableau1[],2,FALSE),"")</f>
        <v/>
      </c>
      <c r="C43" s="36" t="str">
        <f>IFERROR(VLOOKUP(A43,Tableau1[],3,FALSE),"")</f>
        <v/>
      </c>
      <c r="D43" s="36" t="str">
        <f>IFERROR(VLOOKUP(A43,Tableau1[],4,FALSE),"")</f>
        <v/>
      </c>
      <c r="J43" s="52" t="str">
        <f>IFERROR(INDEX(Tableau1[Ref],MATCH(K43,Tableau1[Désignations],0)),"")</f>
        <v/>
      </c>
      <c r="K43" s="52"/>
      <c r="L43" s="52" t="str">
        <f>IFERROR(VLOOKUP(K43,Tableau1[[Désignations]:[CAT]],2,FALSE),"")</f>
        <v/>
      </c>
      <c r="M43" s="52" t="str">
        <f>IFERROR(VLOOKUP(K43,Tableau1[[Désignations]:[CAT]],3,FALSE),"")</f>
        <v/>
      </c>
    </row>
    <row r="44" spans="1:13">
      <c r="A44" s="36"/>
      <c r="B44" s="36" t="str">
        <f>IFERROR(VLOOKUP(A44,Tableau1[],2,FALSE),"")</f>
        <v/>
      </c>
      <c r="C44" s="36" t="str">
        <f>IFERROR(VLOOKUP(A44,Tableau1[],3,FALSE),"")</f>
        <v/>
      </c>
      <c r="D44" s="36" t="str">
        <f>IFERROR(VLOOKUP(A44,Tableau1[],4,FALSE),"")</f>
        <v/>
      </c>
      <c r="J44" s="52" t="str">
        <f>IFERROR(INDEX(Tableau1[Ref],MATCH(K44,Tableau1[Désignations],0)),"")</f>
        <v/>
      </c>
      <c r="K44" s="52"/>
      <c r="L44" s="52" t="str">
        <f>IFERROR(VLOOKUP(K44,Tableau1[[Désignations]:[CAT]],2,FALSE),"")</f>
        <v/>
      </c>
      <c r="M44" s="52" t="str">
        <f>IFERROR(VLOOKUP(K44,Tableau1[[Désignations]:[CAT]],3,FALSE),"")</f>
        <v/>
      </c>
    </row>
    <row r="45" spans="1:13">
      <c r="A45" s="36"/>
      <c r="B45" s="36" t="str">
        <f>IFERROR(VLOOKUP(A45,Tableau1[],2,FALSE),"")</f>
        <v/>
      </c>
      <c r="C45" s="36" t="str">
        <f>IFERROR(VLOOKUP(A45,Tableau1[],3,FALSE),"")</f>
        <v/>
      </c>
      <c r="D45" s="36" t="str">
        <f>IFERROR(VLOOKUP(A45,Tableau1[],4,FALSE),"")</f>
        <v/>
      </c>
      <c r="J45" s="52" t="str">
        <f>IFERROR(INDEX(Tableau1[Ref],MATCH(K45,Tableau1[Désignations],0)),"")</f>
        <v/>
      </c>
      <c r="K45" s="52"/>
      <c r="L45" s="52" t="str">
        <f>IFERROR(VLOOKUP(K45,Tableau1[[Désignations]:[CAT]],2,FALSE),"")</f>
        <v/>
      </c>
      <c r="M45" s="52" t="str">
        <f>IFERROR(VLOOKUP(K45,Tableau1[[Désignations]:[CAT]],3,FALSE),"")</f>
        <v/>
      </c>
    </row>
    <row r="46" spans="1:13">
      <c r="A46" s="36"/>
      <c r="B46" s="36" t="str">
        <f>IFERROR(VLOOKUP(A46,Tableau1[],2,FALSE),"")</f>
        <v/>
      </c>
      <c r="C46" s="36" t="str">
        <f>IFERROR(VLOOKUP(A46,Tableau1[],3,FALSE),"")</f>
        <v/>
      </c>
      <c r="D46" s="36" t="str">
        <f>IFERROR(VLOOKUP(A46,Tableau1[],4,FALSE),"")</f>
        <v/>
      </c>
      <c r="J46" s="52" t="str">
        <f>IFERROR(INDEX(Tableau1[Ref],MATCH(K46,Tableau1[Désignations],0)),"")</f>
        <v/>
      </c>
      <c r="K46" s="52"/>
      <c r="L46" s="52" t="str">
        <f>IFERROR(VLOOKUP(K46,Tableau1[[Désignations]:[CAT]],2,FALSE),"")</f>
        <v/>
      </c>
      <c r="M46" s="52" t="str">
        <f>IFERROR(VLOOKUP(K46,Tableau1[[Désignations]:[CAT]],3,FALSE),"")</f>
        <v/>
      </c>
    </row>
    <row r="47" spans="1:13">
      <c r="A47" s="36"/>
      <c r="B47" s="36" t="str">
        <f>IFERROR(VLOOKUP(A47,Tableau1[],2,FALSE),"")</f>
        <v/>
      </c>
      <c r="C47" s="36" t="str">
        <f>IFERROR(VLOOKUP(A47,Tableau1[],3,FALSE),"")</f>
        <v/>
      </c>
      <c r="D47" s="36" t="str">
        <f>IFERROR(VLOOKUP(A47,Tableau1[],4,FALSE),"")</f>
        <v/>
      </c>
      <c r="J47" s="52" t="str">
        <f>IFERROR(INDEX(Tableau1[Ref],MATCH(K47,Tableau1[Désignations],0)),"")</f>
        <v/>
      </c>
      <c r="K47" s="52"/>
      <c r="L47" s="52" t="str">
        <f>IFERROR(VLOOKUP(K47,Tableau1[[Désignations]:[CAT]],2,FALSE),"")</f>
        <v/>
      </c>
      <c r="M47" s="52" t="str">
        <f>IFERROR(VLOOKUP(K47,Tableau1[[Désignations]:[CAT]],3,FALSE),"")</f>
        <v/>
      </c>
    </row>
    <row r="48" spans="1:13">
      <c r="A48" s="36"/>
      <c r="B48" s="36" t="str">
        <f>IFERROR(VLOOKUP(A48,Tableau1[],2,FALSE),"")</f>
        <v/>
      </c>
      <c r="C48" s="36" t="str">
        <f>IFERROR(VLOOKUP(A48,Tableau1[],3,FALSE),"")</f>
        <v/>
      </c>
      <c r="D48" s="36" t="str">
        <f>IFERROR(VLOOKUP(A48,Tableau1[],4,FALSE),"")</f>
        <v/>
      </c>
      <c r="J48" s="52" t="str">
        <f>IFERROR(INDEX(Tableau1[Ref],MATCH(K48,Tableau1[Désignations],0)),"")</f>
        <v/>
      </c>
      <c r="K48" s="52"/>
      <c r="L48" s="52" t="str">
        <f>IFERROR(VLOOKUP(K48,Tableau1[[Désignations]:[CAT]],2,FALSE),"")</f>
        <v/>
      </c>
      <c r="M48" s="52" t="str">
        <f>IFERROR(VLOOKUP(K48,Tableau1[[Désignations]:[CAT]],3,FALSE),"")</f>
        <v/>
      </c>
    </row>
    <row r="49" spans="1:13">
      <c r="A49" s="36"/>
      <c r="B49" s="36" t="str">
        <f>IFERROR(VLOOKUP(A49,Tableau1[],2,FALSE),"")</f>
        <v/>
      </c>
      <c r="C49" s="36" t="str">
        <f>IFERROR(VLOOKUP(A49,Tableau1[],3,FALSE),"")</f>
        <v/>
      </c>
      <c r="D49" s="36" t="str">
        <f>IFERROR(VLOOKUP(A49,Tableau1[],4,FALSE),"")</f>
        <v/>
      </c>
      <c r="J49" s="52" t="str">
        <f>IFERROR(INDEX(Tableau1[Ref],MATCH(K49,Tableau1[Désignations],0)),"")</f>
        <v/>
      </c>
      <c r="K49" s="52"/>
      <c r="L49" s="52" t="str">
        <f>IFERROR(VLOOKUP(K49,Tableau1[[Désignations]:[CAT]],2,FALSE),"")</f>
        <v/>
      </c>
      <c r="M49" s="52" t="str">
        <f>IFERROR(VLOOKUP(K49,Tableau1[[Désignations]:[CAT]],3,FALSE),"")</f>
        <v/>
      </c>
    </row>
    <row r="50" spans="1:13">
      <c r="A50" s="36"/>
      <c r="B50" s="36" t="str">
        <f>IFERROR(VLOOKUP(A50,Tableau1[],2,FALSE),"")</f>
        <v/>
      </c>
      <c r="C50" s="36" t="str">
        <f>IFERROR(VLOOKUP(A50,Tableau1[],3,FALSE),"")</f>
        <v/>
      </c>
      <c r="D50" s="36" t="str">
        <f>IFERROR(VLOOKUP(A50,Tableau1[],4,FALSE),"")</f>
        <v/>
      </c>
      <c r="J50" s="52" t="str">
        <f>IFERROR(INDEX(Tableau1[Ref],MATCH(K50,Tableau1[Désignations],0)),"")</f>
        <v/>
      </c>
      <c r="K50" s="52"/>
      <c r="L50" s="52" t="str">
        <f>IFERROR(VLOOKUP(K50,Tableau1[[Désignations]:[CAT]],2,FALSE),"")</f>
        <v/>
      </c>
      <c r="M50" s="52" t="str">
        <f>IFERROR(VLOOKUP(K50,Tableau1[[Désignations]:[CAT]],3,FALSE),"")</f>
        <v/>
      </c>
    </row>
  </sheetData>
  <dataValidations count="2">
    <dataValidation type="list" allowBlank="1" showInputMessage="1" showErrorMessage="1" sqref="A9:A50">
      <formula1>reference</formula1>
    </dataValidation>
    <dataValidation type="list" allowBlank="1" showInputMessage="1" showErrorMessage="1" sqref="K9:K50">
      <formula1>Designation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E19"/>
  <sheetViews>
    <sheetView workbookViewId="0">
      <selection activeCell="E6" sqref="E6"/>
    </sheetView>
  </sheetViews>
  <sheetFormatPr baseColWidth="10" defaultRowHeight="14.5"/>
  <cols>
    <col min="2" max="2" width="57.26953125" customWidth="1"/>
  </cols>
  <sheetData>
    <row r="2" spans="1:5">
      <c r="A2" s="1" t="s">
        <v>32</v>
      </c>
      <c r="B2" s="4" t="s">
        <v>33</v>
      </c>
      <c r="C2" s="1" t="s">
        <v>8</v>
      </c>
      <c r="D2" s="1" t="s">
        <v>5</v>
      </c>
      <c r="E2" t="s">
        <v>140</v>
      </c>
    </row>
    <row r="3" spans="1:5">
      <c r="A3" s="2">
        <v>730100</v>
      </c>
      <c r="B3" s="4" t="s">
        <v>27</v>
      </c>
      <c r="C3" s="1" t="s">
        <v>8</v>
      </c>
      <c r="D3" s="1" t="s">
        <v>5</v>
      </c>
      <c r="E3" t="s">
        <v>140</v>
      </c>
    </row>
    <row r="4" spans="1:5">
      <c r="A4" s="22">
        <v>4261</v>
      </c>
      <c r="B4" s="20" t="s">
        <v>26</v>
      </c>
      <c r="C4" s="19" t="s">
        <v>8</v>
      </c>
      <c r="D4" s="19" t="s">
        <v>90</v>
      </c>
      <c r="E4" t="s">
        <v>140</v>
      </c>
    </row>
    <row r="5" spans="1:5">
      <c r="A5" s="10">
        <v>6680018</v>
      </c>
      <c r="B5" s="9" t="s">
        <v>62</v>
      </c>
      <c r="C5" s="6" t="s">
        <v>8</v>
      </c>
      <c r="D5" s="7" t="s">
        <v>41</v>
      </c>
      <c r="E5" t="s">
        <v>140</v>
      </c>
    </row>
    <row r="6" spans="1:5">
      <c r="A6" s="8">
        <v>6480056</v>
      </c>
      <c r="B6" s="5" t="s">
        <v>61</v>
      </c>
      <c r="C6" s="6" t="s">
        <v>8</v>
      </c>
      <c r="D6" s="7" t="s">
        <v>41</v>
      </c>
      <c r="E6" t="s">
        <v>140</v>
      </c>
    </row>
    <row r="7" spans="1:5">
      <c r="A7" s="11">
        <v>6310009</v>
      </c>
      <c r="B7" s="9" t="s">
        <v>53</v>
      </c>
      <c r="C7" s="6" t="s">
        <v>8</v>
      </c>
      <c r="D7" s="7" t="s">
        <v>41</v>
      </c>
      <c r="E7" t="s">
        <v>140</v>
      </c>
    </row>
    <row r="8" spans="1:5">
      <c r="A8" s="11">
        <v>6320009</v>
      </c>
      <c r="B8" s="9" t="s">
        <v>54</v>
      </c>
      <c r="C8" s="6" t="s">
        <v>8</v>
      </c>
      <c r="D8" s="7" t="s">
        <v>41</v>
      </c>
      <c r="E8" t="s">
        <v>140</v>
      </c>
    </row>
    <row r="9" spans="1:5">
      <c r="A9" s="11">
        <v>6300009</v>
      </c>
      <c r="B9" s="9" t="s">
        <v>52</v>
      </c>
      <c r="C9" s="12" t="s">
        <v>8</v>
      </c>
      <c r="D9" s="13" t="s">
        <v>41</v>
      </c>
      <c r="E9" t="s">
        <v>140</v>
      </c>
    </row>
    <row r="10" spans="1:5">
      <c r="A10" s="8">
        <v>6010070</v>
      </c>
      <c r="B10" s="5" t="s">
        <v>48</v>
      </c>
      <c r="C10" s="6" t="s">
        <v>8</v>
      </c>
      <c r="D10" s="7" t="s">
        <v>47</v>
      </c>
      <c r="E10" t="s">
        <v>140</v>
      </c>
    </row>
    <row r="11" spans="1:5">
      <c r="A11" s="8">
        <v>90100</v>
      </c>
      <c r="B11" s="5" t="s">
        <v>46</v>
      </c>
      <c r="C11" s="6" t="s">
        <v>8</v>
      </c>
      <c r="D11" s="7" t="s">
        <v>47</v>
      </c>
      <c r="E11" t="s">
        <v>140</v>
      </c>
    </row>
    <row r="12" spans="1:5">
      <c r="A12" s="8">
        <v>6450050</v>
      </c>
      <c r="B12" s="5" t="s">
        <v>60</v>
      </c>
      <c r="C12" s="6" t="s">
        <v>8</v>
      </c>
      <c r="D12" s="7" t="s">
        <v>47</v>
      </c>
      <c r="E12" t="s">
        <v>140</v>
      </c>
    </row>
    <row r="13" spans="1:5">
      <c r="A13" s="8">
        <v>6250020</v>
      </c>
      <c r="B13" s="9" t="s">
        <v>51</v>
      </c>
      <c r="C13" s="6" t="s">
        <v>8</v>
      </c>
      <c r="D13" s="7" t="s">
        <v>47</v>
      </c>
      <c r="E13" t="s">
        <v>140</v>
      </c>
    </row>
    <row r="14" spans="1:5">
      <c r="A14" s="8">
        <v>6120030</v>
      </c>
      <c r="B14" s="6" t="s">
        <v>49</v>
      </c>
      <c r="C14" s="6" t="s">
        <v>8</v>
      </c>
      <c r="D14" s="7" t="s">
        <v>47</v>
      </c>
      <c r="E14" t="s">
        <v>140</v>
      </c>
    </row>
    <row r="15" spans="1:5">
      <c r="A15" s="8">
        <v>6120040</v>
      </c>
      <c r="B15" s="6" t="s">
        <v>50</v>
      </c>
      <c r="C15" s="6" t="s">
        <v>8</v>
      </c>
      <c r="D15" s="7" t="s">
        <v>47</v>
      </c>
      <c r="E15" t="s">
        <v>140</v>
      </c>
    </row>
    <row r="16" spans="1:5">
      <c r="A16" s="8">
        <v>6380010</v>
      </c>
      <c r="B16" s="5" t="s">
        <v>57</v>
      </c>
      <c r="C16" s="6" t="s">
        <v>8</v>
      </c>
      <c r="D16" s="7" t="s">
        <v>47</v>
      </c>
      <c r="E16" t="s">
        <v>140</v>
      </c>
    </row>
    <row r="17" spans="1:5">
      <c r="A17" s="8">
        <v>6430010</v>
      </c>
      <c r="B17" s="5" t="s">
        <v>59</v>
      </c>
      <c r="C17" s="6" t="s">
        <v>8</v>
      </c>
      <c r="D17" s="7" t="s">
        <v>47</v>
      </c>
      <c r="E17" t="s">
        <v>140</v>
      </c>
    </row>
    <row r="18" spans="1:5">
      <c r="A18" s="8">
        <v>6390010</v>
      </c>
      <c r="B18" s="5" t="s">
        <v>58</v>
      </c>
      <c r="C18" s="6" t="s">
        <v>8</v>
      </c>
      <c r="D18" s="7" t="s">
        <v>47</v>
      </c>
      <c r="E18" t="s">
        <v>140</v>
      </c>
    </row>
    <row r="19" spans="1:5">
      <c r="A19" s="10" t="s">
        <v>75</v>
      </c>
      <c r="B19" s="5" t="s">
        <v>76</v>
      </c>
      <c r="C19" s="6" t="s">
        <v>8</v>
      </c>
      <c r="D19" s="7" t="s">
        <v>47</v>
      </c>
      <c r="E19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Réferences</vt:lpstr>
      <vt:lpstr>Commande</vt:lpstr>
      <vt:lpstr>Commande Speciale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Vidéo Protection</dc:creator>
  <cp:lastModifiedBy>AFEH56</cp:lastModifiedBy>
  <cp:lastPrinted>2019-04-04T16:55:45Z</cp:lastPrinted>
  <dcterms:created xsi:type="dcterms:W3CDTF">2019-04-02T15:04:51Z</dcterms:created>
  <dcterms:modified xsi:type="dcterms:W3CDTF">2019-04-05T20:32:38Z</dcterms:modified>
</cp:coreProperties>
</file>