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20" yWindow="-120" windowWidth="19440" windowHeight="15270"/>
  </bookViews>
  <sheets>
    <sheet name="DONNEES" sheetId="1" r:id="rId1"/>
    <sheet name="Feuil2" sheetId="2" r:id="rId2"/>
  </sheets>
  <definedNames>
    <definedName name="CARBURANT">Feuil2!$C:$C</definedName>
    <definedName name="endroit">Feuil2!$B:$B</definedName>
    <definedName name="PAYS">Feuil2!$D:$D</definedName>
    <definedName name="Vehicule">Feuil2!$A:$A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7" i="1" l="1"/>
  <c r="N15" i="1"/>
  <c r="K3" i="1"/>
  <c r="N8" i="1" s="1"/>
  <c r="K2" i="1"/>
  <c r="J2" i="1"/>
  <c r="J3" i="1"/>
  <c r="N23" i="1" l="1"/>
  <c r="N21" i="1"/>
  <c r="N6" i="1"/>
</calcChain>
</file>

<file path=xl/sharedStrings.xml><?xml version="1.0" encoding="utf-8"?>
<sst xmlns="http://schemas.openxmlformats.org/spreadsheetml/2006/main" count="44" uniqueCount="30">
  <si>
    <t>DATE</t>
  </si>
  <si>
    <t>VEHICULE</t>
  </si>
  <si>
    <t>CARBURANT</t>
  </si>
  <si>
    <t>VOLUME</t>
  </si>
  <si>
    <t>PRIX AU LITRE</t>
  </si>
  <si>
    <t>TOTAL</t>
  </si>
  <si>
    <t>JEEP</t>
  </si>
  <si>
    <t>LIEUX</t>
  </si>
  <si>
    <t>INTERMARCHE</t>
  </si>
  <si>
    <t>RENAULT</t>
  </si>
  <si>
    <t>AUCHAN</t>
  </si>
  <si>
    <t>ESSO KEHL</t>
  </si>
  <si>
    <t>GAS-OIL</t>
  </si>
  <si>
    <t>ETHANOL  E10</t>
  </si>
  <si>
    <t>SHELL AUTOHOF</t>
  </si>
  <si>
    <t>Allemagne</t>
  </si>
  <si>
    <t>Italie</t>
  </si>
  <si>
    <t>PAYS</t>
  </si>
  <si>
    <t>FRANCE</t>
  </si>
  <si>
    <t>PRIX TOTAL</t>
  </si>
  <si>
    <t>VOLUME TOTAL</t>
  </si>
  <si>
    <t>Espagne</t>
  </si>
  <si>
    <t>Kms Départ</t>
  </si>
  <si>
    <t>Kms à la Pompe</t>
  </si>
  <si>
    <t>Kms Parcourus</t>
  </si>
  <si>
    <t>KMS PARCOURUS</t>
  </si>
  <si>
    <t>Véhicule</t>
  </si>
  <si>
    <t>Lieux</t>
  </si>
  <si>
    <t>Carburant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</si>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</sst>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00.00&quot; L &quot;"/>
    <numFmt numFmtId="166" formatCode="#,##0.000\ &quot;€&quot;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/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5" fontId="1" fillId="2" borderId="3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1" fillId="2" borderId="6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/>
    </xf>
  </cellXfs>
  <cellStyles count="1">
    <cellStyle name="Normal" xfId="0" builtinId="0"/>
  </cellStyles>
  <dxfs count="14">
    <dxf>
      <numFmt numFmtId="30" formatCode="@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6" formatCode="#,##0.000\ &quot;€&quot;"/>
      <alignment horizontal="center" vertical="bottom" textRotation="0" wrapText="0" indent="0" justifyLastLine="0" shrinkToFit="0" readingOrder="0"/>
    </dxf>
    <dxf>
      <numFmt numFmtId="165" formatCode="00.00&quot; L 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85725</xdr:colOff>
      <xdr:row>0</xdr:row>
      <xdr:rowOff>123825</xdr:rowOff>
    </xdr:from>
    <xdr:to>
      <xdr:col>12</xdr:col>
      <xdr:colOff>619125</xdr:colOff>
      <xdr:row>0</xdr:row>
      <xdr:rowOff>638175</xdr:rowOff>
    </xdr:to>
    <xdr:sp macro="[0]!essai" textlink="">
      <xdr:nvSpPr>
        <xdr:cNvPr id="2" name="Rectangle 1"/>
        <xdr:cNvSpPr/>
      </xdr:nvSpPr>
      <xdr:spPr>
        <a:xfrm>
          <a:off x="9705975" y="123825"/>
          <a:ext cx="1295400" cy="5143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APPEL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3" totalsRowShown="0" headerRowDxfId="13" dataDxfId="12">
  <autoFilter ref="A1:K3"/>
  <tableColumns count="11">
    <tableColumn id="1" name="DATE" dataDxfId="11"/>
    <tableColumn id="2" name="VEHICULE" dataDxfId="10"/>
    <tableColumn id="3" name="CARBURANT" dataDxfId="9"/>
    <tableColumn id="4" name="LIEUX" dataDxfId="8"/>
    <tableColumn id="8" name="PAYS" dataDxfId="7"/>
    <tableColumn id="5" name="VOLUME" dataDxfId="6"/>
    <tableColumn id="6" name="PRIX AU LITRE" dataDxfId="5"/>
    <tableColumn id="10" name="Kms Départ" dataDxfId="4"/>
    <tableColumn id="9" name="Kms à la Pompe" dataDxfId="3"/>
    <tableColumn id="11" name="Kms Parcourus" dataDxfId="2">
      <calculatedColumnFormula>Tableau1[[#This Row],[Kms à la Pompe]]-Tableau1[[#This Row],[Kms Départ]]</calculatedColumnFormula>
    </tableColumn>
    <tableColumn id="7" name="TOTAL" dataDxfId="1">
      <calculatedColumnFormula>Tableau1[[#This Row],[VOLUME]]*Tableau1[[#This Row],[PRIX AU LITRE]]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5" totalsRowShown="0">
  <autoFilter ref="A1:D5"/>
  <tableColumns count="4">
    <tableColumn id="1" name="Véhicule"/>
    <tableColumn id="2" name="Lieux"/>
    <tableColumn id="3" name="Carburant"/>
    <tableColumn id="4" name="Pay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4"/>
  <sheetViews>
    <sheetView tabSelected="1" zoomScaleNormal="100" workbookViewId="0">
      <pane ySplit="1" topLeftCell="A2" activePane="bottomLeft" state="frozen"/>
      <selection pane="bottomLeft" activeCell="D15" sqref="D15"/>
    </sheetView>
  </sheetViews>
  <sheetFormatPr baseColWidth="10" defaultRowHeight="15" x14ac:dyDescent="0.25"/>
  <cols>
    <col min="1" max="1" width="14.42578125" customWidth="1"/>
    <col min="2" max="2" width="13.28515625" customWidth="1"/>
    <col min="3" max="3" width="17.28515625" customWidth="1"/>
    <col min="4" max="4" width="19.7109375" customWidth="1"/>
    <col min="5" max="5" width="15.5703125" customWidth="1"/>
    <col min="6" max="6" width="11" customWidth="1"/>
    <col min="7" max="7" width="9.42578125" customWidth="1"/>
    <col min="8" max="8" width="10.5703125" customWidth="1"/>
    <col min="9" max="9" width="11.42578125" customWidth="1"/>
    <col min="10" max="10" width="10" customWidth="1"/>
    <col min="11" max="11" width="11.5703125" customWidth="1"/>
    <col min="13" max="13" width="9.42578125" customWidth="1"/>
    <col min="15" max="15" width="8.42578125" customWidth="1"/>
  </cols>
  <sheetData>
    <row r="1" spans="1:15" ht="63.75" customHeight="1" x14ac:dyDescent="0.25">
      <c r="A1" s="2" t="s">
        <v>0</v>
      </c>
      <c r="B1" s="2" t="s">
        <v>1</v>
      </c>
      <c r="C1" s="2" t="s">
        <v>2</v>
      </c>
      <c r="D1" s="2" t="s">
        <v>7</v>
      </c>
      <c r="E1" s="2" t="s">
        <v>17</v>
      </c>
      <c r="F1" s="2" t="s">
        <v>3</v>
      </c>
      <c r="G1" s="8" t="s">
        <v>4</v>
      </c>
      <c r="H1" s="8" t="s">
        <v>22</v>
      </c>
      <c r="I1" s="8" t="s">
        <v>23</v>
      </c>
      <c r="J1" s="8" t="s">
        <v>24</v>
      </c>
      <c r="K1" s="2" t="s">
        <v>5</v>
      </c>
    </row>
    <row r="2" spans="1:15" ht="15.75" thickBot="1" x14ac:dyDescent="0.3">
      <c r="A2" s="3">
        <v>44581</v>
      </c>
      <c r="B2" s="1" t="s">
        <v>6</v>
      </c>
      <c r="C2" s="1" t="s">
        <v>13</v>
      </c>
      <c r="D2" s="1" t="s">
        <v>8</v>
      </c>
      <c r="E2" s="1" t="s">
        <v>18</v>
      </c>
      <c r="F2" s="5">
        <v>39.29</v>
      </c>
      <c r="G2" s="7">
        <v>1.655</v>
      </c>
      <c r="H2" s="9">
        <v>22000</v>
      </c>
      <c r="I2" s="9">
        <v>22508</v>
      </c>
      <c r="J2" s="9">
        <f>Tableau1[[#This Row],[Kms à la Pompe]]-Tableau1[[#This Row],[Kms Départ]]</f>
        <v>508</v>
      </c>
      <c r="K2" s="4">
        <f>Tableau1[[#This Row],[VOLUME]]*Tableau1[[#This Row],[PRIX AU LITRE]]</f>
        <v>65.024950000000004</v>
      </c>
    </row>
    <row r="3" spans="1:15" x14ac:dyDescent="0.25">
      <c r="A3" s="3">
        <v>44594</v>
      </c>
      <c r="B3" s="1" t="s">
        <v>9</v>
      </c>
      <c r="C3" s="1" t="s">
        <v>12</v>
      </c>
      <c r="D3" s="1" t="s">
        <v>14</v>
      </c>
      <c r="E3" s="1" t="s">
        <v>15</v>
      </c>
      <c r="F3" s="5">
        <v>42</v>
      </c>
      <c r="G3" s="7">
        <v>1.69</v>
      </c>
      <c r="H3" s="9">
        <v>101500</v>
      </c>
      <c r="I3" s="9">
        <v>102205</v>
      </c>
      <c r="J3" s="9">
        <f>Tableau1[[#This Row],[Kms à la Pompe]]-Tableau1[[#This Row],[Kms Départ]]</f>
        <v>705</v>
      </c>
      <c r="K3" s="4">
        <f>Tableau1[[#This Row],[VOLUME]]*Tableau1[[#This Row],[PRIX AU LITRE]]</f>
        <v>70.98</v>
      </c>
      <c r="N3" s="10" t="s">
        <v>19</v>
      </c>
      <c r="O3" s="11"/>
    </row>
    <row r="4" spans="1:15" ht="15.75" thickBot="1" x14ac:dyDescent="0.3">
      <c r="N4" s="12"/>
      <c r="O4" s="13"/>
    </row>
    <row r="5" spans="1:15" ht="15.75" thickBot="1" x14ac:dyDescent="0.3"/>
    <row r="6" spans="1:15" x14ac:dyDescent="0.25">
      <c r="L6" s="14" t="s">
        <v>6</v>
      </c>
      <c r="M6" s="15"/>
      <c r="N6" s="26">
        <f>SUMIFS(Tableau1[TOTAL],Tableau1[VEHICULE],L6)</f>
        <v>65.024950000000004</v>
      </c>
      <c r="O6" s="27"/>
    </row>
    <row r="7" spans="1:15" ht="15.75" thickBot="1" x14ac:dyDescent="0.3">
      <c r="L7" s="16"/>
      <c r="M7" s="17"/>
      <c r="N7" s="28"/>
      <c r="O7" s="29"/>
    </row>
    <row r="8" spans="1:15" ht="15" customHeight="1" x14ac:dyDescent="0.25">
      <c r="L8" s="22" t="s">
        <v>9</v>
      </c>
      <c r="M8" s="23"/>
      <c r="N8" s="26">
        <f>SUMIFS(Tableau1[TOTAL],Tableau1[VEHICULE],L8)</f>
        <v>70.98</v>
      </c>
      <c r="O8" s="27"/>
    </row>
    <row r="9" spans="1:15" ht="15.75" customHeight="1" thickBot="1" x14ac:dyDescent="0.3">
      <c r="L9" s="24"/>
      <c r="M9" s="25"/>
      <c r="N9" s="28"/>
      <c r="O9" s="29"/>
    </row>
    <row r="11" spans="1:15" ht="15.75" thickBot="1" x14ac:dyDescent="0.3"/>
    <row r="12" spans="1:15" x14ac:dyDescent="0.25">
      <c r="N12" s="10" t="s">
        <v>20</v>
      </c>
      <c r="O12" s="11"/>
    </row>
    <row r="13" spans="1:15" ht="15.75" thickBot="1" x14ac:dyDescent="0.3">
      <c r="N13" s="12"/>
      <c r="O13" s="13"/>
    </row>
    <row r="14" spans="1:15" ht="15.75" thickBot="1" x14ac:dyDescent="0.3"/>
    <row r="15" spans="1:15" x14ac:dyDescent="0.25">
      <c r="L15" s="14" t="s">
        <v>6</v>
      </c>
      <c r="M15" s="15"/>
      <c r="N15" s="18">
        <f>SUMPRODUCT((Tableau1[VEHICULE]=L15)*Tableau1[VOLUME])</f>
        <v>39.29</v>
      </c>
      <c r="O15" s="19"/>
    </row>
    <row r="16" spans="1:15" ht="15.75" thickBot="1" x14ac:dyDescent="0.3">
      <c r="L16" s="16"/>
      <c r="M16" s="17"/>
      <c r="N16" s="20"/>
      <c r="O16" s="21"/>
    </row>
    <row r="17" spans="12:15" ht="15" customHeight="1" x14ac:dyDescent="0.25">
      <c r="L17" s="22" t="s">
        <v>9</v>
      </c>
      <c r="M17" s="23"/>
      <c r="N17" s="18">
        <f>SUMPRODUCT((Tableau1[VEHICULE]=L17)*Tableau1[VOLUME])</f>
        <v>42</v>
      </c>
      <c r="O17" s="19"/>
    </row>
    <row r="18" spans="12:15" ht="15.75" customHeight="1" thickBot="1" x14ac:dyDescent="0.3">
      <c r="L18" s="24"/>
      <c r="M18" s="25"/>
      <c r="N18" s="20"/>
      <c r="O18" s="21"/>
    </row>
    <row r="20" spans="12:15" ht="15.75" thickBot="1" x14ac:dyDescent="0.3">
      <c r="N20" s="34" t="s">
        <v>25</v>
      </c>
      <c r="O20" s="34"/>
    </row>
    <row r="21" spans="12:15" x14ac:dyDescent="0.25">
      <c r="L21" s="14" t="s">
        <v>6</v>
      </c>
      <c r="M21" s="15"/>
      <c r="N21" s="30">
        <f>SUMPRODUCT((Tableau1[VEHICULE]=L21)*Tableau1[Kms Parcourus])</f>
        <v>508</v>
      </c>
      <c r="O21" s="31"/>
    </row>
    <row r="22" spans="12:15" ht="15.75" thickBot="1" x14ac:dyDescent="0.3">
      <c r="L22" s="16"/>
      <c r="M22" s="17"/>
      <c r="N22" s="32"/>
      <c r="O22" s="33"/>
    </row>
    <row r="23" spans="12:15" x14ac:dyDescent="0.25">
      <c r="L23" s="22" t="s">
        <v>9</v>
      </c>
      <c r="M23" s="23"/>
      <c r="N23" s="30">
        <f>SUMPRODUCT((Tableau1[VEHICULE]=L23)*Tableau1[Kms Parcourus])</f>
        <v>705</v>
      </c>
      <c r="O23" s="31"/>
    </row>
    <row r="24" spans="12:15" ht="15.75" thickBot="1" x14ac:dyDescent="0.3">
      <c r="L24" s="24"/>
      <c r="M24" s="25"/>
      <c r="N24" s="32"/>
      <c r="O24" s="33"/>
    </row>
  </sheetData>
  <mergeCells count="15">
    <mergeCell ref="L21:M22"/>
    <mergeCell ref="N21:O22"/>
    <mergeCell ref="L23:M24"/>
    <mergeCell ref="N23:O24"/>
    <mergeCell ref="N20:O20"/>
    <mergeCell ref="L6:M7"/>
    <mergeCell ref="L8:M9"/>
    <mergeCell ref="N6:O7"/>
    <mergeCell ref="N8:O9"/>
    <mergeCell ref="N3:O4"/>
    <mergeCell ref="N12:O13"/>
    <mergeCell ref="L15:M16"/>
    <mergeCell ref="N15:O16"/>
    <mergeCell ref="L17:M18"/>
    <mergeCell ref="N17:O18"/>
  </mergeCells>
  <dataValidations count="4">
    <dataValidation type="list" allowBlank="1" showInputMessage="1" showErrorMessage="1" sqref="B2:B3">
      <formula1>Vehicule</formula1>
    </dataValidation>
    <dataValidation type="list" allowBlank="1" showInputMessage="1" showErrorMessage="1" sqref="C2:C3">
      <formula1>CARBURANT</formula1>
    </dataValidation>
    <dataValidation type="list" allowBlank="1" showInputMessage="1" showErrorMessage="1" sqref="D2:D3">
      <formula1>endroit</formula1>
    </dataValidation>
    <dataValidation type="list" allowBlank="1" showInputMessage="1" showErrorMessage="1" sqref="E2:E3">
      <formula1>PAYS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C13" sqref="C13"/>
    </sheetView>
  </sheetViews>
  <sheetFormatPr baseColWidth="10" defaultRowHeight="15" x14ac:dyDescent="0.25"/>
  <cols>
    <col min="1" max="1" width="14.140625" customWidth="1"/>
    <col min="2" max="2" width="19.5703125" customWidth="1"/>
    <col min="3" max="3" width="19" customWidth="1"/>
    <col min="4" max="4" width="21.42578125" style="6" customWidth="1"/>
  </cols>
  <sheetData>
    <row r="1" spans="1:4" x14ac:dyDescent="0.25">
      <c r="A1" t="s">
        <v>26</v>
      </c>
      <c r="B1" t="s">
        <v>27</v>
      </c>
      <c r="C1" t="s">
        <v>28</v>
      </c>
      <c r="D1" s="6" t="s">
        <v>29</v>
      </c>
    </row>
    <row r="2" spans="1:4" x14ac:dyDescent="0.25">
      <c r="A2" t="s">
        <v>6</v>
      </c>
      <c r="B2" t="s">
        <v>8</v>
      </c>
      <c r="C2" t="s">
        <v>13</v>
      </c>
      <c r="D2" s="6" t="s">
        <v>18</v>
      </c>
    </row>
    <row r="3" spans="1:4" x14ac:dyDescent="0.25">
      <c r="A3" t="s">
        <v>9</v>
      </c>
      <c r="B3" t="s">
        <v>10</v>
      </c>
      <c r="C3" t="s">
        <v>12</v>
      </c>
      <c r="D3" s="6" t="s">
        <v>15</v>
      </c>
    </row>
    <row r="4" spans="1:4" x14ac:dyDescent="0.25">
      <c r="B4" t="s">
        <v>11</v>
      </c>
      <c r="D4" s="6" t="s">
        <v>16</v>
      </c>
    </row>
    <row r="5" spans="1:4" x14ac:dyDescent="0.25">
      <c r="B5" t="s">
        <v>14</v>
      </c>
      <c r="D5" s="6" t="s">
        <v>21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DONNEES</vt:lpstr>
      <vt:lpstr>Feuil2</vt:lpstr>
      <vt:lpstr>CARBURANT</vt:lpstr>
      <vt:lpstr>endroit</vt:lpstr>
      <vt:lpstr>PAYS</vt:lpstr>
      <vt:lpstr>Vehicule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User</cp:lastModifiedBy>
  <dcterms:created xsi:type="dcterms:W3CDTF">2022-01-20T16:27:42Z</dcterms:created>
  <dcterms:modified xsi:type="dcterms:W3CDTF">2022-02-03T10:17:04Z</dcterms:modified>
</cp:coreProperties>
</file>