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00" yWindow="-100" windowWidth="19420" windowHeight="11020" tabRatio="195"/>
  </bookViews>
  <sheets>
    <sheet name="GESTION" sheetId="93" r:id="rId1"/>
    <sheet name="BASE" sheetId="94" r:id="rId2"/>
    <sheet name="MVTS" sheetId="95" r:id="rId3"/>
  </sheets>
  <definedNames>
    <definedName name="_xlnm._FilterDatabase" localSheetId="1" hidden="1">BASE!$A$1:$A$10</definedName>
    <definedName name="choix">GESTION!$A$3</definedName>
    <definedName name="Données">Tableau1[[Références]:[Date]]</definedName>
    <definedName name="Liste_Clients">Tableau2[Clients]</definedName>
    <definedName name="References">OFFSET(BASE!$B$2,MATCH(choix,Tableau1[Clients],0)-1,,COUNTIF(Tableau1[Clients],choix),)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" i="93" l="1"/>
  <c r="E3" i="94" l="1"/>
  <c r="E4" i="94"/>
  <c r="E5" i="94"/>
  <c r="E6" i="94"/>
  <c r="E7" i="94"/>
  <c r="E8" i="94"/>
  <c r="E9" i="94"/>
  <c r="E10" i="94"/>
  <c r="E2" i="94"/>
  <c r="F3" i="93"/>
  <c r="E3" i="93" l="1"/>
  <c r="A9" i="93" l="1"/>
  <c r="A12" i="93"/>
  <c r="A7" i="93"/>
</calcChain>
</file>

<file path=xl/sharedStrings.xml><?xml version="1.0" encoding="utf-8"?>
<sst xmlns="http://schemas.openxmlformats.org/spreadsheetml/2006/main" count="70" uniqueCount="45">
  <si>
    <t>Entrée</t>
  </si>
  <si>
    <t>Sortie</t>
  </si>
  <si>
    <t>Stock</t>
  </si>
  <si>
    <t>Caractéristiques</t>
  </si>
  <si>
    <t>Clients</t>
  </si>
  <si>
    <t>ATTENTION : Bien compléter TOUTES les cases lors de l'ajout d'une référence !</t>
  </si>
  <si>
    <t>CLIENT1</t>
  </si>
  <si>
    <t>CLIENT2</t>
  </si>
  <si>
    <t>CLIENT3</t>
  </si>
  <si>
    <t>Référence1</t>
  </si>
  <si>
    <t>Référence2</t>
  </si>
  <si>
    <t>Référence3</t>
  </si>
  <si>
    <t>Référence4</t>
  </si>
  <si>
    <t>Référence5</t>
  </si>
  <si>
    <t>Référence6</t>
  </si>
  <si>
    <t>Référence7</t>
  </si>
  <si>
    <t>Référence8</t>
  </si>
  <si>
    <t>Référence9</t>
  </si>
  <si>
    <t>Caractéristiques1</t>
  </si>
  <si>
    <t>Caractéristiques2</t>
  </si>
  <si>
    <t>Caractéristiques3</t>
  </si>
  <si>
    <t>Caractéristiques4</t>
  </si>
  <si>
    <t>Caractéristiques5</t>
  </si>
  <si>
    <t>Caractéristiques6</t>
  </si>
  <si>
    <t>Caractéristiques7</t>
  </si>
  <si>
    <t>Caractéristiques8</t>
  </si>
  <si>
    <t>Caractéristiques9</t>
  </si>
  <si>
    <t>Commentaires1</t>
  </si>
  <si>
    <t>Commentaires2</t>
  </si>
  <si>
    <t>Commentaires3</t>
  </si>
  <si>
    <t>Commentaires4</t>
  </si>
  <si>
    <t>Commentaires5</t>
  </si>
  <si>
    <t>Commentaires6</t>
  </si>
  <si>
    <t>Commentaires7</t>
  </si>
  <si>
    <t>Commentaires8</t>
  </si>
  <si>
    <t>Commentaires9</t>
  </si>
  <si>
    <t>GESTION DES ENTREES et SORTIES DE FOURNITURES</t>
  </si>
  <si>
    <t>Laize utile</t>
  </si>
  <si>
    <t>Date</t>
  </si>
  <si>
    <t>Références</t>
  </si>
  <si>
    <t>Entrées</t>
  </si>
  <si>
    <t>Sorties</t>
  </si>
  <si>
    <t>Stock Départ</t>
  </si>
  <si>
    <t>Stock Réel</t>
  </si>
  <si>
    <t>Date dernière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</si>
</sst>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MS Sans Serif"/>
      <family val="2"/>
    </font>
    <font>
      <sz val="8"/>
      <name val="MS Sans Serif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5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4" tint="0.39994506668294322"/>
      </left>
      <right style="thick">
        <color theme="4" tint="0.39994506668294322"/>
      </right>
      <top style="thick">
        <color theme="4" tint="0.39994506668294322"/>
      </top>
      <bottom style="thick">
        <color theme="4" tint="0.3999450666829432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14" fontId="4" fillId="10" borderId="0" xfId="0" applyNumberFormat="1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14" fontId="9" fillId="10" borderId="7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0" fillId="0" borderId="0" xfId="0" applyFont="1" applyFill="1" applyAlignment="1">
      <alignment horizontal="center" vertical="center"/>
    </xf>
    <xf numFmtId="14" fontId="10" fillId="0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/>
    <xf numFmtId="0" fontId="5" fillId="11" borderId="8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5</xdr:row>
      <xdr:rowOff>95250</xdr:rowOff>
    </xdr:from>
    <xdr:to>
      <xdr:col>5</xdr:col>
      <xdr:colOff>1612900</xdr:colOff>
      <xdr:row>10</xdr:row>
      <xdr:rowOff>171450</xdr:rowOff>
    </xdr:to>
    <xdr:sp macro="[0]!Validation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880100" y="1962150"/>
          <a:ext cx="3302000" cy="12065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1250950</xdr:colOff>
          <xdr:row>11</xdr:row>
          <xdr:rowOff>228600</xdr:rowOff>
        </xdr:from>
        <xdr:to>
          <xdr:col>4</xdr:col>
          <xdr:colOff>184150</xdr:colOff>
          <xdr:row>13</xdr:row>
          <xdr:rowOff>158750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546100</xdr:colOff>
          <xdr:row>11</xdr:row>
          <xdr:rowOff>234950</xdr:rowOff>
        </xdr:from>
        <xdr:to>
          <xdr:col>5</xdr:col>
          <xdr:colOff>1676400</xdr:colOff>
          <xdr:row>13</xdr:row>
          <xdr:rowOff>127000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98777</xdr:colOff>
      <xdr:row>0</xdr:row>
      <xdr:rowOff>592667</xdr:rowOff>
    </xdr:from>
    <xdr:to>
      <xdr:col>11</xdr:col>
      <xdr:colOff>119944</xdr:colOff>
      <xdr:row>13</xdr:row>
      <xdr:rowOff>275166</xdr:rowOff>
    </xdr:to>
    <xdr:sp macro="" textlink="">
      <xdr:nvSpPr>
        <xdr:cNvPr id="3" name="ZoneTexte 2"/>
        <xdr:cNvSpPr txBox="1"/>
      </xdr:nvSpPr>
      <xdr:spPr>
        <a:xfrm>
          <a:off x="8995833" y="592667"/>
          <a:ext cx="4049889" cy="4148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Principe de fonctionnement:</a:t>
          </a:r>
          <a:endParaRPr lang="fr-FR">
            <a:solidFill>
              <a:srgbClr val="FF0000"/>
            </a:solidFill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fichier est composé de 3 onglets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-BASE: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Base de données des références (Tableau1)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-Mvts: Entrées et sorties du stock avec mise à jour de la BASE (Tableau3)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-GESTION: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Cellule A3:choisx du Client (liste déroulante)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Cellule A5: choix de la référence , en fonction du client choisi, qui restitue en  A7, A9, A11 et A14 les données présentes dans la BASE.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Cellule C3: saisie de la Qté à Ajouter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Cellule D3: saisie de la Qté à Sortir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Cellule E3: Affichage de la Qté en stock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Cellule F3: Affichage de la Date du jour par défaut</a:t>
          </a:r>
          <a:endParaRPr lang="fr-FR">
            <a:effectLst/>
          </a:endParaRPr>
        </a:p>
        <a:p>
          <a:r>
            <a:rPr lang="fr-FR" sz="1100" b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Bouton Validation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permet l'enregistrement d'une sortie ou d'une entrée  dans l'onglet Mvts (Tableau3).</a:t>
          </a:r>
          <a:endParaRPr lang="fr-FR">
            <a:effectLst/>
          </a:endParaRPr>
        </a:p>
        <a:p>
          <a:r>
            <a:rPr lang="fr-FR" sz="1100" b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Bouton Ajouter un client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permet l'ajout d'un client dans la Base (Tableau 2, Colonne I)</a:t>
          </a:r>
          <a:endParaRPr lang="fr-FR">
            <a:effectLst/>
          </a:endParaRPr>
        </a:p>
        <a:p>
          <a:r>
            <a:rPr lang="fr-FR" sz="1100" b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Bouton Ajouter une référence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permet l'ajout d'une nouvelle référence dans la BASE (par formulaire).</a:t>
          </a:r>
          <a:endParaRPr lang="fr-FR">
            <a:effectLst/>
          </a:endParaRPr>
        </a:p>
        <a:p>
          <a:r>
            <a:rPr lang="fr-FR" sz="1100" b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Bouton Efface Mvts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A utiliser uniquement pour effacer le Tableau3 après les tests effectués.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plus l'utiliser en fonctionnement normal ou Supprimer ce bouton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6</xdr:col>
      <xdr:colOff>458611</xdr:colOff>
      <xdr:row>0</xdr:row>
      <xdr:rowOff>21167</xdr:rowOff>
    </xdr:from>
    <xdr:to>
      <xdr:col>7</xdr:col>
      <xdr:colOff>364067</xdr:colOff>
      <xdr:row>0</xdr:row>
      <xdr:rowOff>395111</xdr:rowOff>
    </xdr:to>
    <xdr:sp macro="[0]!Efface_Tableau3" textlink="">
      <xdr:nvSpPr>
        <xdr:cNvPr id="4" name="Organigramme : Alternative 3"/>
        <xdr:cNvSpPr/>
      </xdr:nvSpPr>
      <xdr:spPr>
        <a:xfrm>
          <a:off x="9355667" y="21167"/>
          <a:ext cx="914400" cy="37394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 Mvts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10" totalsRowShown="0" headerRowDxfId="15" dataDxfId="14">
  <tableColumns count="7">
    <tableColumn id="1" name="Clients" dataDxfId="13"/>
    <tableColumn id="2" name="Références" dataDxfId="12"/>
    <tableColumn id="3" name="Caractéristiques" dataDxfId="11"/>
    <tableColumn id="4" name="Laize utile" dataDxfId="10"/>
    <tableColumn id="5" name="Stock Réel" dataDxfId="9">
      <calculatedColumnFormula>Tableau1[[#This Row],[Stock Départ]]+SUMPRODUCT((Tableau3[Références]=Tableau1[[#This Row],[Références]])*Tableau3[Entrées])-SUMPRODUCT((Tableau3[Références]=Tableau1[[#This Row],[Références]])*Tableau3[Sorties])</calculatedColumnFormula>
    </tableColumn>
    <tableColumn id="9" name="Stock Départ" dataDxfId="8"/>
    <tableColumn id="8" name="Date" dataDxfId="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I4" totalsRowShown="0" headerRowDxfId="6" dataDxfId="5">
  <autoFilter ref="I1:I4"/>
  <tableColumns count="1">
    <tableColumn id="1" name="Clients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A1:G2" insertRow="1" totalsRowShown="0">
  <autoFilter ref="A1:G2"/>
  <tableColumns count="7">
    <tableColumn id="1" name="Clients"/>
    <tableColumn id="2" name="Références"/>
    <tableColumn id="3" name="Caractéristiques"/>
    <tableColumn id="7" name="Laize utile" dataDxfId="3"/>
    <tableColumn id="4" name="Entrées" dataDxfId="2"/>
    <tableColumn id="5" name="Sorties" dataDxfId="0"/>
    <tableColumn id="6" name="Da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2"/>
  <dimension ref="A1:G16"/>
  <sheetViews>
    <sheetView tabSelected="1" zoomScale="90" zoomScaleNormal="90" workbookViewId="0">
      <selection activeCell="F9" sqref="F9"/>
    </sheetView>
  </sheetViews>
  <sheetFormatPr baseColWidth="10" defaultColWidth="10.81640625" defaultRowHeight="13" x14ac:dyDescent="0.3"/>
  <cols>
    <col min="1" max="1" width="48.6328125" style="3" customWidth="1"/>
    <col min="2" max="2" width="18" style="3" customWidth="1"/>
    <col min="3" max="3" width="9.1796875" style="3" customWidth="1"/>
    <col min="4" max="4" width="9" style="3" customWidth="1"/>
    <col min="5" max="5" width="9.26953125" style="3" customWidth="1"/>
    <col min="6" max="6" width="33.1796875" style="3" customWidth="1"/>
    <col min="7" max="7" width="14.453125" style="3" customWidth="1"/>
    <col min="8" max="16384" width="10.81640625" style="3"/>
  </cols>
  <sheetData>
    <row r="1" spans="1:7" ht="50.65" customHeight="1" thickTop="1" thickBot="1" x14ac:dyDescent="0.35">
      <c r="A1" s="33" t="s">
        <v>36</v>
      </c>
      <c r="B1" s="34"/>
      <c r="C1" s="34"/>
      <c r="D1" s="34"/>
      <c r="E1" s="34"/>
      <c r="F1" s="35"/>
    </row>
    <row r="2" spans="1:7" ht="24" customHeight="1" thickTop="1" thickBot="1" x14ac:dyDescent="0.35">
      <c r="A2" s="14" t="s">
        <v>4</v>
      </c>
      <c r="B2" s="1"/>
      <c r="C2" s="2" t="s">
        <v>0</v>
      </c>
      <c r="D2" s="2" t="s">
        <v>1</v>
      </c>
      <c r="E2" s="2" t="s">
        <v>2</v>
      </c>
      <c r="F2" s="2" t="s">
        <v>38</v>
      </c>
    </row>
    <row r="3" spans="1:7" ht="33.65" customHeight="1" thickTop="1" thickBot="1" x14ac:dyDescent="0.35">
      <c r="A3" s="15"/>
      <c r="C3" s="4"/>
      <c r="D3" s="5"/>
      <c r="E3" s="6" t="str">
        <f>IFERROR(IF(choix="","",VLOOKUP(A5,Données,4,FALSE)),"")</f>
        <v/>
      </c>
      <c r="F3" s="23">
        <f ca="1">TODAY()</f>
        <v>44586</v>
      </c>
    </row>
    <row r="4" spans="1:7" ht="24" customHeight="1" thickTop="1" thickBot="1" x14ac:dyDescent="0.35">
      <c r="A4" s="14" t="s">
        <v>39</v>
      </c>
    </row>
    <row r="5" spans="1:7" ht="29.65" customHeight="1" thickTop="1" thickBot="1" x14ac:dyDescent="0.35">
      <c r="A5" s="16"/>
    </row>
    <row r="6" spans="1:7" ht="24" customHeight="1" thickTop="1" thickBot="1" x14ac:dyDescent="0.35">
      <c r="A6" s="14" t="s">
        <v>3</v>
      </c>
    </row>
    <row r="7" spans="1:7" ht="31.15" customHeight="1" thickTop="1" thickBot="1" x14ac:dyDescent="0.35">
      <c r="A7" s="17" t="str">
        <f>IFERROR(IF(choix="","",VLOOKUP(A5,Données,2,FALSE)),"")</f>
        <v/>
      </c>
    </row>
    <row r="8" spans="1:7" ht="24" customHeight="1" thickTop="1" thickBot="1" x14ac:dyDescent="0.35">
      <c r="A8" s="14" t="s">
        <v>37</v>
      </c>
      <c r="F8" s="7"/>
    </row>
    <row r="9" spans="1:7" ht="29.15" customHeight="1" thickTop="1" thickBot="1" x14ac:dyDescent="0.35">
      <c r="A9" s="18" t="str">
        <f>IFERROR(IF(choix="","",VLOOKUP(A5,Données,3,FALSE)),"")</f>
        <v/>
      </c>
      <c r="B9" s="13"/>
      <c r="F9" s="7"/>
      <c r="G9" s="26"/>
    </row>
    <row r="10" spans="1:7" hidden="1" x14ac:dyDescent="0.3">
      <c r="A10" s="8"/>
      <c r="F10" s="7"/>
    </row>
    <row r="11" spans="1:7" ht="24" customHeight="1" thickTop="1" thickBot="1" x14ac:dyDescent="0.35">
      <c r="A11" s="14" t="s">
        <v>2</v>
      </c>
      <c r="F11" s="7"/>
    </row>
    <row r="12" spans="1:7" ht="35.15" customHeight="1" thickTop="1" thickBot="1" x14ac:dyDescent="0.35">
      <c r="A12" s="19" t="str">
        <f>IFERROR(IF(choix="","",VLOOKUP(A5,Données,4,FALSE)),"")</f>
        <v/>
      </c>
    </row>
    <row r="13" spans="1:7" ht="24" customHeight="1" thickTop="1" thickBot="1" x14ac:dyDescent="0.35">
      <c r="A13" s="14" t="s">
        <v>44</v>
      </c>
    </row>
    <row r="14" spans="1:7" ht="37.15" customHeight="1" thickTop="1" thickBot="1" x14ac:dyDescent="0.35">
      <c r="A14" s="25" t="str">
        <f>IFERROR(IF(VLOOKUP(A5,Données,6,FALSE)="","",VLOOKUP(A5,Données,6,FALSE)),"")</f>
        <v/>
      </c>
    </row>
    <row r="15" spans="1:7" ht="21.5" thickTop="1" x14ac:dyDescent="0.3">
      <c r="F15" s="10" t="s">
        <v>5</v>
      </c>
    </row>
    <row r="16" spans="1:7" x14ac:dyDescent="0.3">
      <c r="C16" s="7"/>
      <c r="D16" s="9"/>
      <c r="E16" s="9"/>
    </row>
  </sheetData>
  <mergeCells count="1">
    <mergeCell ref="A1:F1"/>
  </mergeCells>
  <dataValidations count="3">
    <dataValidation type="list" allowBlank="1" showInputMessage="1" showErrorMessage="1" sqref="C16">
      <formula1>#REF!</formula1>
    </dataValidation>
    <dataValidation type="list" allowBlank="1" showInputMessage="1" showErrorMessage="1" sqref="A5">
      <formula1>References</formula1>
    </dataValidation>
    <dataValidation type="list" allowBlank="1" showInputMessage="1" showErrorMessage="1" sqref="A3">
      <formula1>Liste_Clients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</xdr:col>
                <xdr:colOff>1250950</xdr:colOff>
                <xdr:row>11</xdr:row>
                <xdr:rowOff>228600</xdr:rowOff>
              </from>
              <to>
                <xdr:col>4</xdr:col>
                <xdr:colOff>184150</xdr:colOff>
                <xdr:row>13</xdr:row>
                <xdr:rowOff>158750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autoPict="0" r:id="rId7">
            <anchor moveWithCells="1">
              <from>
                <xdr:col>4</xdr:col>
                <xdr:colOff>546100</xdr:colOff>
                <xdr:row>11</xdr:row>
                <xdr:rowOff>234950</xdr:rowOff>
              </from>
              <to>
                <xdr:col>5</xdr:col>
                <xdr:colOff>1676400</xdr:colOff>
                <xdr:row>13</xdr:row>
                <xdr:rowOff>127000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W11"/>
  <sheetViews>
    <sheetView zoomScale="50" zoomScaleNormal="50" workbookViewId="0">
      <selection activeCell="C21" sqref="C21"/>
    </sheetView>
  </sheetViews>
  <sheetFormatPr baseColWidth="10" defaultColWidth="10.81640625" defaultRowHeight="23.5" x14ac:dyDescent="0.3"/>
  <cols>
    <col min="1" max="1" width="40.54296875" style="11" customWidth="1"/>
    <col min="2" max="2" width="71.1796875" style="12" customWidth="1"/>
    <col min="3" max="3" width="44" style="13" customWidth="1"/>
    <col min="4" max="4" width="33.81640625" style="13" customWidth="1"/>
    <col min="5" max="5" width="18.453125" style="13" customWidth="1"/>
    <col min="6" max="6" width="17.26953125" style="13" customWidth="1"/>
    <col min="7" max="7" width="25.36328125" style="13" customWidth="1"/>
    <col min="8" max="8" width="35.1796875" style="13" customWidth="1"/>
    <col min="9" max="9" width="40.453125" style="13" customWidth="1"/>
    <col min="10" max="10" width="46.26953125" style="13" customWidth="1"/>
    <col min="11" max="21" width="10.81640625" style="13"/>
    <col min="22" max="22" width="16.1796875" style="13" customWidth="1"/>
    <col min="23" max="23" width="17.1796875" style="13" customWidth="1"/>
    <col min="24" max="24" width="44.54296875" style="13" customWidth="1"/>
    <col min="25" max="16384" width="10.81640625" style="13"/>
  </cols>
  <sheetData>
    <row r="1" spans="1:23" x14ac:dyDescent="0.3">
      <c r="A1" s="11" t="s">
        <v>4</v>
      </c>
      <c r="B1" s="12" t="s">
        <v>39</v>
      </c>
      <c r="C1" s="13" t="s">
        <v>3</v>
      </c>
      <c r="D1" s="13" t="s">
        <v>37</v>
      </c>
      <c r="E1" s="13" t="s">
        <v>43</v>
      </c>
      <c r="F1" s="13" t="s">
        <v>42</v>
      </c>
      <c r="G1" s="13" t="s">
        <v>38</v>
      </c>
      <c r="H1" s="31"/>
      <c r="I1" s="13" t="s">
        <v>4</v>
      </c>
      <c r="W1" s="11" t="s">
        <v>4</v>
      </c>
    </row>
    <row r="2" spans="1:23" x14ac:dyDescent="0.3">
      <c r="A2" s="20" t="s">
        <v>6</v>
      </c>
      <c r="B2" s="21" t="s">
        <v>9</v>
      </c>
      <c r="C2" s="22" t="s">
        <v>18</v>
      </c>
      <c r="D2" s="22" t="s">
        <v>27</v>
      </c>
      <c r="E2" s="22">
        <f>Tableau1[[#This Row],[Stock Départ]]+SUMPRODUCT((Tableau3[Références]=Tableau1[[#This Row],[Références]])*Tableau3[Entrées])-SUMPRODUCT((Tableau3[Références]=Tableau1[[#This Row],[Références]])*Tableau3[Sorties])</f>
        <v>10</v>
      </c>
      <c r="F2" s="22">
        <v>10</v>
      </c>
      <c r="G2" s="24">
        <v>44586</v>
      </c>
      <c r="H2" s="29"/>
      <c r="I2" s="13" t="s">
        <v>6</v>
      </c>
      <c r="W2" s="20" t="s">
        <v>6</v>
      </c>
    </row>
    <row r="3" spans="1:23" x14ac:dyDescent="0.3">
      <c r="A3" s="20" t="s">
        <v>6</v>
      </c>
      <c r="B3" s="21" t="s">
        <v>10</v>
      </c>
      <c r="C3" s="22" t="s">
        <v>19</v>
      </c>
      <c r="D3" s="22" t="s">
        <v>28</v>
      </c>
      <c r="E3" s="22">
        <f>Tableau1[[#This Row],[Stock Départ]]+SUMPRODUCT((Tableau3[Références]=Tableau1[[#This Row],[Références]])*Tableau3[Entrées])-SUMPRODUCT((Tableau3[Références]=Tableau1[[#This Row],[Références]])*Tableau3[Sorties])</f>
        <v>20</v>
      </c>
      <c r="F3" s="22">
        <v>20</v>
      </c>
      <c r="G3" s="24">
        <v>44586</v>
      </c>
      <c r="H3" s="30"/>
      <c r="I3" s="13" t="s">
        <v>7</v>
      </c>
      <c r="W3" s="20" t="s">
        <v>7</v>
      </c>
    </row>
    <row r="4" spans="1:23" x14ac:dyDescent="0.3">
      <c r="A4" s="20" t="s">
        <v>6</v>
      </c>
      <c r="B4" s="21" t="s">
        <v>11</v>
      </c>
      <c r="C4" s="22" t="s">
        <v>20</v>
      </c>
      <c r="D4" s="22" t="s">
        <v>29</v>
      </c>
      <c r="E4" s="22">
        <f>Tableau1[[#This Row],[Stock Départ]]+SUMPRODUCT((Tableau3[Références]=Tableau1[[#This Row],[Références]])*Tableau3[Entrées])-SUMPRODUCT((Tableau3[Références]=Tableau1[[#This Row],[Références]])*Tableau3[Sorties])</f>
        <v>30</v>
      </c>
      <c r="F4" s="22">
        <v>30</v>
      </c>
      <c r="G4" s="24">
        <v>44573</v>
      </c>
      <c r="H4" s="29"/>
      <c r="I4" s="13" t="s">
        <v>8</v>
      </c>
      <c r="W4" s="20" t="s">
        <v>8</v>
      </c>
    </row>
    <row r="5" spans="1:23" x14ac:dyDescent="0.3">
      <c r="A5" s="20" t="s">
        <v>7</v>
      </c>
      <c r="B5" s="21" t="s">
        <v>12</v>
      </c>
      <c r="C5" s="22" t="s">
        <v>21</v>
      </c>
      <c r="D5" s="22" t="s">
        <v>30</v>
      </c>
      <c r="E5" s="22">
        <f>Tableau1[[#This Row],[Stock Départ]]+SUMPRODUCT((Tableau3[Références]=Tableau1[[#This Row],[Références]])*Tableau3[Entrées])-SUMPRODUCT((Tableau3[Références]=Tableau1[[#This Row],[Références]])*Tableau3[Sorties])</f>
        <v>30</v>
      </c>
      <c r="F5" s="29">
        <v>30</v>
      </c>
      <c r="G5" s="24">
        <v>44574</v>
      </c>
      <c r="H5" s="29"/>
    </row>
    <row r="6" spans="1:23" x14ac:dyDescent="0.3">
      <c r="A6" s="20" t="s">
        <v>7</v>
      </c>
      <c r="B6" s="21" t="s">
        <v>13</v>
      </c>
      <c r="C6" s="22" t="s">
        <v>22</v>
      </c>
      <c r="D6" s="22" t="s">
        <v>31</v>
      </c>
      <c r="E6" s="22">
        <f>Tableau1[[#This Row],[Stock Départ]]+SUMPRODUCT((Tableau3[Références]=Tableau1[[#This Row],[Références]])*Tableau3[Entrées])-SUMPRODUCT((Tableau3[Références]=Tableau1[[#This Row],[Références]])*Tableau3[Sorties])</f>
        <v>10</v>
      </c>
      <c r="F6" s="22">
        <v>10</v>
      </c>
      <c r="G6" s="24">
        <v>44575</v>
      </c>
      <c r="H6" s="29"/>
    </row>
    <row r="7" spans="1:23" x14ac:dyDescent="0.3">
      <c r="A7" s="20" t="s">
        <v>7</v>
      </c>
      <c r="B7" s="21" t="s">
        <v>14</v>
      </c>
      <c r="C7" s="22" t="s">
        <v>23</v>
      </c>
      <c r="D7" s="22" t="s">
        <v>32</v>
      </c>
      <c r="E7" s="22">
        <f>Tableau1[[#This Row],[Stock Départ]]+SUMPRODUCT((Tableau3[Références]=Tableau1[[#This Row],[Références]])*Tableau3[Entrées])-SUMPRODUCT((Tableau3[Références]=Tableau1[[#This Row],[Références]])*Tableau3[Sorties])</f>
        <v>20</v>
      </c>
      <c r="F7" s="22">
        <v>20</v>
      </c>
      <c r="G7" s="24">
        <v>44576</v>
      </c>
      <c r="H7" s="29"/>
    </row>
    <row r="8" spans="1:23" x14ac:dyDescent="0.3">
      <c r="A8" s="20" t="s">
        <v>7</v>
      </c>
      <c r="B8" s="21" t="s">
        <v>15</v>
      </c>
      <c r="C8" s="22" t="s">
        <v>24</v>
      </c>
      <c r="D8" s="22" t="s">
        <v>33</v>
      </c>
      <c r="E8" s="22">
        <f>Tableau1[[#This Row],[Stock Départ]]+SUMPRODUCT((Tableau3[Références]=Tableau1[[#This Row],[Références]])*Tableau3[Entrées])-SUMPRODUCT((Tableau3[Références]=Tableau1[[#This Row],[Références]])*Tableau3[Sorties])</f>
        <v>30</v>
      </c>
      <c r="F8" s="22">
        <v>30</v>
      </c>
      <c r="G8" s="24">
        <v>44577</v>
      </c>
      <c r="H8" s="29"/>
    </row>
    <row r="9" spans="1:23" x14ac:dyDescent="0.3">
      <c r="A9" s="20" t="s">
        <v>8</v>
      </c>
      <c r="B9" s="21" t="s">
        <v>16</v>
      </c>
      <c r="C9" s="22" t="s">
        <v>25</v>
      </c>
      <c r="D9" s="22" t="s">
        <v>34</v>
      </c>
      <c r="E9" s="22">
        <f>Tableau1[[#This Row],[Stock Départ]]+SUMPRODUCT((Tableau3[Références]=Tableau1[[#This Row],[Références]])*Tableau3[Entrées])-SUMPRODUCT((Tableau3[Références]=Tableau1[[#This Row],[Références]])*Tableau3[Sorties])</f>
        <v>40</v>
      </c>
      <c r="F9" s="22">
        <v>40</v>
      </c>
      <c r="G9" s="24">
        <v>44578</v>
      </c>
      <c r="H9" s="29"/>
    </row>
    <row r="10" spans="1:23" x14ac:dyDescent="0.3">
      <c r="A10" s="20" t="s">
        <v>8</v>
      </c>
      <c r="B10" s="21" t="s">
        <v>17</v>
      </c>
      <c r="C10" s="22" t="s">
        <v>26</v>
      </c>
      <c r="D10" s="22" t="s">
        <v>35</v>
      </c>
      <c r="E10" s="22">
        <f>Tableau1[[#This Row],[Stock Départ]]+SUMPRODUCT((Tableau3[Références]=Tableau1[[#This Row],[Références]])*Tableau3[Entrées])-SUMPRODUCT((Tableau3[Références]=Tableau1[[#This Row],[Références]])*Tableau3[Sorties])</f>
        <v>50</v>
      </c>
      <c r="F10" s="22">
        <v>50</v>
      </c>
      <c r="G10" s="24">
        <v>44579</v>
      </c>
      <c r="H10" s="29"/>
    </row>
    <row r="11" spans="1:23" x14ac:dyDescent="0.3">
      <c r="H11" s="29"/>
    </row>
  </sheetData>
  <sortState ref="A2:G11">
    <sortCondition ref="A2"/>
    <sortCondition ref="B2"/>
  </sortState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workbookViewId="0">
      <selection activeCell="C21" sqref="C21"/>
    </sheetView>
  </sheetViews>
  <sheetFormatPr baseColWidth="10" defaultRowHeight="13" x14ac:dyDescent="0.3"/>
  <cols>
    <col min="1" max="1" width="22.1796875" customWidth="1"/>
    <col min="2" max="2" width="20.54296875" customWidth="1"/>
    <col min="3" max="3" width="22.6328125" customWidth="1"/>
    <col min="4" max="4" width="24.81640625" customWidth="1"/>
    <col min="7" max="7" width="20.26953125" customWidth="1"/>
  </cols>
  <sheetData>
    <row r="1" spans="1:7" x14ac:dyDescent="0.3">
      <c r="A1" t="s">
        <v>4</v>
      </c>
      <c r="B1" t="s">
        <v>39</v>
      </c>
      <c r="C1" t="s">
        <v>3</v>
      </c>
      <c r="D1" s="27" t="s">
        <v>37</v>
      </c>
      <c r="E1" s="27" t="s">
        <v>40</v>
      </c>
      <c r="F1" t="s">
        <v>41</v>
      </c>
      <c r="G1" s="27" t="s">
        <v>38</v>
      </c>
    </row>
    <row r="2" spans="1:7" x14ac:dyDescent="0.3">
      <c r="D2" s="27"/>
      <c r="E2" s="32"/>
      <c r="F2" s="27"/>
      <c r="G2" s="2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GESTION</vt:lpstr>
      <vt:lpstr>BASE</vt:lpstr>
      <vt:lpstr>MVTS</vt:lpstr>
      <vt:lpstr>choix</vt:lpstr>
      <vt:lpstr>Données</vt:lpstr>
      <vt:lpstr>Liste_Clients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AFEH56</cp:lastModifiedBy>
  <dcterms:created xsi:type="dcterms:W3CDTF">2013-09-30T17:46:35Z</dcterms:created>
  <dcterms:modified xsi:type="dcterms:W3CDTF">2022-01-25T17:47:57Z</dcterms:modified>
</cp:coreProperties>
</file>