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00" yWindow="-100" windowWidth="19420" windowHeight="11020" tabRatio="206"/>
  </bookViews>
  <sheets>
    <sheet name="GESTION" sheetId="93" r:id="rId1"/>
    <sheet name="BASE" sheetId="94" r:id="rId2"/>
    <sheet name="Mvts" sheetId="95" r:id="rId3"/>
  </sheets>
  <definedNames>
    <definedName name="_xlnm._FilterDatabase" localSheetId="1" hidden="1">BASE!#REF!</definedName>
    <definedName name="Clients">Tableau2[Clients]</definedName>
    <definedName name="Référence">Tableau1[Références]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93" l="1"/>
  <c r="A7" i="93"/>
  <c r="A5" i="93"/>
  <c r="D3" i="94"/>
  <c r="D4" i="94"/>
  <c r="D5" i="94"/>
  <c r="D6" i="94"/>
  <c r="D7" i="94"/>
  <c r="D8" i="94"/>
  <c r="D9" i="94"/>
  <c r="D10" i="94"/>
  <c r="D2" i="94"/>
  <c r="F3" i="93"/>
  <c r="E3" i="93" l="1"/>
  <c r="A9" i="93"/>
</calcChain>
</file>

<file path=xl/sharedStrings.xml><?xml version="1.0" encoding="utf-8"?>
<sst xmlns="http://schemas.openxmlformats.org/spreadsheetml/2006/main" count="60" uniqueCount="49">
  <si>
    <t>Entrée</t>
  </si>
  <si>
    <t>Sortie</t>
  </si>
  <si>
    <t>Stock</t>
  </si>
  <si>
    <t>Caractéristiques</t>
  </si>
  <si>
    <t>Clients</t>
  </si>
  <si>
    <t>Référence</t>
  </si>
  <si>
    <t>ATTENTION : Bien compléter TOUTES les cases lors de l'ajout d'une référence !</t>
  </si>
  <si>
    <t>CLIENT1</t>
  </si>
  <si>
    <t>CLIENT2</t>
  </si>
  <si>
    <t>CLIENT3</t>
  </si>
  <si>
    <t>Référence1</t>
  </si>
  <si>
    <t>Référence2</t>
  </si>
  <si>
    <t>Référence3</t>
  </si>
  <si>
    <t>Référence4</t>
  </si>
  <si>
    <t>Référence5</t>
  </si>
  <si>
    <t>Référence6</t>
  </si>
  <si>
    <t>Référence7</t>
  </si>
  <si>
    <t>Référence8</t>
  </si>
  <si>
    <t>Référence9</t>
  </si>
  <si>
    <t>Caractéristiques1</t>
  </si>
  <si>
    <t>Caractéristiques2</t>
  </si>
  <si>
    <t>Caractéristiques3</t>
  </si>
  <si>
    <t>Caractéristiques4</t>
  </si>
  <si>
    <t>Caractéristiques5</t>
  </si>
  <si>
    <t>Caractéristiques6</t>
  </si>
  <si>
    <t>Caractéristiques7</t>
  </si>
  <si>
    <t>Caractéristiques8</t>
  </si>
  <si>
    <t>Caractéristiques9</t>
  </si>
  <si>
    <t>Commentaires1</t>
  </si>
  <si>
    <t>Commentaires2</t>
  </si>
  <si>
    <t>Commentaires3</t>
  </si>
  <si>
    <t>Commentaires4</t>
  </si>
  <si>
    <t>Commentaires5</t>
  </si>
  <si>
    <t>Commentaires6</t>
  </si>
  <si>
    <t>Commentaires7</t>
  </si>
  <si>
    <t>Commentaires8</t>
  </si>
  <si>
    <t>Commentaires9</t>
  </si>
  <si>
    <t>GESTION DES ENTREES et SORTIES DE FOURNITURES</t>
  </si>
  <si>
    <t>Laize utile</t>
  </si>
  <si>
    <t>Date</t>
  </si>
  <si>
    <t>Stock Initial</t>
  </si>
  <si>
    <t>Stock Réel</t>
  </si>
  <si>
    <t>Date Dernière Modif</t>
  </si>
  <si>
    <t>Références</t>
  </si>
  <si>
    <t>Entrées</t>
  </si>
  <si>
    <t>Sorties</t>
  </si>
  <si>
    <t>Qté en Stock</t>
  </si>
  <si>
    <t>Date dernière Modif</t>
  </si>
  <si>
    <t>Caractéristique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</si>
</sst>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MS Sans Serif"/>
      <family val="2"/>
    </font>
    <font>
      <sz val="8"/>
      <name val="MS Sans Serif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5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14" fontId="4" fillId="10" borderId="0" xfId="0" applyNumberFormat="1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14" fontId="9" fillId="1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9" fillId="8" borderId="6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5" fillId="11" borderId="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11</xdr:row>
          <xdr:rowOff>293689</xdr:rowOff>
        </xdr:from>
        <xdr:to>
          <xdr:col>4</xdr:col>
          <xdr:colOff>171450</xdr:colOff>
          <xdr:row>13</xdr:row>
          <xdr:rowOff>150814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76199</xdr:colOff>
          <xdr:row>11</xdr:row>
          <xdr:rowOff>273050</xdr:rowOff>
        </xdr:from>
        <xdr:to>
          <xdr:col>5</xdr:col>
          <xdr:colOff>1508124</xdr:colOff>
          <xdr:row>13</xdr:row>
          <xdr:rowOff>127000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396875</xdr:colOff>
      <xdr:row>0</xdr:row>
      <xdr:rowOff>63500</xdr:rowOff>
    </xdr:from>
    <xdr:to>
      <xdr:col>8</xdr:col>
      <xdr:colOff>7938</xdr:colOff>
      <xdr:row>0</xdr:row>
      <xdr:rowOff>484188</xdr:rowOff>
    </xdr:to>
    <xdr:sp macro="[0]!Efface_Tableau3" textlink="">
      <xdr:nvSpPr>
        <xdr:cNvPr id="4" name="Rectangle 3"/>
        <xdr:cNvSpPr/>
      </xdr:nvSpPr>
      <xdr:spPr>
        <a:xfrm>
          <a:off x="9286875" y="63500"/>
          <a:ext cx="1119188" cy="42068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 Mvts</a:t>
          </a:r>
        </a:p>
      </xdr:txBody>
    </xdr:sp>
    <xdr:clientData/>
  </xdr:twoCellAnchor>
  <xdr:twoCellAnchor>
    <xdr:from>
      <xdr:col>6</xdr:col>
      <xdr:colOff>31750</xdr:colOff>
      <xdr:row>2</xdr:row>
      <xdr:rowOff>198437</xdr:rowOff>
    </xdr:from>
    <xdr:to>
      <xdr:col>11</xdr:col>
      <xdr:colOff>666750</xdr:colOff>
      <xdr:row>13</xdr:row>
      <xdr:rowOff>388938</xdr:rowOff>
    </xdr:to>
    <xdr:sp macro="" textlink="">
      <xdr:nvSpPr>
        <xdr:cNvPr id="5" name="ZoneTexte 4"/>
        <xdr:cNvSpPr txBox="1"/>
      </xdr:nvSpPr>
      <xdr:spPr>
        <a:xfrm>
          <a:off x="8921750" y="1143000"/>
          <a:ext cx="4405313" cy="3706813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Principe de fonctionnement:</a:t>
          </a:r>
        </a:p>
        <a:p>
          <a:r>
            <a:rPr lang="fr-FR" sz="1100"/>
            <a:t>Ce fichier est composé de 3 onglets</a:t>
          </a:r>
        </a:p>
        <a:p>
          <a:r>
            <a:rPr lang="fr-FR" sz="1100"/>
            <a:t>-BASE:</a:t>
          </a:r>
          <a:r>
            <a:rPr lang="fr-FR" sz="1100" baseline="0"/>
            <a:t> Base de données des références (Tableau1)</a:t>
          </a:r>
        </a:p>
        <a:p>
          <a:r>
            <a:rPr lang="fr-FR" sz="1100" baseline="0"/>
            <a:t>-Mvts: Entrées et sorties du stock avec mise à jour de la BASE (Tableau3)</a:t>
          </a:r>
        </a:p>
        <a:p>
          <a:r>
            <a:rPr lang="fr-FR" sz="1100" baseline="0"/>
            <a:t>-GESTION:</a:t>
          </a:r>
        </a:p>
        <a:p>
          <a:r>
            <a:rPr lang="fr-FR" sz="1100" baseline="0"/>
            <a:t>    Cellule A3: choix de la référence qui restitue en A5, A7, A9 et A11 les données présentes dans la BASE.</a:t>
          </a:r>
        </a:p>
        <a:p>
          <a:r>
            <a:rPr lang="fr-FR" sz="1100" baseline="0"/>
            <a:t>    Cellule A14: Choix du client (liste déroulante)</a:t>
          </a:r>
        </a:p>
        <a:p>
          <a:r>
            <a:rPr lang="fr-FR" sz="1100" baseline="0"/>
            <a:t>    Cellule C3: saisie de la Qté à Ajouter</a:t>
          </a:r>
        </a:p>
        <a:p>
          <a:r>
            <a:rPr lang="fr-FR" sz="1100" baseline="0"/>
            <a:t>    Cellule D3: saisie de la Qté à Sortir</a:t>
          </a:r>
        </a:p>
        <a:p>
          <a:r>
            <a:rPr lang="fr-FR" sz="1100" baseline="0"/>
            <a:t>    Cellule E3: Affichage de la Qté en stock</a:t>
          </a:r>
        </a:p>
        <a:p>
          <a:r>
            <a:rPr lang="fr-FR" sz="1100" baseline="0"/>
            <a:t>    Cellule F3: Date du jour par défaut</a:t>
          </a:r>
        </a:p>
        <a:p>
          <a:r>
            <a:rPr lang="fr-FR" sz="1100" baseline="0"/>
            <a:t>Bouton Validation: permet l'enregistrement d'une sortie ou d'une entrée  de la référence saisie en A3 dans l'onglet Mvts (Tableau3).</a:t>
          </a:r>
        </a:p>
        <a:p>
          <a:r>
            <a:rPr lang="fr-FR" sz="1100" baseline="0"/>
            <a:t>Bouton Ajout client: permet l'ajout d'un client dans la Base (Tableau 2, Colonne H)</a:t>
          </a:r>
        </a:p>
        <a:p>
          <a:r>
            <a:rPr lang="fr-FR" sz="1100" baseline="0"/>
            <a:t>Bouton Ajout référence: permet l'ajout d'une nouvelle référence dans la BASE (par formulaire).</a:t>
          </a:r>
        </a:p>
        <a:p>
          <a:r>
            <a:rPr lang="fr-FR" sz="1100" baseline="0"/>
            <a:t>Bouton Efface Mvts: A utiliser uniquement pour effacer le Tableau3 après les tests effectués. Ne plus l'utiliser en fonctionnement normal ou Supprimer ce bouton.</a:t>
          </a:r>
        </a:p>
        <a:p>
          <a:endParaRPr lang="fr-FR" sz="1100" baseline="0"/>
        </a:p>
        <a:p>
          <a:r>
            <a:rPr lang="fr-FR" sz="1100" baseline="0"/>
            <a:t>	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0" totalsRowShown="0" headerRowDxfId="13" dataDxfId="12">
  <tableColumns count="6">
    <tableColumn id="2" name="Références" dataDxfId="11"/>
    <tableColumn id="3" name="Caractéristiques" dataDxfId="10"/>
    <tableColumn id="4" name="Laize utile" dataDxfId="9"/>
    <tableColumn id="5" name="Stock Réel" dataDxfId="8">
      <calculatedColumnFormula>Tableau1[[#This Row],[Stock Initial]]+SUMPRODUCT((Tableau3[]=Tableau1[[#This Row],[Références]])*Tableau3[Entrées])-SUMPRODUCT((Tableau3[]=Tableau1[[#This Row],[Références]])*Tableau3[Sorties])</calculatedColumnFormula>
    </tableColumn>
    <tableColumn id="6" name="Stock Initial" dataDxfId="7"/>
    <tableColumn id="8" name="Date Dernière Modif" dataDxfId="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H4" totalsRowShown="0" headerRowDxfId="5" dataDxfId="4">
  <autoFilter ref="H1:H4"/>
  <tableColumns count="1">
    <tableColumn id="1" name="Clients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2" insertRow="1" totalsRowShown="0">
  <autoFilter ref="A1:G2"/>
  <tableColumns count="7">
    <tableColumn id="1" name="Références"/>
    <tableColumn id="2" name="Caractéristiques"/>
    <tableColumn id="3" name="Laize utile"/>
    <tableColumn id="7" name="Entrées" dataDxfId="2"/>
    <tableColumn id="4" name="Sorties" dataDxfId="1"/>
    <tableColumn id="5" name="Clients"/>
    <tableColumn id="6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A1:F16"/>
  <sheetViews>
    <sheetView tabSelected="1" zoomScale="80" zoomScaleNormal="80" workbookViewId="0">
      <selection activeCell="F5" sqref="F5"/>
    </sheetView>
  </sheetViews>
  <sheetFormatPr baseColWidth="10" defaultColWidth="10.81640625" defaultRowHeight="13" x14ac:dyDescent="0.3"/>
  <cols>
    <col min="1" max="1" width="48.6328125" style="3" customWidth="1"/>
    <col min="2" max="2" width="18" style="3" customWidth="1"/>
    <col min="3" max="3" width="9.1796875" style="3" customWidth="1"/>
    <col min="4" max="4" width="9" style="3" customWidth="1"/>
    <col min="5" max="5" width="9.26953125" style="3" customWidth="1"/>
    <col min="6" max="6" width="33.1796875" style="3" customWidth="1"/>
    <col min="7" max="16384" width="10.81640625" style="3"/>
  </cols>
  <sheetData>
    <row r="1" spans="1:6" ht="50.65" customHeight="1" thickTop="1" thickBot="1" x14ac:dyDescent="0.35">
      <c r="A1" s="28" t="s">
        <v>37</v>
      </c>
      <c r="B1" s="29"/>
      <c r="C1" s="29"/>
      <c r="D1" s="29"/>
      <c r="E1" s="29"/>
      <c r="F1" s="30"/>
    </row>
    <row r="2" spans="1:6" ht="24" customHeight="1" thickTop="1" thickBot="1" x14ac:dyDescent="0.35">
      <c r="A2" s="14" t="s">
        <v>5</v>
      </c>
      <c r="B2" s="1"/>
      <c r="C2" s="2" t="s">
        <v>0</v>
      </c>
      <c r="D2" s="2" t="s">
        <v>1</v>
      </c>
      <c r="E2" s="2" t="s">
        <v>2</v>
      </c>
      <c r="F2" s="2" t="s">
        <v>39</v>
      </c>
    </row>
    <row r="3" spans="1:6" ht="33.65" customHeight="1" thickTop="1" thickBot="1" x14ac:dyDescent="0.35">
      <c r="A3" s="15"/>
      <c r="C3" s="4"/>
      <c r="D3" s="5"/>
      <c r="E3" s="6" t="str">
        <f>IFERROR(IF(A3="","",VLOOKUP(A3,Tableau1[],4,FALSE)),"")</f>
        <v/>
      </c>
      <c r="F3" s="22">
        <f ca="1">TODAY()</f>
        <v>44585</v>
      </c>
    </row>
    <row r="4" spans="1:6" ht="24" customHeight="1" thickTop="1" thickBot="1" x14ac:dyDescent="0.35">
      <c r="A4" s="14" t="s">
        <v>48</v>
      </c>
    </row>
    <row r="5" spans="1:6" ht="29.65" customHeight="1" thickTop="1" thickBot="1" x14ac:dyDescent="0.35">
      <c r="A5" s="16" t="str">
        <f>IFERROR(VLOOKUP(A3,Tableau1[],2,FALSE),"")</f>
        <v/>
      </c>
    </row>
    <row r="6" spans="1:6" ht="24" customHeight="1" thickTop="1" thickBot="1" x14ac:dyDescent="0.35">
      <c r="A6" s="14" t="s">
        <v>38</v>
      </c>
    </row>
    <row r="7" spans="1:6" ht="31.15" customHeight="1" thickTop="1" thickBot="1" x14ac:dyDescent="0.35">
      <c r="A7" s="17" t="str">
        <f>IFERROR(VLOOKUP(A3,Tableau1[],3,FALSE),"")</f>
        <v/>
      </c>
    </row>
    <row r="8" spans="1:6" ht="24" customHeight="1" thickTop="1" thickBot="1" x14ac:dyDescent="0.35">
      <c r="A8" s="14" t="s">
        <v>46</v>
      </c>
      <c r="F8" s="7"/>
    </row>
    <row r="9" spans="1:6" ht="29.15" customHeight="1" thickTop="1" thickBot="1" x14ac:dyDescent="0.35">
      <c r="A9" s="18" t="str">
        <f>IFERROR(VLOOKUP(A3,Tableau1[],4,FALSE),"")</f>
        <v/>
      </c>
      <c r="B9" s="13"/>
      <c r="F9" s="7"/>
    </row>
    <row r="10" spans="1:6" ht="13.5" hidden="1" thickTop="1" x14ac:dyDescent="0.3">
      <c r="A10" s="8"/>
      <c r="F10" s="7"/>
    </row>
    <row r="11" spans="1:6" ht="24" customHeight="1" thickTop="1" thickBot="1" x14ac:dyDescent="0.35">
      <c r="A11" s="14" t="s">
        <v>47</v>
      </c>
      <c r="F11" s="7"/>
    </row>
    <row r="12" spans="1:6" ht="35.15" customHeight="1" thickTop="1" thickBot="1" x14ac:dyDescent="0.35">
      <c r="A12" s="26" t="str">
        <f>IFERROR(VLOOKUP(A3,Tableau1[],6,FALSE),"")</f>
        <v/>
      </c>
    </row>
    <row r="13" spans="1:6" ht="24" customHeight="1" thickTop="1" thickBot="1" x14ac:dyDescent="0.35">
      <c r="A13" s="14" t="s">
        <v>4</v>
      </c>
    </row>
    <row r="14" spans="1:6" ht="37.15" customHeight="1" thickTop="1" thickBot="1" x14ac:dyDescent="0.35">
      <c r="A14" s="24"/>
    </row>
    <row r="15" spans="1:6" ht="21.5" thickTop="1" x14ac:dyDescent="0.3">
      <c r="F15" s="10" t="s">
        <v>6</v>
      </c>
    </row>
    <row r="16" spans="1:6" x14ac:dyDescent="0.3">
      <c r="C16" s="7"/>
      <c r="D16" s="9"/>
      <c r="E16" s="9"/>
    </row>
  </sheetData>
  <mergeCells count="1">
    <mergeCell ref="A1:F1"/>
  </mergeCells>
  <dataValidations count="3">
    <dataValidation type="list" allowBlank="1" showInputMessage="1" showErrorMessage="1" sqref="C16">
      <formula1>#REF!</formula1>
    </dataValidation>
    <dataValidation type="list" allowBlank="1" showInputMessage="1" showErrorMessage="1" sqref="A3">
      <formula1>Référence</formula1>
    </dataValidation>
    <dataValidation type="list" allowBlank="1" showInputMessage="1" showErrorMessage="1" sqref="A14">
      <formula1>Clients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2</xdr:col>
                <xdr:colOff>165100</xdr:colOff>
                <xdr:row>11</xdr:row>
                <xdr:rowOff>292100</xdr:rowOff>
              </from>
              <to>
                <xdr:col>4</xdr:col>
                <xdr:colOff>171450</xdr:colOff>
                <xdr:row>13</xdr:row>
                <xdr:rowOff>152400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autoPict="0" r:id="rId7">
            <anchor moveWithCells="1">
              <from>
                <xdr:col>5</xdr:col>
                <xdr:colOff>76200</xdr:colOff>
                <xdr:row>11</xdr:row>
                <xdr:rowOff>273050</xdr:rowOff>
              </from>
              <to>
                <xdr:col>5</xdr:col>
                <xdr:colOff>1504950</xdr:colOff>
                <xdr:row>13</xdr:row>
                <xdr:rowOff>127000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V10"/>
  <sheetViews>
    <sheetView zoomScale="50" zoomScaleNormal="50" workbookViewId="0">
      <selection activeCell="D2" sqref="D2"/>
    </sheetView>
  </sheetViews>
  <sheetFormatPr baseColWidth="10" defaultColWidth="10.81640625" defaultRowHeight="23.5" x14ac:dyDescent="0.3"/>
  <cols>
    <col min="1" max="1" width="40.6328125" style="12" customWidth="1"/>
    <col min="2" max="2" width="44" style="13" customWidth="1"/>
    <col min="3" max="3" width="33.81640625" style="13" customWidth="1"/>
    <col min="4" max="4" width="18.453125" style="13" customWidth="1"/>
    <col min="5" max="5" width="20.7265625" style="13" customWidth="1"/>
    <col min="6" max="6" width="35.1796875" style="13" customWidth="1"/>
    <col min="7" max="7" width="10.81640625" style="13"/>
    <col min="8" max="8" width="46.26953125" style="13" customWidth="1"/>
    <col min="9" max="19" width="10.81640625" style="13"/>
    <col min="20" max="20" width="16.1796875" style="13" customWidth="1"/>
    <col min="21" max="21" width="17.1796875" style="13" customWidth="1"/>
    <col min="22" max="22" width="44.54296875" style="13" customWidth="1"/>
    <col min="23" max="16384" width="10.81640625" style="13"/>
  </cols>
  <sheetData>
    <row r="1" spans="1:22" x14ac:dyDescent="0.3">
      <c r="A1" s="12" t="s">
        <v>43</v>
      </c>
      <c r="B1" s="13" t="s">
        <v>3</v>
      </c>
      <c r="C1" s="13" t="s">
        <v>38</v>
      </c>
      <c r="D1" s="13" t="s">
        <v>41</v>
      </c>
      <c r="E1" s="13" t="s">
        <v>40</v>
      </c>
      <c r="F1" s="13" t="s">
        <v>42</v>
      </c>
      <c r="H1" s="13" t="s">
        <v>4</v>
      </c>
      <c r="V1" s="11" t="s">
        <v>4</v>
      </c>
    </row>
    <row r="2" spans="1:22" x14ac:dyDescent="0.3">
      <c r="A2" s="20" t="s">
        <v>10</v>
      </c>
      <c r="B2" s="21" t="s">
        <v>19</v>
      </c>
      <c r="C2" s="21" t="s">
        <v>28</v>
      </c>
      <c r="D2" s="21">
        <f>Tableau1[[#This Row],[Stock Initial]]+SUMPRODUCT((Tableau3[]=Tableau1[[#This Row],[Références]])*Tableau3[Entrées])-SUMPRODUCT((Tableau3[]=Tableau1[[#This Row],[Références]])*Tableau3[Sorties])</f>
        <v>10</v>
      </c>
      <c r="E2" s="21">
        <v>10</v>
      </c>
      <c r="F2" s="23">
        <v>44585</v>
      </c>
      <c r="H2" s="13" t="s">
        <v>7</v>
      </c>
      <c r="V2" s="19" t="s">
        <v>7</v>
      </c>
    </row>
    <row r="3" spans="1:22" x14ac:dyDescent="0.3">
      <c r="A3" s="20" t="s">
        <v>11</v>
      </c>
      <c r="B3" s="21" t="s">
        <v>20</v>
      </c>
      <c r="C3" s="21" t="s">
        <v>29</v>
      </c>
      <c r="D3" s="21">
        <f>Tableau1[[#This Row],[Stock Initial]]+SUMPRODUCT((Tableau3[]=Tableau1[[#This Row],[Références]])*Tableau3[Entrées])-SUMPRODUCT((Tableau3[]=Tableau1[[#This Row],[Références]])*Tableau3[Sorties])</f>
        <v>20</v>
      </c>
      <c r="E3" s="21">
        <v>20</v>
      </c>
      <c r="F3" s="23">
        <v>44585</v>
      </c>
      <c r="H3" s="13" t="s">
        <v>8</v>
      </c>
      <c r="V3" s="19" t="s">
        <v>8</v>
      </c>
    </row>
    <row r="4" spans="1:22" x14ac:dyDescent="0.3">
      <c r="A4" s="20" t="s">
        <v>12</v>
      </c>
      <c r="B4" s="21" t="s">
        <v>21</v>
      </c>
      <c r="C4" s="21" t="s">
        <v>30</v>
      </c>
      <c r="D4" s="21">
        <f>Tableau1[[#This Row],[Stock Initial]]+SUMPRODUCT((Tableau3[]=Tableau1[[#This Row],[Références]])*Tableau3[Entrées])-SUMPRODUCT((Tableau3[]=Tableau1[[#This Row],[Références]])*Tableau3[Sorties])</f>
        <v>30</v>
      </c>
      <c r="E4" s="21">
        <v>30</v>
      </c>
      <c r="F4" s="23">
        <v>44585</v>
      </c>
      <c r="H4" s="13" t="s">
        <v>9</v>
      </c>
      <c r="V4" s="19" t="s">
        <v>9</v>
      </c>
    </row>
    <row r="5" spans="1:22" x14ac:dyDescent="0.3">
      <c r="A5" s="20" t="s">
        <v>13</v>
      </c>
      <c r="B5" s="21" t="s">
        <v>22</v>
      </c>
      <c r="C5" s="21" t="s">
        <v>31</v>
      </c>
      <c r="D5" s="21">
        <f>Tableau1[[#This Row],[Stock Initial]]+SUMPRODUCT((Tableau3[]=Tableau1[[#This Row],[Références]])*Tableau3[Entrées])-SUMPRODUCT((Tableau3[]=Tableau1[[#This Row],[Références]])*Tableau3[Sorties])</f>
        <v>40</v>
      </c>
      <c r="E5" s="21">
        <v>40</v>
      </c>
      <c r="F5" s="23">
        <v>44585</v>
      </c>
    </row>
    <row r="6" spans="1:22" x14ac:dyDescent="0.3">
      <c r="A6" s="20" t="s">
        <v>14</v>
      </c>
      <c r="B6" s="21" t="s">
        <v>23</v>
      </c>
      <c r="C6" s="21" t="s">
        <v>32</v>
      </c>
      <c r="D6" s="21">
        <f>Tableau1[[#This Row],[Stock Initial]]+SUMPRODUCT((Tableau3[]=Tableau1[[#This Row],[Références]])*Tableau3[Entrées])-SUMPRODUCT((Tableau3[]=Tableau1[[#This Row],[Références]])*Tableau3[Sorties])</f>
        <v>10</v>
      </c>
      <c r="E6" s="21">
        <v>10</v>
      </c>
      <c r="F6" s="23">
        <v>44585</v>
      </c>
    </row>
    <row r="7" spans="1:22" x14ac:dyDescent="0.3">
      <c r="A7" s="20" t="s">
        <v>15</v>
      </c>
      <c r="B7" s="21" t="s">
        <v>24</v>
      </c>
      <c r="C7" s="21" t="s">
        <v>33</v>
      </c>
      <c r="D7" s="21">
        <f>Tableau1[[#This Row],[Stock Initial]]+SUMPRODUCT((Tableau3[]=Tableau1[[#This Row],[Références]])*Tableau3[Entrées])-SUMPRODUCT((Tableau3[]=Tableau1[[#This Row],[Références]])*Tableau3[Sorties])</f>
        <v>20</v>
      </c>
      <c r="E7" s="21">
        <v>20</v>
      </c>
      <c r="F7" s="23">
        <v>44585</v>
      </c>
    </row>
    <row r="8" spans="1:22" x14ac:dyDescent="0.3">
      <c r="A8" s="20" t="s">
        <v>16</v>
      </c>
      <c r="B8" s="21" t="s">
        <v>25</v>
      </c>
      <c r="C8" s="21" t="s">
        <v>34</v>
      </c>
      <c r="D8" s="21">
        <f>Tableau1[[#This Row],[Stock Initial]]+SUMPRODUCT((Tableau3[]=Tableau1[[#This Row],[Références]])*Tableau3[Entrées])-SUMPRODUCT((Tableau3[]=Tableau1[[#This Row],[Références]])*Tableau3[Sorties])</f>
        <v>30</v>
      </c>
      <c r="E8" s="21">
        <v>30</v>
      </c>
      <c r="F8" s="23">
        <v>44585</v>
      </c>
    </row>
    <row r="9" spans="1:22" x14ac:dyDescent="0.3">
      <c r="A9" s="20" t="s">
        <v>17</v>
      </c>
      <c r="B9" s="21" t="s">
        <v>26</v>
      </c>
      <c r="C9" s="21" t="s">
        <v>35</v>
      </c>
      <c r="D9" s="21">
        <f>Tableau1[[#This Row],[Stock Initial]]+SUMPRODUCT((Tableau3[]=Tableau1[[#This Row],[Références]])*Tableau3[Entrées])-SUMPRODUCT((Tableau3[]=Tableau1[[#This Row],[Références]])*Tableau3[Sorties])</f>
        <v>40</v>
      </c>
      <c r="E9" s="21">
        <v>40</v>
      </c>
      <c r="F9" s="23">
        <v>44585</v>
      </c>
    </row>
    <row r="10" spans="1:22" x14ac:dyDescent="0.3">
      <c r="A10" s="20" t="s">
        <v>18</v>
      </c>
      <c r="B10" s="21" t="s">
        <v>27</v>
      </c>
      <c r="C10" s="21" t="s">
        <v>36</v>
      </c>
      <c r="D10" s="21">
        <f>Tableau1[[#This Row],[Stock Initial]]+SUMPRODUCT((Tableau3[]=Tableau1[[#This Row],[Références]])*Tableau3[Entrées])-SUMPRODUCT((Tableau3[]=Tableau1[[#This Row],[Références]])*Tableau3[Sorties])</f>
        <v>50</v>
      </c>
      <c r="E10" s="21">
        <v>50</v>
      </c>
      <c r="F10" s="23">
        <v>44585</v>
      </c>
    </row>
  </sheetData>
  <sortState ref="A2:F11">
    <sortCondition ref="A2"/>
  </sortState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workbookViewId="0">
      <selection activeCell="B20" sqref="B20"/>
    </sheetView>
  </sheetViews>
  <sheetFormatPr baseColWidth="10" defaultRowHeight="13" x14ac:dyDescent="0.3"/>
  <cols>
    <col min="1" max="1" width="22.26953125" customWidth="1"/>
    <col min="2" max="2" width="22.7265625" customWidth="1"/>
    <col min="3" max="3" width="22.08984375" customWidth="1"/>
    <col min="4" max="4" width="11.81640625" style="25" customWidth="1"/>
    <col min="5" max="5" width="10.90625" style="25"/>
    <col min="6" max="6" width="23.7265625" customWidth="1"/>
    <col min="7" max="7" width="13.7265625" style="25" customWidth="1"/>
  </cols>
  <sheetData>
    <row r="1" spans="1:7" x14ac:dyDescent="0.3">
      <c r="A1" t="s">
        <v>43</v>
      </c>
      <c r="B1" t="s">
        <v>3</v>
      </c>
      <c r="C1" t="s">
        <v>38</v>
      </c>
      <c r="D1" s="25" t="s">
        <v>44</v>
      </c>
      <c r="E1" s="25" t="s">
        <v>45</v>
      </c>
      <c r="F1" t="s">
        <v>4</v>
      </c>
      <c r="G1" s="25" t="s">
        <v>39</v>
      </c>
    </row>
    <row r="2" spans="1:7" x14ac:dyDescent="0.3">
      <c r="G2" s="2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GESTION</vt:lpstr>
      <vt:lpstr>BASE</vt:lpstr>
      <vt:lpstr>Mvts</vt:lpstr>
      <vt:lpstr>Clients</vt:lpstr>
      <vt:lpstr>Référence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AFEH56</cp:lastModifiedBy>
  <dcterms:created xsi:type="dcterms:W3CDTF">2013-09-30T17:46:35Z</dcterms:created>
  <dcterms:modified xsi:type="dcterms:W3CDTF">2022-01-24T15:31:51Z</dcterms:modified>
</cp:coreProperties>
</file>