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 hidePivotFieldList="1" showPivotChartFilter="1"/>
  <bookViews>
    <workbookView xWindow="-120" yWindow="-120" windowWidth="19420" windowHeight="11020"/>
  </bookViews>
  <sheets>
    <sheet name="Accueil" sheetId="6" r:id="rId1"/>
    <sheet name="Données" sheetId="3" r:id="rId2"/>
    <sheet name="TcD" sheetId="4" r:id="rId3"/>
    <sheet name="Listes" sheetId="2" r:id="rId4"/>
    <sheet name="Echeances" sheetId="7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Listes!$E$2:$E$5</definedName>
    <definedName name="T_Modes">T_Mode[Modes]</definedName>
  </definedNames>
  <calcPr calcId="145621"/>
  <pivotCaches>
    <pivotCache cacheId="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3" l="1"/>
  <c r="F3" i="3"/>
  <c r="E3" i="3"/>
  <c r="A3" i="3" l="1"/>
  <c r="G3" i="3" l="1"/>
  <c r="L4" i="4" l="1"/>
  <c r="L1" i="3"/>
  <c r="D1" i="3" l="1"/>
  <c r="F7" i="6" l="1"/>
  <c r="C2" i="6" l="1"/>
  <c r="A2" i="4" l="1"/>
  <c r="M4" i="4" l="1"/>
  <c r="G3" i="2" l="1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  <c r="N4" i="4"/>
  <c r="I6" i="4" s="1"/>
</calcChain>
</file>

<file path=xl/sharedStrings.xml><?xml version="1.0" encoding="utf-8"?>
<sst xmlns="http://schemas.openxmlformats.org/spreadsheetml/2006/main" count="1316" uniqueCount="442">
  <si>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</si>
  <si>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</si>
  <si>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</si>
  <si>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</si>
  <si>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</si>
  <si>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</si>
  <si>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</si>
  <si>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</si>
  <si>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</si>
  <si>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</si>
  <si>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</si>
  <si>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</si>
  <si>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</si>
  <si>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</si>
  <si>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</si>
  <si>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</si>
  <si>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</si>
  <si>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</si>
  <si>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</si>
  <si>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</si>
  <si>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</si>
  <si>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</si>
  <si>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</si>
  <si>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</si>
  <si>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</si>
  <si>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</si>
  <si>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</si>
  <si>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</si>
  <si>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</si>
  <si>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</si>
  <si>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</si>
  <si>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</si>
  <si>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</si>
  <si>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</si>
  <si>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</si>
  <si>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</si>
  <si>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</si>
  <si>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</si>
  <si>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</si>
  <si>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</si>
  <si>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</si>
  <si>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</si>
  <si>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</si>
  <si>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</si>
  <si>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</si>
  <si>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</si>
  <si>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</si>
  <si>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</si>
  <si>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</si>
  <si>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</si>
  <si>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</si>
  <si>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</si>
  <si>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</si>
  <si>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</si>
  <si>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</si>
  <si>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</si>
  <si>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</si>
  <si>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</si>
  <si>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</si>
  <si>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</si>
  <si>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</si>
  <si>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</si>
  <si>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</si>
  <si>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</si>
  <si>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</si>
  <si>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</si>
  <si>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</si>
  <si>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</si>
  <si>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</si>
  <si>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</si>
  <si>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</si>
  <si>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</si>
  <si>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</si>
  <si>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</si>
  <si>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</si>
  <si>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</si>
  <si>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</si>
  <si>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</si>
  <si>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</si>
  <si>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</si>
  <si>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</si>
  <si>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</si>
  <si>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</si>
  <si>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</si>
  <si>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</si>
  <si>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</si>
  <si>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</si>
  <si>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</si>
  <si>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</si>
  <si>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</si>
  <si>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</si>
  <si>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</si>
  <si>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</si>
  <si>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</si>
  <si>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</si>
  <si>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</si>
  <si>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</si>
  <si>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</si>
  <si>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</si>
  <si>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</si>
  <si>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</si>
  <si>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</si>
  <si>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</si>
  <si>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</si>
  <si>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</si>
  <si>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</si>
  <si>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</si>
  <si>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</si>
  <si>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</si>
  <si>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</si>
  <si>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</si>
  <si>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</si>
  <si>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</si>
  <si>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</si>
  <si>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</si>
  <si>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</si>
  <si>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</si>
  <si>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</si>
  <si>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</si>
  <si>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</si>
  <si>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</si>
  <si>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</si>
  <si>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</si>
  <si>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</si>
  <si>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</si>
  <si>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</si>
  <si>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</si>
  <si>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</si>
  <si>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</si>
  <si>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</si>
  <si>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</si>
  <si>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</si>
  <si>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</si>
  <si>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</si>
  <si>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</si>
  <si>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</si>
  <si>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</si>
  <si>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</si>
  <si>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</si>
  <si>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</si>
  <si>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</si>
  <si>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</si>
  <si>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</si>
  <si>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</si>
  <si>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</si>
  <si>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</si>
  <si>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x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</si>
  <si>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</si>
  <si>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</si>
  <si>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</si>
  <si>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</si>
  <si>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</si>
  <si>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</si>
  <si>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</si>
  <si>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</si>
  <si>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</si>
  <si>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</si>
  <si>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</si>
  <si>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</si>
  <si>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</si>
  <si>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</si>
  <si>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</si>
  <si>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</si>
  <si>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</si>
  <si>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</si>
  <si>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</si>
  <si>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</si>
  <si>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</si>
  <si>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</si>
  <si>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</si>
  <si>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 xml:space="preserve">VIREMENT DE CREDIT LOGEMENT 2100239-174 5079447 RESTITUTION MUTUALISATIO .LOG MESQUITA ADILA M15028862001
</t>
  </si>
  <si>
    <t>€</t>
  </si>
  <si>
    <t>Mon capital est de :</t>
  </si>
  <si>
    <t>TRESORIE-COMPTES Bilans</t>
  </si>
  <si>
    <t>SOLDES INITIAUX----&gt;</t>
  </si>
  <si>
    <t>EDP : Epargne salariale ( transit livret A)</t>
  </si>
  <si>
    <t>ID</t>
  </si>
  <si>
    <t>Catégories</t>
  </si>
  <si>
    <t>@2021_papy-henri</t>
  </si>
  <si>
    <t>Aujourd'hui le :</t>
  </si>
  <si>
    <t>PRIMEUR</t>
  </si>
  <si>
    <t>SOSH : carte SIM nouveau forfait</t>
  </si>
  <si>
    <t/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</si>
  <si>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</si>
  <si>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</si>
  <si>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</si>
  <si>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</si>
  <si>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</si>
  <si>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</si>
  <si>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</si>
  <si>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</si>
  <si>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</si>
  <si>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O</t>
  </si>
  <si>
    <t>E01</t>
  </si>
  <si>
    <t>E02</t>
  </si>
  <si>
    <t>E03</t>
  </si>
  <si>
    <t>E04</t>
  </si>
  <si>
    <t>E05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</si>
  <si>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</si>
  <si>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</si>
  <si>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</si>
  <si>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</si>
  <si>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</si>
  <si>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</si>
  <si>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</si>
  <si>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</si>
  <si>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</si>
  <si>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EXCEL MALIN : cours VBA</t>
  </si>
  <si>
    <t>AMAZON : casque ABUS</t>
  </si>
  <si>
    <t>PASS NAVIGO : mois de juin</t>
  </si>
  <si>
    <t>AMAZON : leds bureau</t>
  </si>
  <si>
    <t>LECLERC</t>
  </si>
  <si>
    <t>Achat belleépine pull bear</t>
  </si>
  <si>
    <t>Achat belle épine Naf Naf</t>
  </si>
  <si>
    <t>Carnet de timbres</t>
  </si>
  <si>
    <t>LIDL</t>
  </si>
  <si>
    <t>CSF : restitution participation au fonds Mutuel de garantie</t>
  </si>
  <si>
    <t>Remboursement de soins</t>
  </si>
  <si>
    <t>Remplaçante Dct CORCOS - Adila + Alex - Ch n° 1405014</t>
  </si>
  <si>
    <t>Cardiologue (dct Gusmini) pour Adila - Ch n° 1405016</t>
  </si>
  <si>
    <t>Remplacant dct Corcos pour Alex et Adila - Ch n° 1405015</t>
  </si>
  <si>
    <t>Ordre non reporté.  - Ch n° 405013</t>
  </si>
  <si>
    <t xml:space="preserve">HISTOIRE D'OR : bague </t>
  </si>
  <si>
    <t>Commentaire</t>
  </si>
  <si>
    <t>AMAZON : chaine argent maille figaro chaine 61cm</t>
  </si>
  <si>
    <t>ACTION</t>
  </si>
  <si>
    <t>Filhet Allard</t>
  </si>
  <si>
    <t>@2021 Tableau de bord</t>
  </si>
  <si>
    <t>Avance école Adila</t>
  </si>
  <si>
    <t>Vérif</t>
  </si>
  <si>
    <t>Sosh : Michel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</si>
  <si>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</si>
  <si>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</si>
  <si>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</si>
  <si>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</si>
  <si>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</si>
  <si>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</si>
  <si>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</si>
  <si>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</si>
  <si>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</si>
  <si>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</si>
  <si>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</si>
  <si>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Sosh : Alex</t>
  </si>
  <si>
    <t>Sosh : Eva</t>
  </si>
  <si>
    <t>Taxe D'Habitation</t>
  </si>
  <si>
    <t>Taxe Foncière</t>
  </si>
  <si>
    <t>Repas midi boulot</t>
  </si>
  <si>
    <t>AMAZON : Bracelet maille graine de Kfé</t>
  </si>
  <si>
    <t>Escal' coiffure</t>
  </si>
  <si>
    <t>JARDILAND : pompe poisson</t>
  </si>
  <si>
    <t>ZALANDO PRIVEE : Basket Pepe Jeans</t>
  </si>
  <si>
    <t>Alex - Ch n° 1405017</t>
  </si>
  <si>
    <t>PHOTOWEB : photo école</t>
  </si>
  <si>
    <t>CPAM</t>
  </si>
  <si>
    <t>AMAZON : Nespresso</t>
  </si>
  <si>
    <t>Hélium pour ballon spéctacle école</t>
  </si>
  <si>
    <t>LECLERC : Twingo2</t>
  </si>
  <si>
    <t>EDP : Juin</t>
  </si>
  <si>
    <t>E06</t>
  </si>
  <si>
    <t>Cp &gt; Livret A</t>
  </si>
  <si>
    <t>E07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</si>
  <si>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</si>
  <si>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</si>
  <si>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</si>
  <si>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</si>
  <si>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</si>
  <si>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</si>
  <si>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</si>
  <si>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</si>
  <si>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</si>
  <si>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</si>
  <si>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</si>
  <si>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</si>
  <si>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</si>
  <si>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</si>
  <si>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</si>
  <si>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</si>
  <si>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</si>
  <si>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Mois de Juin Adila</t>
  </si>
  <si>
    <t>AMAZON : gourmette argent</t>
  </si>
  <si>
    <t>Repas midi</t>
  </si>
  <si>
    <t>20€ rbt Eva</t>
  </si>
  <si>
    <t>Test d'éffort Adila - Ch n° 1405019</t>
  </si>
  <si>
    <t>AMAZON : Clavier RII</t>
  </si>
  <si>
    <t>AMAZON : gourmette plaquée or</t>
  </si>
  <si>
    <t>CPAM : remboursement soins</t>
  </si>
  <si>
    <t>FILHET ALLARD9</t>
  </si>
  <si>
    <t>RATP : pass navigo jullet</t>
  </si>
  <si>
    <t>O1</t>
  </si>
  <si>
    <t>MA FRENCH BANK - CP</t>
  </si>
  <si>
    <t xml:space="preserve">Nouveau Solde MA FRENCH BANK </t>
  </si>
  <si>
    <t>Version 10</t>
  </si>
  <si>
    <t>Ph-10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</si>
  <si>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</si>
  <si>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</si>
  <si>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</si>
  <si>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</si>
  <si>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</si>
  <si>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</si>
  <si>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</si>
  <si>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</si>
  <si>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</si>
  <si>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</si>
  <si>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</si>
  <si>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</si>
  <si>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</si>
  <si>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</si>
  <si>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</si>
  <si>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</si>
  <si>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</si>
  <si>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</si>
  <si>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</si>
  <si>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</si>
  <si>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</si>
  <si>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</si>
  <si>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</si>
  <si>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</si>
  <si>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</si>
  <si>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</si>
  <si>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</si>
  <si>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</si>
  <si>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</si>
  <si>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</si>
  <si>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</si>
  <si>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</si>
  <si>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</si>
  <si>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</si>
  <si>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</si>
  <si>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</si>
  <si>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</si>
  <si>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</si>
  <si>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</si>
  <si>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</si>
  <si>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</si>
  <si>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</si>
  <si>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</si>
  <si>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</si>
  <si>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</si>
  <si>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</si>
  <si>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</si>
  <si>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</si>
  <si>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</si>
  <si>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</si>
  <si>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</si>
  <si>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</si>
  <si>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</si>
  <si>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</si>
  <si>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</si>
  <si>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</si>
  <si>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</si>
  <si>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</si>
  <si>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</si>
  <si>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</si>
  <si>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</si>
  <si>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</si>
  <si>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</si>
  <si>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</si>
  <si>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</si>
  <si>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</si>
  <si>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</si>
  <si>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</si>
  <si>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</si>
  <si>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</si>
  <si>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</si>
  <si>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</si>
  <si>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</si>
  <si>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</si>
  <si>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</si>
  <si>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</si>
  <si>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</si>
  <si>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</si>
  <si>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</si>
  <si>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</si>
  <si>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</si>
  <si>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</si>
  <si>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</si>
  <si>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</si>
  <si>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</si>
  <si>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</si>
  <si>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</si>
  <si>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</si>
  <si>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</si>
  <si>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</si>
  <si>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</si>
  <si>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</si>
  <si>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</si>
  <si>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</si>
  <si>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</si>
  <si>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</si>
  <si>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</si>
  <si>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</si>
  <si>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</si>
  <si>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</si>
  <si>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</si>
  <si>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</si>
  <si>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</si>
  <si>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</si>
  <si>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</si>
  <si>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</si>
  <si>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</si>
  <si>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</si>
  <si>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</si>
  <si>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</si>
  <si>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</si>
  <si>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</si>
  <si>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</si>
  <si>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Trimestrielle</t>
  </si>
  <si>
    <t>CDISCOUNT : licence windows10 pro (école Adila)</t>
  </si>
  <si>
    <t>Repas midi EDP</t>
  </si>
  <si>
    <t>R131</t>
  </si>
  <si>
    <t>R132</t>
  </si>
  <si>
    <t>Adila - Ch n° 1405020</t>
  </si>
  <si>
    <t>R133</t>
  </si>
  <si>
    <t>R134</t>
  </si>
  <si>
    <t>R135</t>
  </si>
  <si>
    <t>R136</t>
  </si>
  <si>
    <t>R137</t>
  </si>
  <si>
    <t>R138</t>
  </si>
  <si>
    <t>Arthrose isko</t>
  </si>
  <si>
    <t>R139</t>
  </si>
  <si>
    <t>R140</t>
  </si>
  <si>
    <t>CJ&gt;C Eva</t>
  </si>
  <si>
    <t>R141</t>
  </si>
  <si>
    <t>repas midi EDP</t>
  </si>
  <si>
    <t>R142</t>
  </si>
  <si>
    <t>Show devant</t>
  </si>
  <si>
    <t>R143</t>
  </si>
  <si>
    <t>R144</t>
  </si>
  <si>
    <t xml:space="preserve">Kaspersky 2021 </t>
  </si>
  <si>
    <t>R145</t>
  </si>
  <si>
    <t>Timbres</t>
  </si>
  <si>
    <t>R146</t>
  </si>
  <si>
    <t>R147</t>
  </si>
  <si>
    <t>Ouverture du compte MA FRENCH BANK</t>
  </si>
  <si>
    <t>(Tous)</t>
  </si>
  <si>
    <t>R148</t>
  </si>
  <si>
    <t>Cloture CP</t>
  </si>
  <si>
    <t>R149</t>
  </si>
  <si>
    <t>Solde tout compte CP</t>
  </si>
  <si>
    <t>Nombre d'opérations &gt;</t>
  </si>
  <si>
    <t>Nouveau Solde LBP-CJ</t>
  </si>
  <si>
    <t>Nouveau Solde LBP-CP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</si>
</sst>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40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10"/>
      <name val="Consolas"/>
    </font>
    <font>
      <b/>
      <sz val="10"/>
      <color theme="0"/>
      <name val="Consolas"/>
    </font>
    <font>
      <b/>
      <sz val="12"/>
      <color rgb="FFFFFF00"/>
      <name val="Consolas"/>
      <family val="3"/>
    </font>
    <font>
      <sz val="10"/>
      <color theme="0"/>
      <name val="Consolas"/>
    </font>
    <font>
      <sz val="10"/>
      <color theme="1"/>
      <name val="Consolas"/>
      <family val="3"/>
    </font>
    <font>
      <sz val="10"/>
      <color rgb="FFFFFF00"/>
      <name val="Consolas"/>
      <family val="3"/>
    </font>
    <font>
      <b/>
      <sz val="10"/>
      <color theme="1" tint="0.499984740745262"/>
      <name val="Consolas"/>
      <family val="3"/>
    </font>
    <font>
      <b/>
      <sz val="12"/>
      <color theme="1" tint="0.499984740745262"/>
      <name val="Consolas"/>
      <family val="3"/>
    </font>
    <font>
      <sz val="12"/>
      <color theme="1"/>
      <name val="Consolas"/>
      <family val="3"/>
    </font>
    <font>
      <b/>
      <sz val="16"/>
      <name val="Consolas"/>
      <family val="3"/>
    </font>
    <font>
      <sz val="10"/>
      <color theme="1"/>
      <name val="Consolas"/>
    </font>
    <font>
      <sz val="12"/>
      <color theme="1"/>
      <name val="Consolas"/>
    </font>
  </fonts>
  <fills count="3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theme="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theme="7"/>
      </patternFill>
    </fill>
    <fill>
      <patternFill patternType="solid">
        <fgColor rgb="FFFFC000"/>
        <bgColor theme="7" tint="-0.249977111117893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6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Fill="1" applyBorder="1"/>
    <xf numFmtId="0" fontId="0" fillId="0" borderId="0" xfId="0" applyAlignment="1">
      <alignment horizontal="center"/>
    </xf>
    <xf numFmtId="2" fontId="0" fillId="0" borderId="0" xfId="0" applyNumberFormat="1"/>
    <xf numFmtId="1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1" applyNumberFormat="1" applyFont="1" applyAlignment="1">
      <alignment horizontal="left" vertical="center"/>
    </xf>
    <xf numFmtId="165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9" fillId="15" borderId="4" xfId="0" applyFont="1" applyFill="1" applyBorder="1" applyAlignment="1">
      <alignment horizontal="center" vertical="center" wrapText="1"/>
    </xf>
    <xf numFmtId="0" fontId="0" fillId="15" borderId="5" xfId="0" applyFill="1" applyBorder="1" applyAlignment="1">
      <alignment horizontal="left"/>
    </xf>
    <xf numFmtId="0" fontId="0" fillId="15" borderId="8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7" fillId="22" borderId="0" xfId="0" applyFont="1" applyFill="1" applyBorder="1" applyAlignment="1">
      <alignment horizontal="center" vertical="center"/>
    </xf>
    <xf numFmtId="165" fontId="21" fillId="22" borderId="0" xfId="0" applyNumberFormat="1" applyFont="1" applyFill="1" applyBorder="1" applyAlignment="1">
      <alignment horizontal="left" vertical="center"/>
    </xf>
    <xf numFmtId="0" fontId="19" fillId="22" borderId="0" xfId="0" applyFont="1" applyFill="1" applyBorder="1" applyAlignment="1">
      <alignment vertical="center"/>
    </xf>
    <xf numFmtId="0" fontId="0" fillId="22" borderId="0" xfId="0" applyFill="1" applyBorder="1"/>
    <xf numFmtId="0" fontId="6" fillId="22" borderId="0" xfId="0" applyFont="1" applyFill="1" applyBorder="1" applyAlignment="1">
      <alignment vertical="center"/>
    </xf>
    <xf numFmtId="0" fontId="25" fillId="6" borderId="0" xfId="0" applyFont="1" applyFill="1"/>
    <xf numFmtId="0" fontId="0" fillId="6" borderId="0" xfId="0" applyFill="1"/>
    <xf numFmtId="0" fontId="13" fillId="6" borderId="0" xfId="0" applyFont="1" applyFill="1"/>
    <xf numFmtId="0" fontId="26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0" fontId="13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4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4" fillId="11" borderId="0" xfId="0" applyFont="1" applyFill="1" applyBorder="1"/>
    <xf numFmtId="0" fontId="14" fillId="9" borderId="0" xfId="0" applyFont="1" applyFill="1" applyBorder="1"/>
    <xf numFmtId="0" fontId="14" fillId="6" borderId="0" xfId="0" applyFont="1" applyFill="1" applyBorder="1"/>
    <xf numFmtId="0" fontId="14" fillId="12" borderId="0" xfId="0" applyFont="1" applyFill="1" applyBorder="1"/>
    <xf numFmtId="0" fontId="0" fillId="5" borderId="0" xfId="0" applyFill="1" applyBorder="1"/>
    <xf numFmtId="0" fontId="14" fillId="13" borderId="0" xfId="0" applyFont="1" applyFill="1" applyBorder="1"/>
    <xf numFmtId="0" fontId="14" fillId="8" borderId="0" xfId="0" applyFont="1" applyFill="1" applyBorder="1"/>
    <xf numFmtId="0" fontId="14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5" fillId="0" borderId="0" xfId="0" applyNumberFormat="1" applyFont="1" applyAlignment="1">
      <alignment horizontal="left" vertical="top" wrapText="1"/>
    </xf>
    <xf numFmtId="167" fontId="27" fillId="22" borderId="1" xfId="0" applyNumberFormat="1" applyFont="1" applyFill="1" applyBorder="1" applyAlignment="1">
      <alignment horizontal="center" vertical="center" wrapText="1"/>
    </xf>
    <xf numFmtId="167" fontId="17" fillId="24" borderId="15" xfId="0" applyNumberFormat="1" applyFont="1" applyFill="1" applyBorder="1" applyAlignment="1">
      <alignment horizontal="center" vertical="center"/>
    </xf>
    <xf numFmtId="14" fontId="9" fillId="17" borderId="6" xfId="0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70" fontId="28" fillId="0" borderId="0" xfId="0" applyNumberFormat="1" applyFont="1" applyFill="1" applyAlignment="1">
      <alignment horizontal="center" vertical="center"/>
    </xf>
    <xf numFmtId="169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65" fontId="28" fillId="0" borderId="0" xfId="0" applyNumberFormat="1" applyFont="1" applyFill="1" applyAlignment="1">
      <alignment horizontal="center" vertical="center"/>
    </xf>
    <xf numFmtId="165" fontId="28" fillId="0" borderId="0" xfId="1" applyNumberFormat="1" applyFont="1" applyFill="1" applyAlignment="1">
      <alignment horizontal="left" vertical="center"/>
    </xf>
    <xf numFmtId="0" fontId="30" fillId="6" borderId="0" xfId="0" applyFont="1" applyFill="1"/>
    <xf numFmtId="0" fontId="0" fillId="0" borderId="0" xfId="0" applyBorder="1" applyAlignment="1">
      <alignment horizontal="center"/>
    </xf>
    <xf numFmtId="0" fontId="9" fillId="17" borderId="21" xfId="0" applyFont="1" applyFill="1" applyBorder="1" applyAlignment="1">
      <alignment horizontal="center" vertical="center"/>
    </xf>
    <xf numFmtId="0" fontId="29" fillId="17" borderId="20" xfId="0" applyFont="1" applyFill="1" applyBorder="1" applyAlignment="1">
      <alignment horizontal="center" vertical="center"/>
    </xf>
    <xf numFmtId="0" fontId="7" fillId="15" borderId="8" xfId="0" applyFont="1" applyFill="1" applyBorder="1" applyAlignment="1">
      <alignment horizontal="left"/>
    </xf>
    <xf numFmtId="0" fontId="7" fillId="15" borderId="8" xfId="0" applyFont="1" applyFill="1" applyBorder="1" applyAlignment="1">
      <alignment horizontal="left" vertical="top"/>
    </xf>
    <xf numFmtId="165" fontId="15" fillId="0" borderId="16" xfId="1" applyNumberFormat="1" applyFont="1" applyBorder="1" applyAlignment="1">
      <alignment horizontal="left" vertical="center"/>
    </xf>
    <xf numFmtId="0" fontId="15" fillId="26" borderId="0" xfId="0" applyFont="1" applyFill="1"/>
    <xf numFmtId="165" fontId="16" fillId="27" borderId="17" xfId="1" applyNumberFormat="1" applyFont="1" applyFill="1" applyBorder="1" applyAlignment="1"/>
    <xf numFmtId="1" fontId="13" fillId="31" borderId="18" xfId="1" applyNumberFormat="1" applyFont="1" applyFill="1" applyBorder="1" applyAlignment="1"/>
    <xf numFmtId="165" fontId="13" fillId="31" borderId="18" xfId="1" applyNumberFormat="1" applyFont="1" applyFill="1" applyBorder="1" applyAlignment="1"/>
    <xf numFmtId="0" fontId="13" fillId="31" borderId="18" xfId="1" applyNumberFormat="1" applyFont="1" applyFill="1" applyBorder="1" applyAlignment="1"/>
    <xf numFmtId="1" fontId="31" fillId="31" borderId="2" xfId="1" applyNumberFormat="1" applyFont="1" applyFill="1" applyBorder="1" applyAlignment="1"/>
    <xf numFmtId="165" fontId="31" fillId="31" borderId="2" xfId="1" applyNumberFormat="1" applyFont="1" applyFill="1" applyBorder="1" applyAlignment="1"/>
    <xf numFmtId="0" fontId="31" fillId="31" borderId="2" xfId="1" applyNumberFormat="1" applyFont="1" applyFill="1" applyBorder="1" applyAlignment="1"/>
    <xf numFmtId="165" fontId="31" fillId="31" borderId="19" xfId="1" applyNumberFormat="1" applyFont="1" applyFill="1" applyBorder="1" applyAlignment="1"/>
    <xf numFmtId="0" fontId="32" fillId="28" borderId="22" xfId="0" applyFont="1" applyFill="1" applyBorder="1" applyAlignment="1">
      <alignment horizontal="center" textRotation="90"/>
    </xf>
    <xf numFmtId="0" fontId="32" fillId="28" borderId="23" xfId="0" applyFont="1" applyFill="1" applyBorder="1" applyAlignment="1">
      <alignment horizontal="center" textRotation="90"/>
    </xf>
    <xf numFmtId="0" fontId="32" fillId="28" borderId="1" xfId="0" applyFont="1" applyFill="1" applyBorder="1" applyAlignment="1">
      <alignment horizontal="center" textRotation="90"/>
    </xf>
    <xf numFmtId="0" fontId="33" fillId="29" borderId="24" xfId="0" applyFont="1" applyFill="1" applyBorder="1" applyAlignment="1">
      <alignment horizontal="center" vertical="center"/>
    </xf>
    <xf numFmtId="0" fontId="33" fillId="29" borderId="24" xfId="0" quotePrefix="1" applyFont="1" applyFill="1" applyBorder="1" applyAlignment="1">
      <alignment horizontal="center" vertical="center"/>
    </xf>
    <xf numFmtId="0" fontId="33" fillId="29" borderId="25" xfId="0" quotePrefix="1" applyFont="1" applyFill="1" applyBorder="1" applyAlignment="1">
      <alignment horizontal="center" vertical="center"/>
    </xf>
    <xf numFmtId="0" fontId="0" fillId="25" borderId="3" xfId="0" applyFill="1" applyBorder="1"/>
    <xf numFmtId="0" fontId="0" fillId="25" borderId="4" xfId="0" applyFill="1" applyBorder="1"/>
    <xf numFmtId="0" fontId="0" fillId="25" borderId="9" xfId="0" applyFill="1" applyBorder="1"/>
    <xf numFmtId="0" fontId="0" fillId="25" borderId="5" xfId="0" applyFill="1" applyBorder="1"/>
    <xf numFmtId="0" fontId="0" fillId="25" borderId="0" xfId="0" applyFill="1" applyBorder="1"/>
    <xf numFmtId="0" fontId="0" fillId="25" borderId="8" xfId="0" applyFill="1" applyBorder="1"/>
    <xf numFmtId="0" fontId="0" fillId="25" borderId="10" xfId="0" applyFill="1" applyBorder="1"/>
    <xf numFmtId="0" fontId="0" fillId="25" borderId="11" xfId="0" applyFill="1" applyBorder="1"/>
    <xf numFmtId="1" fontId="13" fillId="30" borderId="2" xfId="1" applyNumberFormat="1" applyFont="1" applyFill="1" applyBorder="1" applyAlignment="1"/>
    <xf numFmtId="1" fontId="13" fillId="30" borderId="18" xfId="1" applyNumberFormat="1" applyFont="1" applyFill="1" applyBorder="1"/>
    <xf numFmtId="165" fontId="13" fillId="30" borderId="2" xfId="1" applyNumberFormat="1" applyFont="1" applyFill="1" applyBorder="1" applyAlignment="1"/>
    <xf numFmtId="165" fontId="13" fillId="30" borderId="18" xfId="1" applyNumberFormat="1" applyFont="1" applyFill="1" applyBorder="1"/>
    <xf numFmtId="0" fontId="13" fillId="30" borderId="2" xfId="1" applyNumberFormat="1" applyFont="1" applyFill="1" applyBorder="1" applyAlignment="1"/>
    <xf numFmtId="0" fontId="13" fillId="30" borderId="18" xfId="1" applyFont="1" applyFill="1" applyBorder="1"/>
    <xf numFmtId="165" fontId="13" fillId="30" borderId="19" xfId="1" applyNumberFormat="1" applyFont="1" applyFill="1" applyBorder="1" applyAlignment="1"/>
    <xf numFmtId="0" fontId="15" fillId="32" borderId="0" xfId="0" applyFont="1" applyFill="1" applyBorder="1" applyAlignment="1">
      <alignment horizontal="left"/>
    </xf>
    <xf numFmtId="170" fontId="28" fillId="0" borderId="0" xfId="0" applyNumberFormat="1" applyFont="1" applyAlignment="1">
      <alignment horizontal="center" vertical="center"/>
    </xf>
    <xf numFmtId="169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165" fontId="28" fillId="0" borderId="0" xfId="1" applyNumberFormat="1" applyFont="1" applyAlignment="1">
      <alignment horizontal="left" vertical="center"/>
    </xf>
    <xf numFmtId="169" fontId="15" fillId="0" borderId="0" xfId="0" applyNumberFormat="1" applyFont="1" applyAlignment="1">
      <alignment horizontal="center" vertical="center"/>
    </xf>
    <xf numFmtId="165" fontId="15" fillId="23" borderId="0" xfId="1" applyNumberFormat="1" applyFont="1" applyFill="1" applyAlignment="1">
      <alignment horizontal="left" vertical="center"/>
    </xf>
    <xf numFmtId="165" fontId="15" fillId="0" borderId="0" xfId="1" applyNumberFormat="1" applyFont="1" applyAlignment="1">
      <alignment horizontal="left" vertical="top" wrapText="1"/>
    </xf>
    <xf numFmtId="165" fontId="15" fillId="23" borderId="0" xfId="1" applyNumberFormat="1" applyFont="1" applyFill="1" applyAlignment="1">
      <alignment horizontal="left" vertical="top" wrapText="1"/>
    </xf>
    <xf numFmtId="170" fontId="0" fillId="0" borderId="0" xfId="0" applyNumberFormat="1" applyAlignment="1">
      <alignment horizontal="left"/>
    </xf>
    <xf numFmtId="0" fontId="18" fillId="15" borderId="4" xfId="0" applyFont="1" applyFill="1" applyBorder="1" applyAlignment="1">
      <alignment horizontal="left" vertical="center"/>
    </xf>
    <xf numFmtId="0" fontId="0" fillId="0" borderId="0" xfId="0" pivotButton="1" applyBorder="1"/>
    <xf numFmtId="0" fontId="10" fillId="22" borderId="0" xfId="0" applyFont="1" applyFill="1" applyBorder="1" applyAlignment="1">
      <alignment vertical="center"/>
    </xf>
    <xf numFmtId="0" fontId="9" fillId="22" borderId="0" xfId="0" applyFont="1" applyFill="1" applyBorder="1" applyAlignment="1">
      <alignment horizontal="center" vertical="center"/>
    </xf>
    <xf numFmtId="0" fontId="23" fillId="22" borderId="0" xfId="0" quotePrefix="1" applyFont="1" applyFill="1" applyBorder="1"/>
    <xf numFmtId="0" fontId="0" fillId="34" borderId="0" xfId="0" applyFill="1"/>
    <xf numFmtId="0" fontId="0" fillId="34" borderId="0" xfId="0" applyFill="1" applyBorder="1"/>
    <xf numFmtId="0" fontId="0" fillId="0" borderId="0" xfId="0" applyFill="1" applyAlignment="1">
      <alignment horizontal="left"/>
    </xf>
    <xf numFmtId="0" fontId="0" fillId="0" borderId="0" xfId="0" applyNumberFormat="1" applyFill="1"/>
    <xf numFmtId="168" fontId="7" fillId="22" borderId="0" xfId="0" applyNumberFormat="1" applyFont="1" applyFill="1" applyBorder="1" applyAlignment="1">
      <alignment horizontal="center"/>
    </xf>
    <xf numFmtId="14" fontId="34" fillId="25" borderId="0" xfId="0" quotePrefix="1" applyNumberFormat="1" applyFont="1" applyFill="1" applyBorder="1" applyAlignment="1">
      <alignment horizontal="center"/>
    </xf>
    <xf numFmtId="168" fontId="32" fillId="0" borderId="0" xfId="0" applyNumberFormat="1" applyFont="1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7" fillId="22" borderId="0" xfId="0" applyFont="1" applyFill="1" applyBorder="1" applyAlignment="1">
      <alignment horizontal="center"/>
    </xf>
    <xf numFmtId="165" fontId="35" fillId="25" borderId="0" xfId="0" applyNumberFormat="1" applyFont="1" applyFill="1" applyBorder="1" applyAlignment="1">
      <alignment horizontal="center"/>
    </xf>
    <xf numFmtId="165" fontId="36" fillId="0" borderId="0" xfId="0" applyNumberFormat="1" applyFont="1" applyFill="1" applyAlignment="1">
      <alignment horizontal="center"/>
    </xf>
    <xf numFmtId="0" fontId="0" fillId="34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Fill="1" applyAlignment="1">
      <alignment horizontal="left" indent="1"/>
    </xf>
    <xf numFmtId="0" fontId="37" fillId="11" borderId="1" xfId="0" applyFont="1" applyFill="1" applyBorder="1" applyAlignment="1">
      <alignment horizontal="center" vertical="center"/>
    </xf>
    <xf numFmtId="168" fontId="38" fillId="34" borderId="0" xfId="0" applyNumberFormat="1" applyFont="1" applyFill="1" applyBorder="1" applyAlignment="1">
      <alignment horizontal="center"/>
    </xf>
    <xf numFmtId="165" fontId="39" fillId="34" borderId="0" xfId="0" applyNumberFormat="1" applyFont="1" applyFill="1" applyAlignment="1">
      <alignment horizontal="center"/>
    </xf>
    <xf numFmtId="0" fontId="24" fillId="6" borderId="0" xfId="0" applyFont="1" applyFill="1" applyAlignment="1">
      <alignment horizontal="center"/>
    </xf>
    <xf numFmtId="0" fontId="26" fillId="25" borderId="11" xfId="0" quotePrefix="1" applyFont="1" applyFill="1" applyBorder="1" applyAlignment="1">
      <alignment horizontal="right"/>
    </xf>
    <xf numFmtId="0" fontId="26" fillId="25" borderId="12" xfId="0" quotePrefix="1" applyFont="1" applyFill="1" applyBorder="1" applyAlignment="1">
      <alignment horizontal="right"/>
    </xf>
    <xf numFmtId="0" fontId="10" fillId="21" borderId="3" xfId="0" applyFont="1" applyFill="1" applyBorder="1" applyAlignment="1">
      <alignment horizontal="center" vertical="center"/>
    </xf>
    <xf numFmtId="0" fontId="10" fillId="21" borderId="9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8" xfId="0" applyFont="1" applyFill="1" applyBorder="1" applyAlignment="1">
      <alignment horizontal="center" vertical="center"/>
    </xf>
    <xf numFmtId="166" fontId="9" fillId="18" borderId="13" xfId="0" applyNumberFormat="1" applyFont="1" applyFill="1" applyBorder="1" applyAlignment="1">
      <alignment horizontal="center" vertical="center"/>
    </xf>
    <xf numFmtId="166" fontId="9" fillId="18" borderId="14" xfId="0" applyNumberFormat="1" applyFont="1" applyFill="1" applyBorder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166" fontId="9" fillId="33" borderId="13" xfId="0" applyNumberFormat="1" applyFont="1" applyFill="1" applyBorder="1" applyAlignment="1">
      <alignment horizontal="center" vertical="center"/>
    </xf>
    <xf numFmtId="166" fontId="9" fillId="33" borderId="14" xfId="0" applyNumberFormat="1" applyFont="1" applyFill="1" applyBorder="1" applyAlignment="1">
      <alignment horizontal="center" vertical="center"/>
    </xf>
    <xf numFmtId="0" fontId="10" fillId="22" borderId="0" xfId="0" quotePrefix="1" applyFont="1" applyFill="1" applyBorder="1" applyAlignment="1">
      <alignment horizontal="center" vertical="center"/>
    </xf>
    <xf numFmtId="166" fontId="6" fillId="33" borderId="0" xfId="0" applyNumberFormat="1" applyFont="1" applyFill="1" applyBorder="1" applyAlignment="1">
      <alignment horizontal="center" vertical="center"/>
    </xf>
    <xf numFmtId="0" fontId="20" fillId="22" borderId="0" xfId="0" applyFont="1" applyFill="1" applyBorder="1" applyAlignment="1">
      <alignment horizontal="center" vertical="center"/>
    </xf>
    <xf numFmtId="0" fontId="7" fillId="22" borderId="0" xfId="0" applyFont="1" applyFill="1" applyBorder="1" applyAlignment="1">
      <alignment horizontal="right"/>
    </xf>
    <xf numFmtId="0" fontId="22" fillId="22" borderId="0" xfId="0" quotePrefix="1" applyFont="1" applyFill="1" applyBorder="1" applyAlignment="1">
      <alignment horizontal="center" vertical="center"/>
    </xf>
    <xf numFmtId="0" fontId="7" fillId="22" borderId="0" xfId="0" applyFont="1" applyFill="1" applyBorder="1" applyAlignment="1">
      <alignment horizontal="center" vertical="top"/>
    </xf>
  </cellXfs>
  <cellStyles count="2">
    <cellStyle name="Normal" xfId="0" builtinId="0"/>
    <cellStyle name="Normal 2" xfId="1"/>
  </cellStyles>
  <dxfs count="14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rgb="FFFF0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font>
        <strike val="0"/>
        <outline val="0"/>
        <shadow val="0"/>
        <u val="none"/>
        <vertAlign val="baseline"/>
        <sz val="12"/>
        <name val="Consolas"/>
        <scheme val="none"/>
      </font>
      <numFmt numFmtId="165" formatCode="#,##0.00\ &quot;€&quot;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onsolas"/>
        <scheme val="none"/>
      </font>
      <numFmt numFmtId="168" formatCode="dd/mm/yy;@"/>
      <alignment horizont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FFFFCC"/>
      <color rgb="FFCCECFF"/>
      <color rgb="FFCC99FF"/>
      <color rgb="FF00B0F0"/>
      <color rgb="FFFFC000"/>
      <color rgb="FF260DDB"/>
      <color rgb="FFFF6600"/>
      <color rgb="FF99FFCC"/>
      <color rgb="FF00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[gestion-multicomptes-vers-ph-10-2.xlsm]TcD!Tableau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layout>
        <c:manualLayout>
          <c:xMode val="edge"/>
          <c:yMode val="edge"/>
          <c:x val="0.74985417078689232"/>
          <c:y val="2.711147711194806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solidFill>
              <a:sysClr val="window" lastClr="FFFFFF">
                <a:alpha val="90000"/>
              </a:sysClr>
            </a:solidFill>
            <a:ln w="12700" cap="flat" cmpd="sng" algn="ctr">
              <a:solidFill>
                <a:srgbClr val="90C226"/>
              </a:solidFill>
              <a:round/>
            </a:ln>
            <a:effectLst>
              <a:outerShdw blurRad="50800" dist="38100" dir="2700000" algn="tl" rotWithShape="0">
                <a:srgbClr val="90C226">
                  <a:lumMod val="75000"/>
                  <a:alpha val="40000"/>
                </a:srgb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accent1"/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solidFill>
              <a:sysClr val="window" lastClr="FFFFFF">
                <a:alpha val="90000"/>
              </a:sysClr>
            </a:solidFill>
            <a:ln w="12700" cap="flat" cmpd="sng" algn="ctr">
              <a:solidFill>
                <a:srgbClr val="54A021"/>
              </a:solidFill>
              <a:round/>
            </a:ln>
            <a:effectLst>
              <a:outerShdw blurRad="50800" dist="38100" dir="2700000" algn="tl" rotWithShape="0">
                <a:srgbClr val="54A021">
                  <a:lumMod val="75000"/>
                  <a:alpha val="40000"/>
                </a:srgb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chemeClr val="accent2"/>
                  </a:solidFill>
                  <a:effectLst/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>
              <a:alpha val="90000"/>
            </a:schemeClr>
          </a:solidFill>
          <a:ln w="19050">
            <a:solidFill>
              <a:schemeClr val="accent1">
                <a:lumMod val="75000"/>
              </a:schemeClr>
            </a:solidFill>
          </a:ln>
          <a:effectLst>
            <a:innerShdw blurRad="114300">
              <a:schemeClr val="accent1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75000"/>
              </a:schemeClr>
            </a:contourClr>
          </a:sp3d>
        </c:spPr>
      </c:pivotFmt>
      <c:pivotFmt>
        <c:idx val="166"/>
        <c:spPr>
          <a:solidFill>
            <a:schemeClr val="accent2">
              <a:lumMod val="60000"/>
              <a:alpha val="90000"/>
            </a:schemeClr>
          </a:solidFill>
          <a:ln w="19050">
            <a:solidFill>
              <a:schemeClr val="accent2">
                <a:lumMod val="60000"/>
                <a:lumMod val="75000"/>
              </a:schemeClr>
            </a:solidFill>
          </a:ln>
          <a:effectLst>
            <a:innerShdw blurRad="114300">
              <a:schemeClr val="accent2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60000"/>
                <a:lumMod val="75000"/>
              </a:schemeClr>
            </a:contourClr>
          </a:sp3d>
        </c:spPr>
      </c:pivotFmt>
      <c:pivotFmt>
        <c:idx val="167"/>
        <c:spPr>
          <a:solidFill>
            <a:schemeClr val="accent4">
              <a:alpha val="90000"/>
            </a:schemeClr>
          </a:solidFill>
          <a:ln w="19050">
            <a:solidFill>
              <a:schemeClr val="accent4">
                <a:lumMod val="75000"/>
              </a:schemeClr>
            </a:solidFill>
          </a:ln>
          <a:effectLst>
            <a:innerShdw blurRad="114300">
              <a:schemeClr val="accent4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75000"/>
              </a:schemeClr>
            </a:contourClr>
          </a:sp3d>
        </c:spPr>
      </c:pivotFmt>
      <c:pivotFmt>
        <c:idx val="168"/>
        <c:spPr>
          <a:solidFill>
            <a:schemeClr val="accent5">
              <a:alpha val="90000"/>
            </a:schemeClr>
          </a:solidFill>
          <a:ln w="19050">
            <a:solidFill>
              <a:schemeClr val="accent5">
                <a:lumMod val="75000"/>
              </a:schemeClr>
            </a:solidFill>
          </a:ln>
          <a:effectLst>
            <a:innerShdw blurRad="114300">
              <a:schemeClr val="accent5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5">
                <a:lumMod val="75000"/>
              </a:schemeClr>
            </a:contourClr>
          </a:sp3d>
        </c:spPr>
      </c:pivotFmt>
      <c:pivotFmt>
        <c:idx val="169"/>
        <c:spPr>
          <a:solidFill>
            <a:schemeClr val="accent3">
              <a:alpha val="90000"/>
            </a:schemeClr>
          </a:solidFill>
          <a:ln w="19050">
            <a:solidFill>
              <a:schemeClr val="accent3">
                <a:lumMod val="75000"/>
              </a:schemeClr>
            </a:solidFill>
          </a:ln>
          <a:effectLst>
            <a:innerShdw blurRad="114300">
              <a:schemeClr val="accent3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75000"/>
              </a:schemeClr>
            </a:contourClr>
          </a:sp3d>
        </c:spPr>
      </c:pivotFmt>
      <c:pivotFmt>
        <c:idx val="170"/>
        <c:spPr>
          <a:solidFill>
            <a:schemeClr val="accent1">
              <a:lumMod val="60000"/>
              <a:alpha val="90000"/>
            </a:schemeClr>
          </a:solidFill>
          <a:ln w="19050">
            <a:solidFill>
              <a:schemeClr val="accent1">
                <a:lumMod val="60000"/>
                <a:lumMod val="75000"/>
              </a:schemeClr>
            </a:solidFill>
          </a:ln>
          <a:effectLst>
            <a:innerShdw blurRad="114300">
              <a:schemeClr val="accent1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60000"/>
                <a:lumMod val="75000"/>
              </a:schemeClr>
            </a:contourClr>
          </a:sp3d>
        </c:spPr>
      </c:pivotFmt>
      <c:pivotFmt>
        <c:idx val="171"/>
        <c:spPr>
          <a:solidFill>
            <a:schemeClr val="accent1">
              <a:alpha val="90000"/>
            </a:schemeClr>
          </a:solidFill>
          <a:ln w="19050">
            <a:solidFill>
              <a:schemeClr val="accent1">
                <a:lumMod val="75000"/>
              </a:schemeClr>
            </a:solidFill>
          </a:ln>
          <a:effectLst>
            <a:innerShdw blurRad="114300">
              <a:schemeClr val="accent1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75000"/>
              </a:schemeClr>
            </a:contourClr>
          </a:sp3d>
        </c:spPr>
      </c:pivotFmt>
      <c:pivotFmt>
        <c:idx val="172"/>
        <c:spPr>
          <a:solidFill>
            <a:schemeClr val="accent2">
              <a:alpha val="90000"/>
            </a:schemeClr>
          </a:solidFill>
          <a:ln w="19050">
            <a:solidFill>
              <a:schemeClr val="accent2">
                <a:lumMod val="75000"/>
              </a:schemeClr>
            </a:solidFill>
          </a:ln>
          <a:effectLst>
            <a:innerShdw blurRad="114300">
              <a:schemeClr val="accent2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75000"/>
              </a:schemeClr>
            </a:contourClr>
          </a:sp3d>
        </c:spPr>
      </c:pivotFmt>
      <c:pivotFmt>
        <c:idx val="173"/>
        <c:spPr>
          <a:solidFill>
            <a:schemeClr val="accent3">
              <a:alpha val="90000"/>
            </a:schemeClr>
          </a:solidFill>
          <a:ln w="19050">
            <a:solidFill>
              <a:schemeClr val="accent3">
                <a:lumMod val="75000"/>
              </a:schemeClr>
            </a:solidFill>
          </a:ln>
          <a:effectLst>
            <a:innerShdw blurRad="114300">
              <a:schemeClr val="accent3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75000"/>
              </a:schemeClr>
            </a:contourClr>
          </a:sp3d>
        </c:spPr>
      </c:pivotFmt>
      <c:pivotFmt>
        <c:idx val="174"/>
        <c:spPr>
          <a:solidFill>
            <a:schemeClr val="accent4">
              <a:alpha val="90000"/>
            </a:schemeClr>
          </a:solidFill>
          <a:ln w="19050">
            <a:solidFill>
              <a:schemeClr val="accent4">
                <a:lumMod val="75000"/>
              </a:schemeClr>
            </a:solidFill>
          </a:ln>
          <a:effectLst>
            <a:innerShdw blurRad="114300">
              <a:schemeClr val="accent4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75000"/>
              </a:schemeClr>
            </a:contourClr>
          </a:sp3d>
        </c:spPr>
      </c:pivotFmt>
      <c:pivotFmt>
        <c:idx val="175"/>
        <c:spPr>
          <a:solidFill>
            <a:schemeClr val="accent5">
              <a:alpha val="90000"/>
            </a:schemeClr>
          </a:solidFill>
          <a:ln w="19050">
            <a:solidFill>
              <a:schemeClr val="accent5">
                <a:lumMod val="75000"/>
              </a:schemeClr>
            </a:solidFill>
          </a:ln>
          <a:effectLst>
            <a:innerShdw blurRad="114300">
              <a:schemeClr val="accent5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5">
                <a:lumMod val="75000"/>
              </a:schemeClr>
            </a:contourClr>
          </a:sp3d>
        </c:spPr>
      </c:pivotFmt>
      <c:pivotFmt>
        <c:idx val="176"/>
        <c:spPr>
          <a:solidFill>
            <a:schemeClr val="accent6">
              <a:alpha val="90000"/>
            </a:schemeClr>
          </a:solidFill>
          <a:ln w="19050">
            <a:solidFill>
              <a:schemeClr val="accent6">
                <a:lumMod val="75000"/>
              </a:schemeClr>
            </a:solidFill>
          </a:ln>
          <a:effectLst>
            <a:innerShdw blurRad="114300">
              <a:schemeClr val="accent6"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6">
                <a:lumMod val="75000"/>
              </a:schemeClr>
            </a:contourClr>
          </a:sp3d>
        </c:spPr>
      </c:pivotFmt>
      <c:pivotFmt>
        <c:idx val="177"/>
        <c:spPr>
          <a:solidFill>
            <a:schemeClr val="accent1">
              <a:lumMod val="60000"/>
              <a:alpha val="90000"/>
            </a:schemeClr>
          </a:solidFill>
          <a:ln w="19050">
            <a:solidFill>
              <a:schemeClr val="accent1">
                <a:lumMod val="60000"/>
                <a:lumMod val="75000"/>
              </a:schemeClr>
            </a:solidFill>
          </a:ln>
          <a:effectLst>
            <a:innerShdw blurRad="114300">
              <a:schemeClr val="accent1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1">
                <a:lumMod val="60000"/>
                <a:lumMod val="75000"/>
              </a:schemeClr>
            </a:contourClr>
          </a:sp3d>
        </c:spPr>
      </c:pivotFmt>
      <c:pivotFmt>
        <c:idx val="178"/>
        <c:spPr>
          <a:solidFill>
            <a:schemeClr val="accent2">
              <a:lumMod val="60000"/>
              <a:alpha val="90000"/>
            </a:schemeClr>
          </a:solidFill>
          <a:ln w="19050">
            <a:solidFill>
              <a:schemeClr val="accent2">
                <a:lumMod val="60000"/>
                <a:lumMod val="75000"/>
              </a:schemeClr>
            </a:solidFill>
          </a:ln>
          <a:effectLst>
            <a:innerShdw blurRad="114300">
              <a:schemeClr val="accent2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2">
                <a:lumMod val="60000"/>
                <a:lumMod val="75000"/>
              </a:schemeClr>
            </a:contourClr>
          </a:sp3d>
        </c:spPr>
      </c:pivotFmt>
      <c:pivotFmt>
        <c:idx val="179"/>
        <c:spPr>
          <a:solidFill>
            <a:schemeClr val="accent3">
              <a:lumMod val="60000"/>
              <a:alpha val="90000"/>
            </a:schemeClr>
          </a:solidFill>
          <a:ln w="19050">
            <a:solidFill>
              <a:schemeClr val="accent3">
                <a:lumMod val="60000"/>
                <a:lumMod val="75000"/>
              </a:schemeClr>
            </a:solidFill>
          </a:ln>
          <a:effectLst>
            <a:innerShdw blurRad="114300">
              <a:schemeClr val="accent3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60000"/>
                <a:lumMod val="75000"/>
              </a:schemeClr>
            </a:contourClr>
          </a:sp3d>
        </c:spPr>
      </c:pivotFmt>
      <c:pivotFmt>
        <c:idx val="180"/>
        <c:spPr>
          <a:solidFill>
            <a:schemeClr val="accent4">
              <a:lumMod val="60000"/>
              <a:alpha val="90000"/>
            </a:schemeClr>
          </a:solidFill>
          <a:ln w="19050">
            <a:solidFill>
              <a:schemeClr val="accent4">
                <a:lumMod val="60000"/>
                <a:lumMod val="75000"/>
              </a:schemeClr>
            </a:solidFill>
          </a:ln>
          <a:effectLst>
            <a:innerShdw blurRad="114300">
              <a:schemeClr val="accent4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60000"/>
                <a:lumMod val="75000"/>
              </a:schemeClr>
            </a:contourClr>
          </a:sp3d>
        </c:spPr>
      </c:pivotFmt>
      <c:pivotFmt>
        <c:idx val="181"/>
        <c:spPr>
          <a:solidFill>
            <a:schemeClr val="accent3">
              <a:lumMod val="60000"/>
              <a:alpha val="90000"/>
            </a:schemeClr>
          </a:solidFill>
          <a:ln w="19050">
            <a:solidFill>
              <a:schemeClr val="accent3">
                <a:lumMod val="60000"/>
                <a:lumMod val="75000"/>
              </a:schemeClr>
            </a:solidFill>
          </a:ln>
          <a:effectLst>
            <a:innerShdw blurRad="114300">
              <a:schemeClr val="accent3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3">
                <a:lumMod val="60000"/>
                <a:lumMod val="75000"/>
              </a:schemeClr>
            </a:contourClr>
          </a:sp3d>
        </c:spPr>
      </c:pivotFmt>
      <c:pivotFmt>
        <c:idx val="182"/>
        <c:spPr>
          <a:solidFill>
            <a:schemeClr val="accent4">
              <a:lumMod val="60000"/>
              <a:alpha val="90000"/>
            </a:schemeClr>
          </a:solidFill>
          <a:ln w="19050">
            <a:solidFill>
              <a:schemeClr val="accent4">
                <a:lumMod val="60000"/>
                <a:lumMod val="75000"/>
              </a:schemeClr>
            </a:solidFill>
          </a:ln>
          <a:effectLst>
            <a:innerShdw blurRad="114300">
              <a:schemeClr val="accent4">
                <a:lumMod val="60000"/>
                <a:lumMod val="75000"/>
              </a:schemeClr>
            </a:innerShdw>
          </a:effectLst>
          <a:scene3d>
            <a:camera prst="orthographicFront"/>
            <a:lightRig rig="threePt" dir="t"/>
          </a:scene3d>
          <a:sp3d contourW="19050" prstMaterial="flat">
            <a:contourClr>
              <a:schemeClr val="accent4">
                <a:lumMod val="60000"/>
                <a:lumMod val="75000"/>
              </a:schemeClr>
            </a:contourClr>
          </a:sp3d>
        </c:spPr>
      </c:pivotFmt>
    </c:pivotFmts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1-5A50-44B4-916B-7C51DC448FB1}"/>
              </c:ext>
            </c:extLst>
          </c:dPt>
          <c:dPt>
            <c:idx val="9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5A50-44B4-916B-7C51DC448FB1}"/>
              </c:ext>
            </c:extLst>
          </c:dPt>
          <c:dLbls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90C226"/>
                </a:solidFill>
                <a:round/>
              </a:ln>
              <a:effectLst>
                <a:outerShdw blurRad="50800" dist="38100" dir="2700000" algn="tl" rotWithShape="0">
                  <a:srgbClr val="90C226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</c:dLbls>
          <c:cat>
            <c:strRef>
              <c:f>TcD!$A$8:$A$11</c:f>
              <c:strCache>
                <c:ptCount val="3"/>
                <c:pt idx="0">
                  <c:v>ALIMENTATION</c:v>
                </c:pt>
                <c:pt idx="1">
                  <c:v>HABITATION</c:v>
                </c:pt>
                <c:pt idx="2">
                  <c:v>SANTE</c:v>
                </c:pt>
              </c:strCache>
            </c:strRef>
          </c:cat>
          <c:val>
            <c:numRef>
              <c:f>TcD!$B$8:$B$11</c:f>
              <c:numCache>
                <c:formatCode>General</c:formatCode>
                <c:ptCount val="3"/>
                <c:pt idx="0">
                  <c:v>-29.18</c:v>
                </c:pt>
                <c:pt idx="1">
                  <c:v>-30</c:v>
                </c:pt>
                <c:pt idx="2">
                  <c:v>-76.8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3-5A50-44B4-916B-7C51DC448FB1}"/>
              </c:ext>
            </c:extLst>
          </c:dPt>
          <c:dPt>
            <c:idx val="9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4-5A50-44B4-916B-7C51DC448FB1}"/>
              </c:ext>
            </c:extLst>
          </c:dPt>
          <c:dLbls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4A021"/>
                </a:solidFill>
                <a:round/>
              </a:ln>
              <a:effectLst>
                <a:outerShdw blurRad="50800" dist="38100" dir="2700000" algn="tl" rotWithShape="0">
                  <a:srgbClr val="54A021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accent2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</c:dLbls>
          <c:cat>
            <c:strRef>
              <c:f>TcD!$A$8:$A$11</c:f>
              <c:strCache>
                <c:ptCount val="3"/>
                <c:pt idx="0">
                  <c:v>ALIMENTATION</c:v>
                </c:pt>
                <c:pt idx="1">
                  <c:v>HABITATION</c:v>
                </c:pt>
                <c:pt idx="2">
                  <c:v>SANTE</c:v>
                </c:pt>
              </c:strCache>
            </c:strRef>
          </c:cat>
          <c:val>
            <c:numRef>
              <c:f>TcD!$C$8:$C$11</c:f>
              <c:numCache>
                <c:formatCode>General</c:formatCode>
                <c:ptCount val="3"/>
                <c:pt idx="2">
                  <c:v>18.5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</c:legend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rgbClr val="FFFFCC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656"/>
          <c:w val="0.9164280424687079"/>
          <c:h val="0.63138080296320731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TcD!$U$7:$U$21</c:f>
              <c:numCache>
                <c:formatCode>dd/mm/yy;@</c:formatCode>
                <c:ptCount val="15"/>
                <c:pt idx="0" formatCode="m/d/yyyy">
                  <c:v>44362</c:v>
                </c:pt>
                <c:pt idx="1">
                  <c:v>44363</c:v>
                </c:pt>
                <c:pt idx="2">
                  <c:v>44368</c:v>
                </c:pt>
                <c:pt idx="3">
                  <c:v>44369</c:v>
                </c:pt>
                <c:pt idx="4">
                  <c:v>44371</c:v>
                </c:pt>
                <c:pt idx="5">
                  <c:v>44372</c:v>
                </c:pt>
                <c:pt idx="6">
                  <c:v>44375</c:v>
                </c:pt>
                <c:pt idx="7">
                  <c:v>44377</c:v>
                </c:pt>
                <c:pt idx="8">
                  <c:v>44378</c:v>
                </c:pt>
                <c:pt idx="9">
                  <c:v>44379</c:v>
                </c:pt>
                <c:pt idx="10">
                  <c:v>44382</c:v>
                </c:pt>
                <c:pt idx="11">
                  <c:v>44383</c:v>
                </c:pt>
                <c:pt idx="12">
                  <c:v>44384</c:v>
                </c:pt>
                <c:pt idx="13">
                  <c:v>44385</c:v>
                </c:pt>
                <c:pt idx="14">
                  <c:v>44386</c:v>
                </c:pt>
              </c:numCache>
            </c:numRef>
          </c:cat>
          <c:val>
            <c:numRef>
              <c:f>TcD!$V$7:$V$21</c:f>
              <c:numCache>
                <c:formatCode>#,##0.00\ "€"</c:formatCode>
                <c:ptCount val="15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  <c:pt idx="3">
                  <c:v>3766.3500000000031</c:v>
                </c:pt>
                <c:pt idx="4">
                  <c:v>5643.1800000000021</c:v>
                </c:pt>
                <c:pt idx="5">
                  <c:v>5675.68</c:v>
                </c:pt>
                <c:pt idx="6">
                  <c:v>5372.4100000000035</c:v>
                </c:pt>
                <c:pt idx="7">
                  <c:v>7357.9100000000035</c:v>
                </c:pt>
                <c:pt idx="8">
                  <c:v>7240.430000000003</c:v>
                </c:pt>
                <c:pt idx="9">
                  <c:v>7174.2300000000032</c:v>
                </c:pt>
                <c:pt idx="10">
                  <c:v>6230.05</c:v>
                </c:pt>
                <c:pt idx="11">
                  <c:v>5930.5050000000001</c:v>
                </c:pt>
                <c:pt idx="12">
                  <c:v>5815.55</c:v>
                </c:pt>
                <c:pt idx="13">
                  <c:v>5772.65</c:v>
                </c:pt>
                <c:pt idx="14">
                  <c:v>5722.65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193024"/>
        <c:axId val="104194816"/>
      </c:lineChart>
      <c:dateAx>
        <c:axId val="1041930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194816"/>
        <c:crosses val="autoZero"/>
        <c:auto val="1"/>
        <c:lblOffset val="100"/>
        <c:baseTimeUnit val="days"/>
      </c:dateAx>
      <c:valAx>
        <c:axId val="10419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19302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rgbClr val="FFFFCC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comptes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TcD!$L$4:$N$4</c:f>
              <c:numCache>
                <c:formatCode>General</c:formatCode>
                <c:ptCount val="3"/>
                <c:pt idx="0">
                  <c:v>5722.6500000000051</c:v>
                </c:pt>
                <c:pt idx="1">
                  <c:v>12050</c:v>
                </c:pt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110393216"/>
        <c:axId val="110396160"/>
        <c:axId val="0"/>
      </c:bar3DChart>
      <c:catAx>
        <c:axId val="110393216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396160"/>
        <c:crosses val="autoZero"/>
        <c:auto val="1"/>
        <c:lblAlgn val="ctr"/>
        <c:lblOffset val="100"/>
        <c:noMultiLvlLbl val="0"/>
      </c:catAx>
      <c:valAx>
        <c:axId val="110396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393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223564</xdr:colOff>
      <xdr:row>21</xdr:row>
      <xdr:rowOff>104335</xdr:rowOff>
    </xdr:from>
    <xdr:to>
      <xdr:col>8</xdr:col>
      <xdr:colOff>336553</xdr:colOff>
      <xdr:row>25</xdr:row>
      <xdr:rowOff>25313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7351439" y="4263585"/>
          <a:ext cx="1636989" cy="555978"/>
        </a:xfrm>
        <a:prstGeom prst="flowChartAlternateProcess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10</xdr:col>
      <xdr:colOff>427749</xdr:colOff>
      <xdr:row>21</xdr:row>
      <xdr:rowOff>57916</xdr:rowOff>
    </xdr:from>
    <xdr:to>
      <xdr:col>12</xdr:col>
      <xdr:colOff>540190</xdr:colOff>
      <xdr:row>24</xdr:row>
      <xdr:rowOff>137644</xdr:rowOff>
    </xdr:to>
    <xdr:sp macro="[0]!Echeances" textlink="">
      <xdr:nvSpPr>
        <xdr:cNvPr id="5" name="Organigramme : Alternativ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10603624" y="4201291"/>
          <a:ext cx="1636441" cy="555978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8</xdr:col>
      <xdr:colOff>332390</xdr:colOff>
      <xdr:row>31</xdr:row>
      <xdr:rowOff>19050</xdr:rowOff>
    </xdr:from>
    <xdr:to>
      <xdr:col>10</xdr:col>
      <xdr:colOff>444831</xdr:colOff>
      <xdr:row>34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8</xdr:col>
      <xdr:colOff>363484</xdr:colOff>
      <xdr:row>36</xdr:row>
      <xdr:rowOff>29998</xdr:rowOff>
    </xdr:from>
    <xdr:to>
      <xdr:col>10</xdr:col>
      <xdr:colOff>475925</xdr:colOff>
      <xdr:row>39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solidFill>
          <a:srgbClr val="CC99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8</xdr:col>
      <xdr:colOff>325493</xdr:colOff>
      <xdr:row>26</xdr:row>
      <xdr:rowOff>64265</xdr:rowOff>
    </xdr:from>
    <xdr:to>
      <xdr:col>10</xdr:col>
      <xdr:colOff>437934</xdr:colOff>
      <xdr:row>29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solidFill>
          <a:srgbClr val="00206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8</xdr:col>
      <xdr:colOff>283999</xdr:colOff>
      <xdr:row>16</xdr:row>
      <xdr:rowOff>58135</xdr:rowOff>
    </xdr:from>
    <xdr:to>
      <xdr:col>10</xdr:col>
      <xdr:colOff>396441</xdr:colOff>
      <xdr:row>19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8</xdr:col>
      <xdr:colOff>23813</xdr:colOff>
      <xdr:row>1</xdr:row>
      <xdr:rowOff>142875</xdr:rowOff>
    </xdr:from>
    <xdr:to>
      <xdr:col>11</xdr:col>
      <xdr:colOff>11906</xdr:colOff>
      <xdr:row>5</xdr:row>
      <xdr:rowOff>83186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6423607E-886A-4880-BAE1-515BA3126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9657" y="309563"/>
          <a:ext cx="2274093" cy="10833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240943</xdr:colOff>
      <xdr:row>2</xdr:row>
      <xdr:rowOff>76200</xdr:rowOff>
    </xdr:from>
    <xdr:to>
      <xdr:col>2</xdr:col>
      <xdr:colOff>1490663</xdr:colOff>
      <xdr:row>3</xdr:row>
      <xdr:rowOff>3031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2467412" y="528638"/>
          <a:ext cx="1249720" cy="307831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>
    <xdr:from>
      <xdr:col>8</xdr:col>
      <xdr:colOff>7241956</xdr:colOff>
      <xdr:row>2</xdr:row>
      <xdr:rowOff>93827</xdr:rowOff>
    </xdr:from>
    <xdr:to>
      <xdr:col>9</xdr:col>
      <xdr:colOff>628869</xdr:colOff>
      <xdr:row>3</xdr:row>
      <xdr:rowOff>23867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9898163" y="542706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 editAs="oneCell">
    <xdr:from>
      <xdr:col>8</xdr:col>
      <xdr:colOff>2821781</xdr:colOff>
      <xdr:row>0</xdr:row>
      <xdr:rowOff>11907</xdr:rowOff>
    </xdr:from>
    <xdr:to>
      <xdr:col>8</xdr:col>
      <xdr:colOff>4912946</xdr:colOff>
      <xdr:row>4</xdr:row>
      <xdr:rowOff>5917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81CAED5A-B7B0-4BFF-905E-C8C45E1E8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13844" y="11907"/>
          <a:ext cx="2091165" cy="9941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952035</xdr:colOff>
      <xdr:row>25</xdr:row>
      <xdr:rowOff>139507</xdr:rowOff>
    </xdr:from>
    <xdr:to>
      <xdr:col>19</xdr:col>
      <xdr:colOff>744866</xdr:colOff>
      <xdr:row>59</xdr:row>
      <xdr:rowOff>86590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683846</xdr:colOff>
      <xdr:row>7</xdr:row>
      <xdr:rowOff>101343</xdr:rowOff>
    </xdr:from>
    <xdr:to>
      <xdr:col>19</xdr:col>
      <xdr:colOff>647211</xdr:colOff>
      <xdr:row>25</xdr:row>
      <xdr:rowOff>136072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227436</xdr:colOff>
      <xdr:row>0</xdr:row>
      <xdr:rowOff>24423</xdr:rowOff>
    </xdr:from>
    <xdr:to>
      <xdr:col>19</xdr:col>
      <xdr:colOff>61057</xdr:colOff>
      <xdr:row>7</xdr:row>
      <xdr:rowOff>1903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420585</xdr:colOff>
      <xdr:row>3</xdr:row>
      <xdr:rowOff>0</xdr:rowOff>
    </xdr:from>
    <xdr:to>
      <xdr:col>21</xdr:col>
      <xdr:colOff>864302</xdr:colOff>
      <xdr:row>4</xdr:row>
      <xdr:rowOff>41088</xdr:rowOff>
    </xdr:to>
    <xdr:sp macro="[0]!Va_Accueil" textlink="">
      <xdr:nvSpPr>
        <xdr:cNvPr id="9" name="Organigramme : Alternative 8">
          <a:extLst>
            <a:ext uri="{FF2B5EF4-FFF2-40B4-BE49-F238E27FC236}">
              <a16:creationId xmlns="" xmlns:a16="http://schemas.microsoft.com/office/drawing/2014/main" id="{3B3AE511-4659-4132-89F3-18A17C9EA1B1}"/>
            </a:ext>
          </a:extLst>
        </xdr:cNvPr>
        <xdr:cNvSpPr/>
      </xdr:nvSpPr>
      <xdr:spPr>
        <a:xfrm>
          <a:off x="21944611" y="915390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  <xdr:twoCellAnchor editAs="oneCell">
    <xdr:from>
      <xdr:col>7</xdr:col>
      <xdr:colOff>124335</xdr:colOff>
      <xdr:row>0</xdr:row>
      <xdr:rowOff>137692</xdr:rowOff>
    </xdr:from>
    <xdr:to>
      <xdr:col>8</xdr:col>
      <xdr:colOff>1139300</xdr:colOff>
      <xdr:row>3</xdr:row>
      <xdr:rowOff>248949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EF143F16-BB82-409F-AFD5-8A707B136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5970" y="137692"/>
          <a:ext cx="2089580" cy="10026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2</xdr:col>
      <xdr:colOff>114300</xdr:colOff>
      <xdr:row>0</xdr:row>
      <xdr:rowOff>398955</xdr:rowOff>
    </xdr:to>
    <xdr:sp macro="[0]!Va_Accueil" textlink="">
      <xdr:nvSpPr>
        <xdr:cNvPr id="4" name="Organigramme : Alternative 3">
          <a:extLst>
            <a:ext uri="{FF2B5EF4-FFF2-40B4-BE49-F238E27FC236}">
              <a16:creationId xmlns="" xmlns:a16="http://schemas.microsoft.com/office/drawing/2014/main" id="{E5E8B307-50F6-441D-9F7B-FC783BD64DDA}"/>
            </a:ext>
          </a:extLst>
        </xdr:cNvPr>
        <xdr:cNvSpPr/>
      </xdr:nvSpPr>
      <xdr:spPr>
        <a:xfrm>
          <a:off x="66675" y="85725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FEH56" refreshedDate="44388.686722800929" createdVersion="7" refreshedVersion="4" minRefreshableVersion="3" recordCount="149">
  <cacheSource type="worksheet">
    <worksheetSource name="T_Données"/>
  </cacheSource>
  <cacheFields count="10">
    <cacheField name="NID" numFmtId="0">
      <sharedItems/>
    </cacheField>
    <cacheField name="Date" numFmtId="170">
      <sharedItems containsSemiMixedTypes="0" containsNonDate="0" containsDate="1" containsString="0" minDate="2021-05-28T00:00:00" maxDate="2021-07-12T00:00:00" count="38">
        <d v="2021-05-28T00:00:00"/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4T00:00:00"/>
        <d v="2021-06-25T00:00:00"/>
        <d v="2021-06-28T00:00:00"/>
        <d v="2021-06-29T00:00:00"/>
        <d v="2021-06-30T00:00:00"/>
        <d v="2021-07-01T00:00:00"/>
        <d v="2021-07-02T00:00:00"/>
        <d v="2021-07-05T00:00:00"/>
        <d v="2021-07-06T00:00:00"/>
        <d v="2021-07-07T00:00:00"/>
        <d v="2021-07-08T00:00:00"/>
        <d v="2021-07-09T00:00:00"/>
        <d v="2021-07-11T00:00:00"/>
        <d v="2021-07-10T00:00:00" u="1"/>
        <d v="2021-05-29T00:00:00" u="1"/>
        <d v="2021-06-27T00:00:00" u="1"/>
        <d v="2021-06-23T00:00:00" u="1"/>
        <d v="2021-06-26T00:00:00" u="1"/>
      </sharedItems>
    </cacheField>
    <cacheField name="Compte" numFmtId="0">
      <sharedItems count="4">
        <s v="LA BANQUE POSTALE - CP"/>
        <s v="LIVRET A - CP"/>
        <s v="LA BANQUE POSTALE - CJ"/>
        <s v="MA FRENCH BANK - CP"/>
      </sharedItems>
    </cacheField>
    <cacheField name="Mode" numFmtId="0">
      <sharedItems count="15">
        <s v="Virement"/>
        <s v="CB"/>
        <s v="Paypal"/>
        <s v="Apport"/>
        <s v="Chèque"/>
        <s v="Prélèvement"/>
        <s v="Remboursement"/>
        <s v="DAB"/>
        <s v="Prélévement"/>
        <s v="FINANCE" u="1"/>
        <s v="Ch N° 1405013" u="1"/>
        <s v="Ch n° 1405016" u="1"/>
        <s v="Ch N° 1405014" u="1"/>
        <s v="Renbou" u="1"/>
        <s v="Ch n° 1405015" u="1"/>
      </sharedItems>
    </cacheField>
    <cacheField name="Catégorie" numFmtId="165">
      <sharedItems count="13">
        <s v="FINANCE"/>
        <s v="BEAUTE-MODE"/>
        <s v="TRANSPORT"/>
        <s v="ALIMENTATION"/>
        <s v="LOISIRS"/>
        <s v="HABITATION"/>
        <s v="x"/>
        <s v="FRAIS ANNEXES"/>
        <s v="SANTE"/>
        <s v="HABILLEMENT"/>
        <s v="ANIMALERIE-JARDINAGE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7.5" maxValue="3500.17"/>
    </cacheField>
    <cacheField name="Commentaire" numFmtId="165">
      <sharedItems/>
    </cacheField>
    <cacheField name="Vérif" numFmtId="165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9">
  <r>
    <s v="R001"/>
    <x v="0"/>
    <x v="0"/>
    <x v="0"/>
    <x v="0"/>
    <s v="Retrait"/>
    <n v="-50"/>
    <m/>
    <s v="Cp &gt; Livret A"/>
    <m/>
  </r>
  <r>
    <s v="R002"/>
    <x v="0"/>
    <x v="1"/>
    <x v="0"/>
    <x v="0"/>
    <s v="Dépôt"/>
    <m/>
    <n v="50"/>
    <s v="Cp &gt; Livret A"/>
    <m/>
  </r>
  <r>
    <s v="R003"/>
    <x v="1"/>
    <x v="0"/>
    <x v="1"/>
    <x v="1"/>
    <s v="Bijoux"/>
    <n v="-59"/>
    <m/>
    <s v="HISTOIRE D'OR : bague "/>
    <m/>
  </r>
  <r>
    <s v="R004"/>
    <x v="2"/>
    <x v="2"/>
    <x v="0"/>
    <x v="0"/>
    <s v="Salaire"/>
    <m/>
    <n v="2000"/>
    <s v="Salaire Adila"/>
    <m/>
  </r>
  <r>
    <s v="R005"/>
    <x v="2"/>
    <x v="2"/>
    <x v="1"/>
    <x v="2"/>
    <s v="Public"/>
    <n v="-8.4499999999999993"/>
    <m/>
    <s v="RATP : carnet tickets 1/2 tarif "/>
    <m/>
  </r>
  <r>
    <s v="R006"/>
    <x v="2"/>
    <x v="2"/>
    <x v="1"/>
    <x v="3"/>
    <s v="Grande surface"/>
    <n v="-19.52"/>
    <m/>
    <s v="CASINO"/>
    <m/>
  </r>
  <r>
    <s v="R007"/>
    <x v="2"/>
    <x v="2"/>
    <x v="1"/>
    <x v="3"/>
    <s v="Restaurant"/>
    <n v="-29.5"/>
    <m/>
    <s v="SUSHI KING"/>
    <m/>
  </r>
  <r>
    <s v="R008"/>
    <x v="2"/>
    <x v="2"/>
    <x v="1"/>
    <x v="3"/>
    <s v="Commerce"/>
    <n v="-55.67"/>
    <m/>
    <s v="PRIMEURS"/>
    <m/>
  </r>
  <r>
    <s v="R009"/>
    <x v="2"/>
    <x v="0"/>
    <x v="2"/>
    <x v="4"/>
    <s v="Informatique Hight-tech"/>
    <n v="-62.43"/>
    <m/>
    <s v="ADOBE : photoshop-éléments 2021"/>
    <m/>
  </r>
  <r>
    <s v="R010"/>
    <x v="3"/>
    <x v="2"/>
    <x v="3"/>
    <x v="0"/>
    <s v="Transfert"/>
    <m/>
    <n v="3500.17"/>
    <s v="EDP : Epargne salariale ( transit livret A)"/>
    <m/>
  </r>
  <r>
    <s v="R011"/>
    <x v="3"/>
    <x v="2"/>
    <x v="1"/>
    <x v="5"/>
    <s v="Bricolage-Travaux"/>
    <n v="-27.59"/>
    <m/>
    <s v="AMAZON : support mural TV"/>
    <m/>
  </r>
  <r>
    <s v="R012"/>
    <x v="3"/>
    <x v="2"/>
    <x v="1"/>
    <x v="2"/>
    <s v="Carburant"/>
    <n v="-58.87"/>
    <m/>
    <s v="ESSO : hyundai"/>
    <m/>
  </r>
  <r>
    <s v="R013"/>
    <x v="4"/>
    <x v="2"/>
    <x v="0"/>
    <x v="0"/>
    <s v="Transfert"/>
    <n v="-3500"/>
    <m/>
    <s v="EDP : Epargne salariale"/>
    <m/>
  </r>
  <r>
    <s v="R014"/>
    <x v="4"/>
    <x v="1"/>
    <x v="0"/>
    <x v="0"/>
    <s v="Transfert"/>
    <m/>
    <n v="3500"/>
    <s v="EDP : Epargne salariale"/>
    <m/>
  </r>
  <r>
    <s v="R015"/>
    <x v="4"/>
    <x v="0"/>
    <x v="2"/>
    <x v="4"/>
    <s v="Informatique Hight-tech"/>
    <n v="-17"/>
    <m/>
    <s v="EXCEL PRATIQUE : cours VBA"/>
    <m/>
  </r>
  <r>
    <s v="R016"/>
    <x v="4"/>
    <x v="2"/>
    <x v="0"/>
    <x v="0"/>
    <s v="Dépôt"/>
    <m/>
    <n v="16.059999999999999"/>
    <s v="CREDIT AGRICOLE : cloture du compte"/>
    <m/>
  </r>
  <r>
    <s v="R017"/>
    <x v="5"/>
    <x v="2"/>
    <x v="0"/>
    <x v="0"/>
    <s v="Retrait"/>
    <n v="-10"/>
    <m/>
    <s v="CJ&gt;livret A : suite cloture compte"/>
    <m/>
  </r>
  <r>
    <s v="R018"/>
    <x v="5"/>
    <x v="1"/>
    <x v="0"/>
    <x v="0"/>
    <s v="Dépôt"/>
    <m/>
    <n v="10"/>
    <s v="CJ&gt;livret A : suite cloture compte"/>
    <m/>
  </r>
  <r>
    <s v="R019"/>
    <x v="5"/>
    <x v="2"/>
    <x v="1"/>
    <x v="3"/>
    <s v="Grande surface"/>
    <n v="-238.9"/>
    <m/>
    <s v="CARREFOUR"/>
    <m/>
  </r>
  <r>
    <s v="R020"/>
    <x v="5"/>
    <x v="2"/>
    <x v="1"/>
    <x v="5"/>
    <s v="Bricolage-Travaux"/>
    <n v="-119.99"/>
    <m/>
    <s v="LEROY MERLIN : store vélux,..."/>
    <m/>
  </r>
  <r>
    <s v="R021"/>
    <x v="5"/>
    <x v="2"/>
    <x v="1"/>
    <x v="3"/>
    <s v="Restaurant"/>
    <n v="-51.5"/>
    <m/>
    <s v="SUSHI KING"/>
    <m/>
  </r>
  <r>
    <s v="R022"/>
    <x v="5"/>
    <x v="0"/>
    <x v="2"/>
    <x v="4"/>
    <s v="Informatique Hight-tech"/>
    <n v="-19.989999999999998"/>
    <m/>
    <s v="AVANQUEST : Berlitz anglais"/>
    <m/>
  </r>
  <r>
    <s v="R023"/>
    <x v="5"/>
    <x v="0"/>
    <x v="2"/>
    <x v="4"/>
    <s v="Informatique Hight-tech"/>
    <n v="-9.98"/>
    <m/>
    <s v="ASHAMPOO : Backup PRO 15"/>
    <m/>
  </r>
  <r>
    <s v="R024"/>
    <x v="6"/>
    <x v="0"/>
    <x v="2"/>
    <x v="4"/>
    <s v="Informatique Hight-tech"/>
    <n v="-0.99"/>
    <m/>
    <s v="MICROSOFT : thème"/>
    <m/>
  </r>
  <r>
    <s v="R025"/>
    <x v="6"/>
    <x v="0"/>
    <x v="1"/>
    <x v="1"/>
    <s v="Coiffeur"/>
    <n v="-30"/>
    <m/>
    <s v="ESCALE COIFFURE "/>
    <m/>
  </r>
  <r>
    <s v="R026"/>
    <x v="6"/>
    <x v="2"/>
    <x v="4"/>
    <x v="6"/>
    <s v="x"/>
    <n v="-50"/>
    <m/>
    <s v="Ordre non reporté.  - Ch n° 405013"/>
    <m/>
  </r>
  <r>
    <s v="R027"/>
    <x v="6"/>
    <x v="1"/>
    <x v="0"/>
    <x v="0"/>
    <s v="Dépôt"/>
    <m/>
    <n v="100"/>
    <s v="CP&gt;Livret A"/>
    <m/>
  </r>
  <r>
    <s v="R028"/>
    <x v="6"/>
    <x v="0"/>
    <x v="0"/>
    <x v="0"/>
    <s v="Retrait"/>
    <n v="-100"/>
    <m/>
    <s v="CP&gt;Livret A"/>
    <m/>
  </r>
  <r>
    <s v="R029"/>
    <x v="7"/>
    <x v="2"/>
    <x v="5"/>
    <x v="7"/>
    <s v="Forfait mobile"/>
    <n v="-11.99"/>
    <m/>
    <s v="Forfait SOSH Alex"/>
    <m/>
  </r>
  <r>
    <s v="R030"/>
    <x v="7"/>
    <x v="2"/>
    <x v="5"/>
    <x v="7"/>
    <s v="Forfait mobile"/>
    <n v="-11.99"/>
    <m/>
    <s v="Forfait SOSH Eva"/>
    <m/>
  </r>
  <r>
    <s v="R031"/>
    <x v="7"/>
    <x v="2"/>
    <x v="5"/>
    <x v="2"/>
    <s v="Assurance auto-scooter"/>
    <n v="-165.27"/>
    <m/>
    <s v="MACIF"/>
    <m/>
  </r>
  <r>
    <s v="R032"/>
    <x v="7"/>
    <x v="2"/>
    <x v="5"/>
    <x v="2"/>
    <s v="Crédit auto"/>
    <n v="-321.61"/>
    <m/>
    <s v="DIAC : crédit hyundai"/>
    <m/>
  </r>
  <r>
    <s v="R033"/>
    <x v="7"/>
    <x v="2"/>
    <x v="5"/>
    <x v="5"/>
    <s v="Electricité"/>
    <n v="-339.49"/>
    <m/>
    <s v="ERDF"/>
    <m/>
  </r>
  <r>
    <s v="R034"/>
    <x v="7"/>
    <x v="2"/>
    <x v="5"/>
    <x v="7"/>
    <s v="Scolarité"/>
    <n v="-209.44"/>
    <m/>
    <s v="EPIN"/>
    <m/>
  </r>
  <r>
    <s v="R035"/>
    <x v="7"/>
    <x v="2"/>
    <x v="5"/>
    <x v="5"/>
    <s v="Assurance crédit"/>
    <n v="-164.16"/>
    <m/>
    <s v="CSF assurance"/>
    <m/>
  </r>
  <r>
    <s v="R036"/>
    <x v="7"/>
    <x v="2"/>
    <x v="4"/>
    <x v="8"/>
    <s v="Médecin"/>
    <n v="-50"/>
    <m/>
    <s v="Remplaçante Dct CORCOS - Adila + Alex - Ch n° 1405014"/>
    <m/>
  </r>
  <r>
    <s v="R037"/>
    <x v="7"/>
    <x v="2"/>
    <x v="1"/>
    <x v="7"/>
    <s v="Scolarité"/>
    <n v="-146.66"/>
    <m/>
    <s v="ACADOMIA"/>
    <m/>
  </r>
  <r>
    <s v="R038"/>
    <x v="7"/>
    <x v="2"/>
    <x v="1"/>
    <x v="5"/>
    <s v="Bricolage-Travaux"/>
    <n v="-135.6"/>
    <m/>
    <s v="LEROY MERLIN"/>
    <m/>
  </r>
  <r>
    <s v="R039"/>
    <x v="7"/>
    <x v="2"/>
    <x v="1"/>
    <x v="5"/>
    <s v="Bricolage-Travaux"/>
    <m/>
    <n v="86.5"/>
    <s v="LEROY MERLIN : Remboursement store VELUX"/>
    <m/>
  </r>
  <r>
    <s v="R040"/>
    <x v="7"/>
    <x v="2"/>
    <x v="1"/>
    <x v="3"/>
    <s v="Commerce"/>
    <n v="-5"/>
    <m/>
    <s v="Boulangerie"/>
    <m/>
  </r>
  <r>
    <s v="R041"/>
    <x v="7"/>
    <x v="0"/>
    <x v="1"/>
    <x v="7"/>
    <s v="Forfait mobile"/>
    <n v="-12"/>
    <m/>
    <s v="FREE : 07.68.58.93.41"/>
    <m/>
  </r>
  <r>
    <s v="R042"/>
    <x v="7"/>
    <x v="0"/>
    <x v="2"/>
    <x v="4"/>
    <s v="Informatique Hight-tech"/>
    <n v="-14.99"/>
    <m/>
    <s v="BITDEFENDER anti-virus 2021"/>
    <m/>
  </r>
  <r>
    <s v="R043"/>
    <x v="8"/>
    <x v="2"/>
    <x v="1"/>
    <x v="3"/>
    <s v="Grande surface"/>
    <n v="-41.61"/>
    <m/>
    <s v="PICARD"/>
    <m/>
  </r>
  <r>
    <s v="R044"/>
    <x v="8"/>
    <x v="2"/>
    <x v="0"/>
    <x v="5"/>
    <s v="Autre"/>
    <m/>
    <n v="157.87"/>
    <s v="VIREMENT DE CREDIT LOGEMENT 2100239-174 5079447 RESTITUTION MUTUALISATIO .LOG MESQUITA ADILA M15028862001_x000a_"/>
    <m/>
  </r>
  <r>
    <s v="R045"/>
    <x v="8"/>
    <x v="2"/>
    <x v="6"/>
    <x v="8"/>
    <s v="Mutuelle"/>
    <m/>
    <n v="21"/>
    <s v="FILHET ALLARD"/>
    <m/>
  </r>
  <r>
    <s v="R046"/>
    <x v="9"/>
    <x v="0"/>
    <x v="2"/>
    <x v="4"/>
    <s v="Sport"/>
    <n v="-83.97"/>
    <m/>
    <s v="ALLTRICKS : compteur 109,99€, support 38,99€ BOSH"/>
    <m/>
  </r>
  <r>
    <s v="R047"/>
    <x v="9"/>
    <x v="2"/>
    <x v="1"/>
    <x v="3"/>
    <s v="Commerce"/>
    <n v="-13.39"/>
    <m/>
    <s v="Boucherie"/>
    <m/>
  </r>
  <r>
    <s v="R048"/>
    <x v="9"/>
    <x v="2"/>
    <x v="1"/>
    <x v="3"/>
    <s v="Commerce"/>
    <n v="-3.4"/>
    <m/>
    <s v="Boulangerie"/>
    <m/>
  </r>
  <r>
    <s v="R049"/>
    <x v="10"/>
    <x v="2"/>
    <x v="5"/>
    <x v="5"/>
    <s v="Fibre"/>
    <n v="-60"/>
    <m/>
    <s v="ORANGE"/>
    <m/>
  </r>
  <r>
    <s v="R050"/>
    <x v="10"/>
    <x v="2"/>
    <x v="5"/>
    <x v="4"/>
    <s v="Sport"/>
    <n v="-25.31"/>
    <m/>
    <s v="Trésorie de VitryS/seine : cours de danse EVA"/>
    <m/>
  </r>
  <r>
    <s v="R051"/>
    <x v="10"/>
    <x v="2"/>
    <x v="1"/>
    <x v="2"/>
    <s v="Public"/>
    <n v="-42.25"/>
    <m/>
    <s v="RATP : ticket 2 carnets plein tarif + 1 carnet 1/2 tarif"/>
    <m/>
  </r>
  <r>
    <s v="R052"/>
    <x v="11"/>
    <x v="1"/>
    <x v="0"/>
    <x v="0"/>
    <s v="Transfert"/>
    <n v="-300"/>
    <m/>
    <s v="Livret A &gt; la banque postale CP"/>
    <m/>
  </r>
  <r>
    <s v="R053"/>
    <x v="11"/>
    <x v="0"/>
    <x v="0"/>
    <x v="0"/>
    <s v="Transfert"/>
    <m/>
    <n v="300"/>
    <s v="Livret A &gt; la banque postale CP"/>
    <m/>
  </r>
  <r>
    <s v="R054"/>
    <x v="12"/>
    <x v="2"/>
    <x v="1"/>
    <x v="3"/>
    <s v="Commerce"/>
    <n v="-49.11"/>
    <m/>
    <s v="PRIMEUR"/>
    <m/>
  </r>
  <r>
    <s v="R055"/>
    <x v="12"/>
    <x v="0"/>
    <x v="1"/>
    <x v="7"/>
    <s v="Forfait mobile"/>
    <n v="-10"/>
    <m/>
    <s v="SOSH : carte SIM nouveau forfait"/>
    <m/>
  </r>
  <r>
    <s v="R056"/>
    <x v="12"/>
    <x v="2"/>
    <x v="6"/>
    <x v="8"/>
    <s v="Sécurité sociale"/>
    <m/>
    <n v="16"/>
    <s v="Paris - maché St GERMAIN"/>
    <m/>
  </r>
  <r>
    <s v="R057"/>
    <x v="12"/>
    <x v="2"/>
    <x v="6"/>
    <x v="8"/>
    <s v="Sécurité sociale"/>
    <m/>
    <n v="8.76"/>
    <s v="FILHET ALLARD"/>
    <m/>
  </r>
  <r>
    <s v="R058"/>
    <x v="13"/>
    <x v="0"/>
    <x v="1"/>
    <x v="4"/>
    <s v="Sport"/>
    <n v="-55"/>
    <m/>
    <s v="Atelier cour cyclette Ivry s/seine_x000a_"/>
    <m/>
  </r>
  <r>
    <s v="R059"/>
    <x v="13"/>
    <x v="2"/>
    <x v="1"/>
    <x v="3"/>
    <s v="Grande surface"/>
    <n v="-50.48"/>
    <m/>
    <s v="MONOPRIX"/>
    <m/>
  </r>
  <r>
    <s v="R060"/>
    <x v="13"/>
    <x v="0"/>
    <x v="1"/>
    <x v="4"/>
    <s v="Sport"/>
    <n v="-16.899999999999999"/>
    <m/>
    <s v="AMAZON : Protection compteur bosh"/>
    <m/>
  </r>
  <r>
    <s v="R061"/>
    <x v="13"/>
    <x v="2"/>
    <x v="1"/>
    <x v="4"/>
    <s v="Sortie"/>
    <n v="-7.5"/>
    <m/>
    <s v="Boisson terrasse"/>
    <m/>
  </r>
  <r>
    <s v="R062"/>
    <x v="13"/>
    <x v="2"/>
    <x v="1"/>
    <x v="3"/>
    <s v="Grande surface"/>
    <n v="-7.29"/>
    <m/>
    <s v="CARREFOUR"/>
    <m/>
  </r>
  <r>
    <s v="R063"/>
    <x v="13"/>
    <x v="0"/>
    <x v="1"/>
    <x v="4"/>
    <s v="Sortie"/>
    <n v="-6.4"/>
    <m/>
    <s v="APPLE STORE : boisson terrasse_x000a_"/>
    <m/>
  </r>
  <r>
    <s v="R064"/>
    <x v="13"/>
    <x v="0"/>
    <x v="7"/>
    <x v="0"/>
    <s v="Retrait"/>
    <n v="-30"/>
    <m/>
    <s v=""/>
    <m/>
  </r>
  <r>
    <s v="R065"/>
    <x v="13"/>
    <x v="2"/>
    <x v="6"/>
    <x v="8"/>
    <s v="Mutuelle"/>
    <m/>
    <n v="15"/>
    <s v="FILHET ALLARD"/>
    <m/>
  </r>
  <r>
    <s v="R066"/>
    <x v="13"/>
    <x v="0"/>
    <x v="2"/>
    <x v="4"/>
    <s v="Sport"/>
    <n v="-47.98"/>
    <m/>
    <s v="ALLTRICKS : commande poignée bosh"/>
    <m/>
  </r>
  <r>
    <s v="R067"/>
    <x v="14"/>
    <x v="0"/>
    <x v="5"/>
    <x v="7"/>
    <s v="Forfait mobile"/>
    <n v="-12.99"/>
    <m/>
    <s v="Forfait SOSH Michest"/>
    <m/>
  </r>
  <r>
    <s v="R068"/>
    <x v="14"/>
    <x v="2"/>
    <x v="5"/>
    <x v="0"/>
    <s v="Impôt"/>
    <n v="-13"/>
    <m/>
    <s v="Taxe d'habitation"/>
    <m/>
  </r>
  <r>
    <s v="R069"/>
    <x v="14"/>
    <x v="2"/>
    <x v="5"/>
    <x v="0"/>
    <s v="Impôt"/>
    <n v="-180"/>
    <m/>
    <s v="Taxe foncière"/>
    <m/>
  </r>
  <r>
    <s v="R070"/>
    <x v="14"/>
    <x v="0"/>
    <x v="2"/>
    <x v="4"/>
    <s v="Informatique Hight-tech"/>
    <n v="-5.99"/>
    <m/>
    <s v="EXCEL MALIN : cours VBA"/>
    <m/>
  </r>
  <r>
    <s v="R071"/>
    <x v="14"/>
    <x v="0"/>
    <x v="1"/>
    <x v="4"/>
    <s v="Sport"/>
    <n v="-59.39"/>
    <m/>
    <s v="AMAZON : casque ABUS"/>
    <m/>
  </r>
  <r>
    <s v="R072"/>
    <x v="15"/>
    <x v="2"/>
    <x v="1"/>
    <x v="2"/>
    <s v="Public"/>
    <n v="-75.2"/>
    <m/>
    <s v="PASS NAVIGO : mois de juin"/>
    <m/>
  </r>
  <r>
    <s v="R073"/>
    <x v="16"/>
    <x v="0"/>
    <x v="1"/>
    <x v="4"/>
    <s v="Informatique Hight-tech"/>
    <n v="-8.99"/>
    <m/>
    <s v="AMAZON : leds bureau"/>
    <m/>
  </r>
  <r>
    <s v="R074"/>
    <x v="17"/>
    <x v="2"/>
    <x v="1"/>
    <x v="3"/>
    <s v="Commerce"/>
    <n v="-78.7"/>
    <m/>
    <s v="LECLERC"/>
    <m/>
  </r>
  <r>
    <s v="R075"/>
    <x v="18"/>
    <x v="2"/>
    <x v="4"/>
    <x v="8"/>
    <s v="Spécialiste"/>
    <n v="-64.260000000000005"/>
    <m/>
    <s v="Cardiologue (dct Gusmini) pour Adila - Ch n° 1405016"/>
    <m/>
  </r>
  <r>
    <s v="R076"/>
    <x v="18"/>
    <x v="2"/>
    <x v="4"/>
    <x v="8"/>
    <s v="Médecin"/>
    <n v="-50"/>
    <m/>
    <s v="Remplacant dct Corcos pour Alex et Adila - Ch n° 1405015"/>
    <m/>
  </r>
  <r>
    <s v="R077"/>
    <x v="18"/>
    <x v="2"/>
    <x v="1"/>
    <x v="3"/>
    <s v="Grande surface"/>
    <n v="-141.78"/>
    <m/>
    <s v="LECLERC"/>
    <m/>
  </r>
  <r>
    <s v="R078"/>
    <x v="18"/>
    <x v="2"/>
    <x v="1"/>
    <x v="9"/>
    <s v="Vêtement"/>
    <n v="-60.96"/>
    <m/>
    <s v="Achat belleépine pull bear"/>
    <m/>
  </r>
  <r>
    <s v="R079"/>
    <x v="18"/>
    <x v="2"/>
    <x v="1"/>
    <x v="9"/>
    <s v="Vêtement"/>
    <n v="-59.99"/>
    <m/>
    <s v="Achat belle épine Naf Naf"/>
    <m/>
  </r>
  <r>
    <s v="R080"/>
    <x v="18"/>
    <x v="2"/>
    <x v="1"/>
    <x v="7"/>
    <s v="Autres"/>
    <n v="-15.36"/>
    <m/>
    <s v="Carnet de timbres"/>
    <m/>
  </r>
  <r>
    <s v="R081"/>
    <x v="18"/>
    <x v="2"/>
    <x v="1"/>
    <x v="3"/>
    <s v="Commerce"/>
    <n v="-12.65"/>
    <m/>
    <s v="LIDL"/>
    <m/>
  </r>
  <r>
    <s v="R082"/>
    <x v="18"/>
    <x v="2"/>
    <x v="6"/>
    <x v="0"/>
    <s v="Dépôt"/>
    <m/>
    <n v="429.68"/>
    <s v="CSF : restitution participation au fonds Mutuel de garantie"/>
    <m/>
  </r>
  <r>
    <s v="R083"/>
    <x v="18"/>
    <x v="2"/>
    <x v="1"/>
    <x v="8"/>
    <s v="Sécurité sociale"/>
    <m/>
    <n v="42.98"/>
    <s v="Remboursement de soins"/>
    <m/>
  </r>
  <r>
    <s v="R084"/>
    <x v="19"/>
    <x v="0"/>
    <x v="1"/>
    <x v="1"/>
    <s v="Bijoux"/>
    <n v="-56.99"/>
    <m/>
    <s v="AMAZON : chaine argent maille figaro chaine 61cm"/>
    <m/>
  </r>
  <r>
    <s v="R085"/>
    <x v="19"/>
    <x v="2"/>
    <x v="1"/>
    <x v="4"/>
    <s v="Shopping"/>
    <n v="-13.53"/>
    <m/>
    <s v="ACTION"/>
    <m/>
  </r>
  <r>
    <s v="R086"/>
    <x v="19"/>
    <x v="2"/>
    <x v="6"/>
    <x v="8"/>
    <s v="Mutuelle"/>
    <m/>
    <n v="19.28"/>
    <s v="Filhet Allard"/>
    <m/>
  </r>
  <r>
    <s v="R087"/>
    <x v="20"/>
    <x v="2"/>
    <x v="6"/>
    <x v="8"/>
    <s v="Sécurité sociale"/>
    <m/>
    <n v="16.5"/>
    <s v="CPAM"/>
    <m/>
  </r>
  <r>
    <s v="R088"/>
    <x v="20"/>
    <x v="2"/>
    <x v="0"/>
    <x v="0"/>
    <s v="Salaire"/>
    <m/>
    <n v="2000"/>
    <s v="EDP : Juin"/>
    <m/>
  </r>
  <r>
    <s v="R089"/>
    <x v="20"/>
    <x v="0"/>
    <x v="0"/>
    <x v="0"/>
    <s v="Salaire"/>
    <m/>
    <n v="1629.05"/>
    <s v="EDP : Juin"/>
    <m/>
  </r>
  <r>
    <s v="R090"/>
    <x v="20"/>
    <x v="2"/>
    <x v="1"/>
    <x v="3"/>
    <s v="Commerce"/>
    <n v="-6.73"/>
    <m/>
    <s v="Boucherie"/>
    <m/>
  </r>
  <r>
    <s v="R091"/>
    <x v="20"/>
    <x v="2"/>
    <x v="1"/>
    <x v="3"/>
    <s v="Commerce"/>
    <n v="-13.7"/>
    <m/>
    <s v="Boulangerie"/>
    <m/>
  </r>
  <r>
    <s v="R092"/>
    <x v="20"/>
    <x v="2"/>
    <x v="1"/>
    <x v="3"/>
    <s v="Commerce"/>
    <n v="-22.51"/>
    <m/>
    <s v="PRIMEUR"/>
    <m/>
  </r>
  <r>
    <s v="R093"/>
    <x v="20"/>
    <x v="2"/>
    <x v="1"/>
    <x v="2"/>
    <s v="Carburant"/>
    <n v="-46.01"/>
    <m/>
    <s v="LECLERC : Twingo2"/>
    <m/>
  </r>
  <r>
    <s v="R094"/>
    <x v="20"/>
    <x v="0"/>
    <x v="1"/>
    <x v="7"/>
    <s v="Autres"/>
    <n v="-69.989999999999995"/>
    <m/>
    <s v="AMAZON : Nespresso"/>
    <m/>
  </r>
  <r>
    <s v="R095"/>
    <x v="20"/>
    <x v="2"/>
    <x v="1"/>
    <x v="7"/>
    <s v="Avance école Adila"/>
    <n v="-70"/>
    <n v="70"/>
    <s v="Hélium pour ballon spéctacle école"/>
    <m/>
  </r>
  <r>
    <s v="R096"/>
    <x v="21"/>
    <x v="2"/>
    <x v="6"/>
    <x v="8"/>
    <s v="Mutuelle"/>
    <m/>
    <n v="7.5"/>
    <s v="FILHET ALLARD"/>
    <m/>
  </r>
  <r>
    <s v="R097"/>
    <x v="21"/>
    <x v="2"/>
    <x v="1"/>
    <x v="3"/>
    <s v="Commerce"/>
    <n v="-2.15"/>
    <m/>
    <s v="Boulangerie"/>
    <m/>
  </r>
  <r>
    <s v="R098"/>
    <x v="21"/>
    <x v="2"/>
    <x v="1"/>
    <x v="3"/>
    <s v="Commerce"/>
    <n v="-20.149999999999999"/>
    <m/>
    <s v=""/>
    <m/>
  </r>
  <r>
    <s v="R099"/>
    <x v="21"/>
    <x v="2"/>
    <x v="1"/>
    <x v="3"/>
    <s v="Commerce"/>
    <n v="-22.7"/>
    <m/>
    <s v=""/>
    <m/>
  </r>
  <r>
    <s v="R100"/>
    <x v="21"/>
    <x v="2"/>
    <x v="2"/>
    <x v="7"/>
    <s v="Avance école Adila"/>
    <n v="-60.99"/>
    <n v="60.99"/>
    <s v="PHOTOWEB : photo école"/>
    <m/>
  </r>
  <r>
    <s v="R101"/>
    <x v="21"/>
    <x v="0"/>
    <x v="0"/>
    <x v="0"/>
    <s v="Retrait"/>
    <n v="-1300"/>
    <m/>
    <s v=""/>
    <m/>
  </r>
  <r>
    <s v="R102"/>
    <x v="21"/>
    <x v="1"/>
    <x v="0"/>
    <x v="0"/>
    <s v="Dépôt"/>
    <m/>
    <n v="1300"/>
    <s v=""/>
    <m/>
  </r>
  <r>
    <s v="R103"/>
    <x v="22"/>
    <x v="2"/>
    <x v="1"/>
    <x v="3"/>
    <s v="Commerce"/>
    <n v="-4.05"/>
    <m/>
    <s v="Boulangerie"/>
    <m/>
  </r>
  <r>
    <s v="R104"/>
    <x v="22"/>
    <x v="2"/>
    <x v="1"/>
    <x v="3"/>
    <s v="Commerce"/>
    <n v="-9.9700000000000006"/>
    <m/>
    <s v="PICARD"/>
    <m/>
  </r>
  <r>
    <s v="R105"/>
    <x v="22"/>
    <x v="2"/>
    <x v="1"/>
    <x v="3"/>
    <s v="Commerce"/>
    <n v="-12.65"/>
    <m/>
    <s v="Boulangerie"/>
    <m/>
  </r>
  <r>
    <s v="R106"/>
    <x v="22"/>
    <x v="2"/>
    <x v="1"/>
    <x v="3"/>
    <s v="Restaurant"/>
    <n v="-13.5"/>
    <m/>
    <s v="Repas midi boulot"/>
    <m/>
  </r>
  <r>
    <s v="R107"/>
    <x v="22"/>
    <x v="0"/>
    <x v="1"/>
    <x v="1"/>
    <s v="Bijoux"/>
    <n v="-15.99"/>
    <m/>
    <s v="AMAZON : Bracelet maille graine de Kfé"/>
    <m/>
  </r>
  <r>
    <s v="R108"/>
    <x v="22"/>
    <x v="0"/>
    <x v="1"/>
    <x v="1"/>
    <s v="Coiffeur"/>
    <n v="-30"/>
    <m/>
    <s v="Escal' coiffure"/>
    <m/>
  </r>
  <r>
    <s v="R109"/>
    <x v="22"/>
    <x v="2"/>
    <x v="1"/>
    <x v="10"/>
    <s v="Matériel"/>
    <n v="-30.4"/>
    <m/>
    <s v="JARDILAND : pompe poisson"/>
    <m/>
  </r>
  <r>
    <s v="R110"/>
    <x v="22"/>
    <x v="0"/>
    <x v="2"/>
    <x v="9"/>
    <s v="Chaussure"/>
    <n v="-34.9"/>
    <m/>
    <s v="ZALANDO PRIVEE : Basket Pepe Jeans"/>
    <m/>
  </r>
  <r>
    <s v="R111"/>
    <x v="22"/>
    <x v="2"/>
    <x v="1"/>
    <x v="3"/>
    <s v="Grande surface"/>
    <n v="-207.7"/>
    <m/>
    <s v="CARREFOUR"/>
    <m/>
  </r>
  <r>
    <s v="R112"/>
    <x v="22"/>
    <x v="2"/>
    <x v="4"/>
    <x v="8"/>
    <s v="Médecin"/>
    <n v="-25"/>
    <m/>
    <s v="Alex - Ch n° 1405017"/>
    <m/>
  </r>
  <r>
    <s v="R113"/>
    <x v="23"/>
    <x v="0"/>
    <x v="5"/>
    <x v="7"/>
    <s v="Forfait mobile"/>
    <n v="-13.99"/>
    <m/>
    <s v="Sosh : Michel"/>
    <m/>
  </r>
  <r>
    <s v="R114"/>
    <x v="24"/>
    <x v="2"/>
    <x v="0"/>
    <x v="0"/>
    <s v="Salaire"/>
    <m/>
    <n v="2000"/>
    <s v="Mois de Juin Adila"/>
    <m/>
  </r>
  <r>
    <s v="R115"/>
    <x v="24"/>
    <x v="0"/>
    <x v="7"/>
    <x v="0"/>
    <s v="Retrait"/>
    <n v="-50"/>
    <m/>
    <s v="20€ rbt Eva"/>
    <m/>
  </r>
  <r>
    <s v="R116"/>
    <x v="24"/>
    <x v="0"/>
    <x v="1"/>
    <x v="1"/>
    <s v="Bijoux"/>
    <n v="-70.95"/>
    <m/>
    <s v="AMAZON : gourmette argent"/>
    <m/>
  </r>
  <r>
    <s v="R117"/>
    <x v="24"/>
    <x v="2"/>
    <x v="1"/>
    <x v="3"/>
    <s v="Restaurant"/>
    <n v="-14.5"/>
    <m/>
    <s v="Repas midi"/>
    <m/>
  </r>
  <r>
    <s v="R118"/>
    <x v="25"/>
    <x v="2"/>
    <x v="5"/>
    <x v="5"/>
    <s v="Assurance maison"/>
    <n v="-30"/>
    <m/>
    <s v=""/>
    <m/>
  </r>
  <r>
    <s v="R119"/>
    <x v="25"/>
    <x v="2"/>
    <x v="4"/>
    <x v="8"/>
    <s v="Spécialiste"/>
    <n v="-76.8"/>
    <m/>
    <s v="Test d'éffort Adila - Ch n° 1405019"/>
    <m/>
  </r>
  <r>
    <s v="R120"/>
    <x v="25"/>
    <x v="0"/>
    <x v="1"/>
    <x v="4"/>
    <s v="Informatique Hight-tech"/>
    <n v="-33.99"/>
    <m/>
    <s v="AMAZON : Clavier RII"/>
    <m/>
  </r>
  <r>
    <s v="R121"/>
    <x v="25"/>
    <x v="2"/>
    <x v="1"/>
    <x v="3"/>
    <s v="Commerce"/>
    <n v="-25.38"/>
    <m/>
    <s v="PICARD"/>
    <m/>
  </r>
  <r>
    <s v="R122"/>
    <x v="25"/>
    <x v="2"/>
    <x v="1"/>
    <x v="3"/>
    <s v="Commerce"/>
    <n v="-3.8"/>
    <m/>
    <s v="Boulangerie"/>
    <m/>
  </r>
  <r>
    <s v="R123"/>
    <x v="25"/>
    <x v="0"/>
    <x v="6"/>
    <x v="1"/>
    <s v="Bijoux"/>
    <m/>
    <n v="15.99"/>
    <s v="AMAZON : gourmette plaquée or"/>
    <m/>
  </r>
  <r>
    <s v="R124"/>
    <x v="25"/>
    <x v="2"/>
    <x v="6"/>
    <x v="8"/>
    <s v="Sécurité sociale"/>
    <m/>
    <n v="18.5"/>
    <s v="CPAM : remboursement soins"/>
    <m/>
  </r>
  <r>
    <s v="R125"/>
    <x v="26"/>
    <x v="2"/>
    <x v="6"/>
    <x v="8"/>
    <s v="Médecin"/>
    <m/>
    <n v="9"/>
    <s v="FILHET ALLARD9"/>
    <m/>
  </r>
  <r>
    <s v="R126"/>
    <x v="26"/>
    <x v="2"/>
    <x v="1"/>
    <x v="2"/>
    <s v="Public"/>
    <n v="-75.2"/>
    <m/>
    <s v="RATP : pass navigo jullet"/>
    <m/>
  </r>
  <r>
    <s v="R127"/>
    <x v="27"/>
    <x v="2"/>
    <x v="5"/>
    <x v="0"/>
    <s v="Cotisation"/>
    <n v="-24.6"/>
    <m/>
    <s v="Trimestrielle"/>
    <m/>
  </r>
  <r>
    <s v="R128"/>
    <x v="27"/>
    <x v="2"/>
    <x v="2"/>
    <x v="4"/>
    <s v="Informatique Hight-tech"/>
    <n v="-2.99"/>
    <m/>
    <s v="CDISCOUNT : licence windows10 pro (école Adila)"/>
    <m/>
  </r>
  <r>
    <s v="R129"/>
    <x v="27"/>
    <x v="2"/>
    <x v="1"/>
    <x v="3"/>
    <s v="Commerce"/>
    <n v="-11.75"/>
    <m/>
    <s v="Boulangerie"/>
    <m/>
  </r>
  <r>
    <s v="R130"/>
    <x v="27"/>
    <x v="2"/>
    <x v="1"/>
    <x v="3"/>
    <s v="Restaurant"/>
    <n v="-13.5"/>
    <m/>
    <s v="Repas midi EDP"/>
    <m/>
  </r>
  <r>
    <s v="R131"/>
    <x v="27"/>
    <x v="2"/>
    <x v="1"/>
    <x v="3"/>
    <s v="Grande surface"/>
    <n v="-125.82"/>
    <m/>
    <s v="CARREFOUR"/>
    <m/>
  </r>
  <r>
    <s v="R132"/>
    <x v="27"/>
    <x v="2"/>
    <x v="4"/>
    <x v="8"/>
    <s v="Médecin"/>
    <n v="-30"/>
    <m/>
    <s v="Adila - Ch n° 1405020"/>
    <m/>
  </r>
  <r>
    <s v="R133"/>
    <x v="27"/>
    <x v="2"/>
    <x v="5"/>
    <x v="5"/>
    <s v="Assurance crédit"/>
    <n v="-164.16"/>
    <m/>
    <s v=""/>
    <m/>
  </r>
  <r>
    <s v="R134"/>
    <x v="27"/>
    <x v="2"/>
    <x v="5"/>
    <x v="2"/>
    <s v="Crédit auto"/>
    <n v="-321.61"/>
    <m/>
    <s v=""/>
    <m/>
  </r>
  <r>
    <s v="R135"/>
    <x v="27"/>
    <x v="2"/>
    <x v="8"/>
    <x v="7"/>
    <s v="Forfait mobile"/>
    <n v="-12.49"/>
    <m/>
    <s v="Sosh : Alex"/>
    <m/>
  </r>
  <r>
    <s v="R136"/>
    <x v="27"/>
    <x v="2"/>
    <x v="8"/>
    <x v="7"/>
    <s v="Forfait mobile"/>
    <n v="-11.99"/>
    <m/>
    <s v="Sosh : Eva"/>
    <m/>
  </r>
  <r>
    <s v="R137"/>
    <x v="27"/>
    <x v="2"/>
    <x v="5"/>
    <x v="2"/>
    <s v="Assurance auto-scooter"/>
    <n v="-165.27"/>
    <m/>
    <s v="MACIF"/>
    <m/>
  </r>
  <r>
    <s v="R138"/>
    <x v="27"/>
    <x v="2"/>
    <x v="1"/>
    <x v="8"/>
    <s v="Vétérinaire"/>
    <n v="-60"/>
    <m/>
    <s v="Arthrose isko"/>
    <m/>
  </r>
  <r>
    <s v="R139"/>
    <x v="28"/>
    <x v="2"/>
    <x v="5"/>
    <x v="5"/>
    <s v="Electricité"/>
    <n v="-300"/>
    <m/>
    <s v=""/>
    <m/>
  </r>
  <r>
    <s v="R140"/>
    <x v="29"/>
    <x v="2"/>
    <x v="0"/>
    <x v="0"/>
    <s v="Retrait"/>
    <n v="-100"/>
    <m/>
    <s v="CJ&gt;C Eva"/>
    <m/>
  </r>
  <r>
    <s v="R141"/>
    <x v="29"/>
    <x v="2"/>
    <x v="1"/>
    <x v="3"/>
    <s v="Restaurant"/>
    <n v="-14.5"/>
    <m/>
    <s v="repas midi EDP"/>
    <m/>
  </r>
  <r>
    <s v="R142"/>
    <x v="30"/>
    <x v="2"/>
    <x v="1"/>
    <x v="3"/>
    <s v="Restaurant"/>
    <n v="-32"/>
    <m/>
    <s v="Show devant"/>
    <m/>
  </r>
  <r>
    <s v="R143"/>
    <x v="30"/>
    <x v="2"/>
    <x v="1"/>
    <x v="3"/>
    <s v="Commerce"/>
    <n v="-10.9"/>
    <m/>
    <s v="PICARD"/>
    <m/>
  </r>
  <r>
    <s v="R144"/>
    <x v="31"/>
    <x v="0"/>
    <x v="2"/>
    <x v="4"/>
    <s v="Informatique Hight-tech"/>
    <n v="-14.99"/>
    <m/>
    <s v="Kaspersky 2021 "/>
    <m/>
  </r>
  <r>
    <s v="R145"/>
    <x v="31"/>
    <x v="0"/>
    <x v="1"/>
    <x v="7"/>
    <s v="Autres"/>
    <n v="-5.5"/>
    <m/>
    <s v="Timbres"/>
    <m/>
  </r>
  <r>
    <s v="R146"/>
    <x v="31"/>
    <x v="2"/>
    <x v="0"/>
    <x v="0"/>
    <s v="Retrait"/>
    <n v="-50"/>
    <m/>
    <s v="Ouverture du compte MA FRENCH BANK"/>
    <m/>
  </r>
  <r>
    <s v="R147"/>
    <x v="31"/>
    <x v="3"/>
    <x v="0"/>
    <x v="0"/>
    <s v="Dépôt"/>
    <m/>
    <n v="50"/>
    <s v="Ouverture du compte MA FRENCH BANK"/>
    <m/>
  </r>
  <r>
    <s v="R148"/>
    <x v="32"/>
    <x v="0"/>
    <x v="0"/>
    <x v="0"/>
    <s v="Retrait"/>
    <n v="-12.9"/>
    <m/>
    <s v="Cloture CP"/>
    <m/>
  </r>
  <r>
    <s v="R149"/>
    <x v="32"/>
    <x v="3"/>
    <x v="0"/>
    <x v="0"/>
    <s v="Dépôt"/>
    <m/>
    <n v="12.9"/>
    <s v="Solde tout compte CP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7" indent="0" outline="1" outlineData="1" chartFormat="1" rowHeaderCaption="GESTION COMPTE">
  <location ref="A6:C11" firstHeaderRow="1" firstDataRow="2" firstDataCol="1" rowPageCount="2" colPageCount="1"/>
  <pivotFields count="10">
    <pivotField showAll="0" defaultSubtotal="0"/>
    <pivotField axis="axisPage" numFmtId="170" showAll="0" defaultSubtotal="0">
      <items count="3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36"/>
        <item x="20"/>
        <item x="21"/>
        <item m="1" x="37"/>
        <item m="1" x="35"/>
        <item x="22"/>
        <item m="1" x="34"/>
        <item x="23"/>
        <item x="0"/>
        <item x="25"/>
        <item x="24"/>
        <item x="26"/>
        <item x="29"/>
        <item m="1" x="33"/>
        <item x="27"/>
        <item x="28"/>
        <item x="30"/>
        <item x="31"/>
        <item x="32"/>
      </items>
    </pivotField>
    <pivotField axis="axisPage" showAll="0">
      <items count="5">
        <item x="2"/>
        <item x="0"/>
        <item x="1"/>
        <item x="3"/>
        <item t="default"/>
      </items>
    </pivotField>
    <pivotField showAll="0" defaultSubtotal="0"/>
    <pivotField axis="axisRow" showAll="0" defaultSubtotal="0">
      <items count="13">
        <item x="3"/>
        <item x="1"/>
        <item x="0"/>
        <item x="4"/>
        <item x="2"/>
        <item x="7"/>
        <item x="5"/>
        <item x="6"/>
        <item x="8"/>
        <item m="1" x="12"/>
        <item m="1" x="11"/>
        <item x="9"/>
        <item x="10"/>
      </items>
    </pivotField>
    <pivotField showAll="0" defaultSubtotal="0"/>
    <pivotField dataField="1" showAll="0" defaultSubtotal="0"/>
    <pivotField dataField="1" showAll="0" defaultSubtotal="0"/>
    <pivotField showAll="0"/>
    <pivotField showAll="0" defaultSubtotal="0"/>
  </pivotFields>
  <rowFields count="1">
    <field x="4"/>
  </rowFields>
  <rowItems count="4">
    <i>
      <x/>
    </i>
    <i>
      <x v="6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2">
    <pageField fld="1" item="28" hier="-1"/>
    <pageField fld="2" item="0" hier="-1"/>
  </pageFields>
  <dataFields count="2">
    <dataField name="Somme de Débit" fld="6" baseField="0" baseItem="0"/>
    <dataField name="Somme de Crédit" fld="7" baseField="0" baseItem="0"/>
  </dataFields>
  <formats count="11">
    <format dxfId="61">
      <pivotArea type="origin" dataOnly="0" labelOnly="1" outline="0" fieldPosition="0"/>
    </format>
    <format dxfId="60">
      <pivotArea field="-2" type="button" dataOnly="0" labelOnly="1" outline="0" axis="axisCol" fieldPosition="0"/>
    </format>
    <format dxfId="59">
      <pivotArea type="topRight" dataOnly="0" labelOnly="1" outline="0" fieldPosition="0"/>
    </format>
    <format dxfId="58">
      <pivotArea type="origin" dataOnly="0" labelOnly="1" outline="0" fieldPosition="0"/>
    </format>
    <format dxfId="57">
      <pivotArea field="-2" type="button" dataOnly="0" labelOnly="1" outline="0" axis="axisCol" fieldPosition="0"/>
    </format>
    <format dxfId="56">
      <pivotArea type="topRight" dataOnly="0" labelOnly="1" outline="0" fieldPosition="0"/>
    </format>
    <format dxfId="55">
      <pivotArea field="4" type="button" dataOnly="0" labelOnly="1" outline="0" axis="axisRow" fieldPosition="0"/>
    </format>
    <format dxfId="5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3">
      <pivotArea outline="0" collapsedLevelsAreSubtotals="1" fieldPosition="0"/>
    </format>
    <format dxfId="52">
      <pivotArea dataOnly="0" labelOnly="1" fieldPosition="0">
        <references count="1">
          <reference field="4" count="10">
            <x v="0"/>
            <x v="2"/>
            <x v="3"/>
            <x v="4"/>
            <x v="5"/>
            <x v="6"/>
            <x v="7"/>
            <x v="8"/>
            <x v="11"/>
            <x v="12"/>
          </reference>
        </references>
      </pivotArea>
    </format>
    <format dxfId="51">
      <pivotArea dataOnly="0" labelOnly="1" grandRow="1" outline="0" fieldPosition="0"/>
    </format>
  </formats>
  <chartFormats count="22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  <chartFormat chart="0" format="179">
      <pivotArea type="data" outline="0" fieldPosition="0">
        <references count="2">
          <reference field="4294967294" count="1" selected="0">
            <x v="0"/>
          </reference>
          <reference field="4" count="1" selected="0">
            <x v="11"/>
          </reference>
        </references>
      </pivotArea>
    </chartFormat>
    <chartFormat chart="0" format="180">
      <pivotArea type="data" outline="0" fieldPosition="0">
        <references count="2">
          <reference field="4294967294" count="1" selected="0">
            <x v="0"/>
          </reference>
          <reference field="4" count="1" selected="0">
            <x v="12"/>
          </reference>
        </references>
      </pivotArea>
    </chartFormat>
    <chartFormat chart="0" format="181">
      <pivotArea type="data" outline="0" fieldPosition="0">
        <references count="2">
          <reference field="4294967294" count="1" selected="0">
            <x v="1"/>
          </reference>
          <reference field="4" count="1" selected="0">
            <x v="11"/>
          </reference>
        </references>
      </pivotArea>
    </chartFormat>
    <chartFormat chart="0" format="182">
      <pivotArea type="data" outline="0" fieldPosition="0">
        <references count="2">
          <reference field="4294967294" count="1" selected="0">
            <x v="1"/>
          </reference>
          <reference field="4" count="1" selected="0">
            <x v="12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7" indent="0" outline="1" outlineData="1" multipleFieldFilters="0" rowHeaderCaption="Comptes">
  <location ref="E7:F27" firstHeaderRow="1" firstDataRow="1" firstDataCol="1" rowPageCount="1" colPageCount="1"/>
  <pivotFields count="10">
    <pivotField showAll="0" defaultSubtotal="0"/>
    <pivotField axis="axisPage" numFmtId="170" showAll="0" defaultSubtotal="0">
      <items count="38">
        <item x="0"/>
        <item m="1" x="34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36"/>
        <item x="20"/>
        <item x="21"/>
        <item m="1" x="37"/>
        <item m="1" x="35"/>
        <item x="22"/>
        <item x="23"/>
        <item x="24"/>
        <item x="25"/>
        <item x="26"/>
        <item x="27"/>
        <item x="28"/>
        <item x="29"/>
        <item x="30"/>
        <item x="31"/>
        <item m="1" x="33"/>
        <item x="32"/>
      </items>
    </pivotField>
    <pivotField axis="axisRow" multipleItemSelectionAllowed="1" showAll="0">
      <items count="5">
        <item x="2"/>
        <item x="0"/>
        <item x="1"/>
        <item x="3"/>
        <item t="default"/>
      </items>
    </pivotField>
    <pivotField axis="axisRow" dataField="1" showAll="0" defaultSubtotal="0">
      <items count="15">
        <item x="1"/>
        <item x="2"/>
        <item x="8"/>
        <item x="0"/>
        <item x="3"/>
        <item m="1" x="10"/>
        <item x="5"/>
        <item m="1" x="12"/>
        <item x="7"/>
        <item m="1" x="9"/>
        <item m="1" x="13"/>
        <item x="6"/>
        <item m="1" x="11"/>
        <item m="1" x="14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2">
    <field x="2"/>
    <field x="3"/>
  </rowFields>
  <rowItems count="20">
    <i>
      <x/>
    </i>
    <i r="1">
      <x/>
    </i>
    <i r="1">
      <x v="1"/>
    </i>
    <i r="1">
      <x v="2"/>
    </i>
    <i r="1">
      <x v="3"/>
    </i>
    <i r="1">
      <x v="4"/>
    </i>
    <i r="1">
      <x v="6"/>
    </i>
    <i r="1">
      <x v="11"/>
    </i>
    <i r="1">
      <x v="14"/>
    </i>
    <i>
      <x v="1"/>
    </i>
    <i r="1">
      <x/>
    </i>
    <i r="1">
      <x v="1"/>
    </i>
    <i r="1">
      <x v="3"/>
    </i>
    <i r="1">
      <x v="6"/>
    </i>
    <i r="1">
      <x v="8"/>
    </i>
    <i r="1">
      <x v="11"/>
    </i>
    <i>
      <x v="2"/>
    </i>
    <i r="1">
      <x v="3"/>
    </i>
    <i>
      <x v="3"/>
    </i>
    <i r="1">
      <x v="3"/>
    </i>
  </rowItems>
  <colItems count="1">
    <i/>
  </colItems>
  <pageFields count="1">
    <pageField fld="1" hier="-1"/>
  </pageFields>
  <dataFields count="1">
    <dataField name="Nombre de Mode" fld="3" subtotal="count" baseField="0" baseItem="0"/>
  </dataFields>
  <formats count="4">
    <format dxfId="65">
      <pivotArea field="3" type="button" dataOnly="0" labelOnly="1" outline="0" axis="axisRow" fieldPosition="1"/>
    </format>
    <format dxfId="64">
      <pivotArea dataOnly="0" labelOnly="1" outline="0" axis="axisValues" fieldPosition="0"/>
    </format>
    <format dxfId="63">
      <pivotArea outline="0" collapsedLevelsAreSubtotals="1" fieldPosition="0"/>
    </format>
    <format dxfId="62">
      <pivotArea dataOnly="0" labelOnly="1" fieldPosition="0">
        <references count="1">
          <reference field="3" count="4">
            <x v="0"/>
            <x v="6"/>
            <x v="11"/>
            <x v="14"/>
          </reference>
        </references>
      </pivotArea>
    </format>
  </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0" name="T_Données" displayName="T_Données" ref="A5:J154" totalsRowShown="0" headerRowDxfId="78" dataDxfId="76" headerRowBorderDxfId="77">
  <autoFilter ref="A5:J154"/>
  <sortState ref="A6:I6">
    <sortCondition ref="B6"/>
  </sortState>
  <tableColumns count="10">
    <tableColumn id="7" name="NID" dataDxfId="75"/>
    <tableColumn id="1" name="Date" dataDxfId="74"/>
    <tableColumn id="2" name="Compte" dataDxfId="73"/>
    <tableColumn id="3" name="Mode" dataDxfId="72"/>
    <tableColumn id="9" name="Catégorie" dataDxfId="71"/>
    <tableColumn id="8" name="S/Catégorie" dataDxfId="70"/>
    <tableColumn id="4" name="Débit" dataDxfId="69"/>
    <tableColumn id="5" name="Crédit" dataDxfId="68"/>
    <tableColumn id="6" name="Commentaire" dataDxfId="67" dataCellStyle="Normal 2"/>
    <tableColumn id="10" name="Vérif" dataDxfId="66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6" name="T_Recap" displayName="T_Recap" ref="U6:V21" totalsRowShown="0" headerRowDxfId="50" headerRowBorderDxfId="49" tableBorderDxfId="48" totalsRowBorderDxfId="47">
  <autoFilter ref="U6:V21"/>
  <tableColumns count="2">
    <tableColumn id="1" name="Date " dataDxfId="46"/>
    <tableColumn id="2" name="Bpostale-CJ" dataDxfId="4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A1:B58" totalsRowShown="0" headerRowDxfId="44" dataDxfId="43" tableBorderDxfId="42">
  <autoFilter ref="A1:B58">
    <filterColumn colId="0" hiddenButton="1"/>
  </autoFilter>
  <tableColumns count="2">
    <tableColumn id="1" name="Catégorie" dataDxfId="41"/>
    <tableColumn id="2" name="Sous-catégories" dataDxfId="4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_Mode" displayName="T_Mode" ref="C1:C9" totalsRowShown="0" tableBorderDxfId="39">
  <autoFilter ref="C1:C9"/>
  <sortState ref="C2:C7">
    <sortCondition ref="C2"/>
  </sortState>
  <tableColumns count="1">
    <tableColumn id="1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7" name="T_Compte" displayName="T_Compte" ref="E1:E5" totalsRowShown="0" tableBorderDxfId="38">
  <autoFilter ref="E1:E5"/>
  <sortState ref="E2:E4">
    <sortCondition ref="E4"/>
  </sortState>
  <tableColumns count="1">
    <tableColumn id="1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3" name="T_Filtre" displayName="T_Filtre" ref="H1:I7" totalsRowShown="0">
  <autoFilter ref="H1:I7"/>
  <tableColumns count="2">
    <tableColumn id="1" name="Filtrage"/>
    <tableColumn id="2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_Mois" displayName="T_Mois" ref="K1:K13" totalsRowShown="0">
  <autoFilter ref="K1:K13"/>
  <tableColumns count="1">
    <tableColumn id="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_Mvt" displayName="T_Mvt" ref="A1:AG8" totalsRowShown="0" headerRowDxfId="34" headerRowBorderDxfId="33">
  <autoFilter ref="A1:AG8"/>
  <tableColumns count="33">
    <tableColumn id="1" name="ID" dataDxfId="32" dataCellStyle="Normal 2"/>
    <tableColumn id="2" name="Jour" dataDxfId="31" dataCellStyle="Normal 2"/>
    <tableColumn id="3" name="Compte" dataDxfId="30" dataCellStyle="Normal 2"/>
    <tableColumn id="4" name="Mode" dataDxfId="29" dataCellStyle="Normal 2"/>
    <tableColumn id="5" name="Catégorie" dataDxfId="28" dataCellStyle="Normal 2"/>
    <tableColumn id="6" name="S/Catégorie " dataDxfId="27" dataCellStyle="Normal 2"/>
    <tableColumn id="7" name="Débit" dataDxfId="26" dataCellStyle="Normal 2"/>
    <tableColumn id="8" name="Crédit" dataDxfId="25" dataCellStyle="Normal 2"/>
    <tableColumn id="9" name="Commentaires" dataDxfId="24" dataCellStyle="Normal 2"/>
    <tableColumn id="10" name="O1" dataDxfId="23"/>
    <tableColumn id="11" name="1" dataDxfId="22"/>
    <tableColumn id="12" name="O2" dataDxfId="21"/>
    <tableColumn id="13" name="2" dataDxfId="20"/>
    <tableColumn id="14" name="O3" dataDxfId="19"/>
    <tableColumn id="15" name="3" dataDxfId="18"/>
    <tableColumn id="16" name="O4" dataDxfId="17"/>
    <tableColumn id="17" name="4" dataDxfId="16"/>
    <tableColumn id="18" name="O5" dataDxfId="15"/>
    <tableColumn id="19" name="5" dataDxfId="14"/>
    <tableColumn id="20" name="O6" dataDxfId="13"/>
    <tableColumn id="21" name="6" dataDxfId="12"/>
    <tableColumn id="22" name="O7" dataDxfId="11"/>
    <tableColumn id="23" name="7" dataDxfId="10"/>
    <tableColumn id="24" name="O8" dataDxfId="9"/>
    <tableColumn id="25" name="8" dataDxfId="8"/>
    <tableColumn id="26" name="O9" dataDxfId="7"/>
    <tableColumn id="27" name="9" dataDxfId="6"/>
    <tableColumn id="28" name="O10" dataDxfId="5"/>
    <tableColumn id="29" name="10" dataDxfId="4"/>
    <tableColumn id="30" name="O11" dataDxfId="3"/>
    <tableColumn id="31" name="11" dataDxfId="2"/>
    <tableColumn id="32" name="O12" dataDxfId="1"/>
    <tableColumn id="33" name="12" data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P48"/>
  <sheetViews>
    <sheetView showGridLines="0" showRowColHeaders="0" tabSelected="1" zoomScale="80" zoomScaleNormal="80" workbookViewId="0">
      <pane ySplit="9" topLeftCell="A16" activePane="bottomLeft" state="frozen"/>
      <selection pane="bottomLeft" activeCell="R24" sqref="R24"/>
    </sheetView>
  </sheetViews>
  <sheetFormatPr baseColWidth="10" defaultColWidth="11.453125" defaultRowHeight="13" x14ac:dyDescent="0.3"/>
  <cols>
    <col min="1" max="2" width="11.453125" style="40"/>
    <col min="3" max="3" width="32.7265625" style="40" bestFit="1" customWidth="1"/>
    <col min="4" max="5" width="11.453125" style="40"/>
    <col min="6" max="6" width="32.7265625" style="40" customWidth="1"/>
    <col min="7" max="14" width="11.453125" style="40"/>
    <col min="15" max="15" width="13" style="40" bestFit="1" customWidth="1"/>
    <col min="16" max="16384" width="11.453125" style="40"/>
  </cols>
  <sheetData>
    <row r="1" spans="1:16" x14ac:dyDescent="0.3">
      <c r="A1" s="39">
        <v>2021</v>
      </c>
    </row>
    <row r="2" spans="1:16" ht="15.5" x14ac:dyDescent="0.35">
      <c r="A2" s="41" t="s">
        <v>179</v>
      </c>
      <c r="B2" s="41"/>
      <c r="C2" s="43">
        <f ca="1">TODAY()</f>
        <v>44388</v>
      </c>
      <c r="D2" s="41"/>
      <c r="E2" s="41"/>
    </row>
    <row r="3" spans="1:16" x14ac:dyDescent="0.3">
      <c r="A3" s="40" t="s">
        <v>292</v>
      </c>
    </row>
    <row r="4" spans="1:16" ht="48" customHeight="1" x14ac:dyDescent="0.3">
      <c r="A4" s="39"/>
    </row>
    <row r="7" spans="1:16" ht="33" x14ac:dyDescent="0.7">
      <c r="F7" s="156" t="str">
        <f>"Fichier comptable de l'année " &amp;$A$1</f>
        <v>Fichier comptable de l'année 2021</v>
      </c>
      <c r="G7" s="156"/>
      <c r="H7" s="156"/>
      <c r="I7" s="156"/>
      <c r="J7" s="156"/>
      <c r="K7" s="156"/>
      <c r="L7" s="156"/>
      <c r="M7" s="156"/>
      <c r="N7" s="156"/>
      <c r="O7" s="156"/>
      <c r="P7" s="156"/>
    </row>
    <row r="9" spans="1:16" ht="15.5" x14ac:dyDescent="0.35">
      <c r="J9" s="85" t="s">
        <v>291</v>
      </c>
    </row>
    <row r="15" spans="1:16" ht="13.5" thickBot="1" x14ac:dyDescent="0.35"/>
    <row r="16" spans="1:16" x14ac:dyDescent="0.3">
      <c r="G16" s="107"/>
      <c r="H16" s="108"/>
      <c r="I16" s="108"/>
      <c r="J16" s="108"/>
      <c r="K16" s="108"/>
      <c r="L16" s="108"/>
      <c r="M16" s="109"/>
    </row>
    <row r="17" spans="7:13" x14ac:dyDescent="0.3">
      <c r="G17" s="110"/>
      <c r="H17" s="111"/>
      <c r="I17" s="111"/>
      <c r="J17" s="111"/>
      <c r="K17" s="111"/>
      <c r="L17" s="111"/>
      <c r="M17" s="112"/>
    </row>
    <row r="18" spans="7:13" x14ac:dyDescent="0.3">
      <c r="G18" s="110"/>
      <c r="H18" s="111"/>
      <c r="I18" s="111"/>
      <c r="J18" s="111"/>
      <c r="K18" s="111"/>
      <c r="L18" s="111"/>
      <c r="M18" s="112"/>
    </row>
    <row r="19" spans="7:13" x14ac:dyDescent="0.3">
      <c r="G19" s="110"/>
      <c r="H19" s="111"/>
      <c r="I19" s="111"/>
      <c r="J19" s="111"/>
      <c r="K19" s="111"/>
      <c r="L19" s="111"/>
      <c r="M19" s="112"/>
    </row>
    <row r="20" spans="7:13" x14ac:dyDescent="0.3">
      <c r="G20" s="110"/>
      <c r="H20" s="111"/>
      <c r="I20" s="111"/>
      <c r="J20" s="111"/>
      <c r="K20" s="111"/>
      <c r="L20" s="111"/>
      <c r="M20" s="112"/>
    </row>
    <row r="21" spans="7:13" x14ac:dyDescent="0.3">
      <c r="G21" s="110"/>
      <c r="H21" s="111"/>
      <c r="I21" s="111"/>
      <c r="J21" s="111"/>
      <c r="K21" s="111"/>
      <c r="L21" s="111"/>
      <c r="M21" s="112"/>
    </row>
    <row r="22" spans="7:13" x14ac:dyDescent="0.3">
      <c r="G22" s="110"/>
      <c r="H22" s="111"/>
      <c r="I22" s="111"/>
      <c r="J22" s="111"/>
      <c r="K22" s="111"/>
      <c r="L22" s="111"/>
      <c r="M22" s="112"/>
    </row>
    <row r="23" spans="7:13" x14ac:dyDescent="0.3">
      <c r="G23" s="110"/>
      <c r="H23" s="111"/>
      <c r="I23" s="111"/>
      <c r="J23" s="111"/>
      <c r="K23" s="111"/>
      <c r="L23" s="111"/>
      <c r="M23" s="112"/>
    </row>
    <row r="24" spans="7:13" x14ac:dyDescent="0.3">
      <c r="G24" s="110"/>
      <c r="H24" s="111"/>
      <c r="I24" s="111"/>
      <c r="J24" s="111"/>
      <c r="K24" s="111"/>
      <c r="L24" s="111"/>
      <c r="M24" s="112"/>
    </row>
    <row r="25" spans="7:13" x14ac:dyDescent="0.3">
      <c r="G25" s="110"/>
      <c r="H25" s="111"/>
      <c r="I25" s="111"/>
      <c r="J25" s="111"/>
      <c r="K25" s="111"/>
      <c r="L25" s="111"/>
      <c r="M25" s="112"/>
    </row>
    <row r="26" spans="7:13" x14ac:dyDescent="0.3">
      <c r="G26" s="110"/>
      <c r="H26" s="111"/>
      <c r="I26" s="111"/>
      <c r="J26" s="111"/>
      <c r="K26" s="111"/>
      <c r="L26" s="111"/>
      <c r="M26" s="112"/>
    </row>
    <row r="27" spans="7:13" x14ac:dyDescent="0.3">
      <c r="G27" s="110"/>
      <c r="H27" s="111"/>
      <c r="I27" s="111"/>
      <c r="J27" s="111"/>
      <c r="K27" s="111"/>
      <c r="L27" s="111"/>
      <c r="M27" s="112"/>
    </row>
    <row r="28" spans="7:13" x14ac:dyDescent="0.3">
      <c r="G28" s="110"/>
      <c r="H28" s="111"/>
      <c r="I28" s="111"/>
      <c r="J28" s="111"/>
      <c r="K28" s="111"/>
      <c r="L28" s="111"/>
      <c r="M28" s="112"/>
    </row>
    <row r="29" spans="7:13" x14ac:dyDescent="0.3">
      <c r="G29" s="110"/>
      <c r="H29" s="111"/>
      <c r="I29" s="111"/>
      <c r="J29" s="111"/>
      <c r="K29" s="111"/>
      <c r="L29" s="111"/>
      <c r="M29" s="112"/>
    </row>
    <row r="30" spans="7:13" x14ac:dyDescent="0.3">
      <c r="G30" s="110"/>
      <c r="H30" s="111"/>
      <c r="I30" s="111"/>
      <c r="J30" s="111"/>
      <c r="K30" s="111"/>
      <c r="L30" s="111"/>
      <c r="M30" s="112"/>
    </row>
    <row r="31" spans="7:13" x14ac:dyDescent="0.3">
      <c r="G31" s="110"/>
      <c r="H31" s="111"/>
      <c r="I31" s="111"/>
      <c r="J31" s="111"/>
      <c r="K31" s="111"/>
      <c r="L31" s="111"/>
      <c r="M31" s="112"/>
    </row>
    <row r="32" spans="7:13" x14ac:dyDescent="0.3">
      <c r="G32" s="110"/>
      <c r="H32" s="111"/>
      <c r="I32" s="111"/>
      <c r="J32" s="111"/>
      <c r="K32" s="111"/>
      <c r="L32" s="111"/>
      <c r="M32" s="112"/>
    </row>
    <row r="33" spans="7:15" x14ac:dyDescent="0.3">
      <c r="G33" s="110"/>
      <c r="H33" s="111"/>
      <c r="I33" s="111"/>
      <c r="J33" s="111"/>
      <c r="K33" s="111"/>
      <c r="L33" s="111"/>
      <c r="M33" s="112"/>
    </row>
    <row r="34" spans="7:15" x14ac:dyDescent="0.3">
      <c r="G34" s="110"/>
      <c r="H34" s="111"/>
      <c r="I34" s="111"/>
      <c r="J34" s="111"/>
      <c r="K34" s="111"/>
      <c r="L34" s="111"/>
      <c r="M34" s="112"/>
    </row>
    <row r="35" spans="7:15" x14ac:dyDescent="0.3">
      <c r="G35" s="110"/>
      <c r="H35" s="111"/>
      <c r="I35" s="111"/>
      <c r="J35" s="111"/>
      <c r="K35" s="111"/>
      <c r="L35" s="111"/>
      <c r="M35" s="112"/>
    </row>
    <row r="36" spans="7:15" x14ac:dyDescent="0.3">
      <c r="G36" s="110"/>
      <c r="H36" s="111"/>
      <c r="I36" s="111"/>
      <c r="J36" s="111"/>
      <c r="K36" s="111"/>
      <c r="L36" s="111"/>
      <c r="M36" s="112"/>
    </row>
    <row r="37" spans="7:15" x14ac:dyDescent="0.3">
      <c r="G37" s="110"/>
      <c r="H37" s="111"/>
      <c r="I37" s="111"/>
      <c r="J37" s="111"/>
      <c r="K37" s="111"/>
      <c r="L37" s="111"/>
      <c r="M37" s="112"/>
    </row>
    <row r="38" spans="7:15" x14ac:dyDescent="0.3">
      <c r="G38" s="110"/>
      <c r="H38" s="111"/>
      <c r="I38" s="111"/>
      <c r="J38" s="111"/>
      <c r="K38" s="111"/>
      <c r="L38" s="111"/>
      <c r="M38" s="112"/>
    </row>
    <row r="39" spans="7:15" x14ac:dyDescent="0.3">
      <c r="G39" s="110"/>
      <c r="H39" s="111"/>
      <c r="I39" s="111"/>
      <c r="J39" s="111"/>
      <c r="K39" s="111"/>
      <c r="L39" s="111"/>
      <c r="M39" s="112"/>
    </row>
    <row r="40" spans="7:15" x14ac:dyDescent="0.3">
      <c r="G40" s="110"/>
      <c r="H40" s="111"/>
      <c r="I40" s="111"/>
      <c r="J40" s="111"/>
      <c r="K40" s="111"/>
      <c r="L40" s="111"/>
      <c r="M40" s="112"/>
    </row>
    <row r="41" spans="7:15" ht="13.5" thickBot="1" x14ac:dyDescent="0.35">
      <c r="G41" s="113"/>
      <c r="H41" s="114"/>
      <c r="I41" s="114"/>
      <c r="J41" s="114"/>
      <c r="K41" s="114"/>
      <c r="L41" s="157" t="s">
        <v>178</v>
      </c>
      <c r="M41" s="158"/>
    </row>
    <row r="48" spans="7:15" x14ac:dyDescent="0.3">
      <c r="O48" s="42"/>
    </row>
  </sheetData>
  <mergeCells count="2">
    <mergeCell ref="F7:P7"/>
    <mergeCell ref="L41:M41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2060"/>
  </sheetPr>
  <dimension ref="A1:O154"/>
  <sheetViews>
    <sheetView showGridLines="0" zoomScale="82" zoomScaleNormal="82" workbookViewId="0">
      <pane ySplit="5" topLeftCell="A9" activePane="bottomLeft" state="frozen"/>
      <selection pane="bottomLeft" activeCell="C152" sqref="C152"/>
    </sheetView>
  </sheetViews>
  <sheetFormatPr baseColWidth="10" defaultColWidth="11.453125" defaultRowHeight="13" x14ac:dyDescent="0.3"/>
  <cols>
    <col min="1" max="1" width="22.1796875" style="15" customWidth="1"/>
    <col min="2" max="2" width="11.26953125" style="1" bestFit="1" customWidth="1"/>
    <col min="3" max="5" width="26.7265625" style="2" customWidth="1"/>
    <col min="6" max="6" width="30.08984375" style="2" customWidth="1"/>
    <col min="7" max="8" width="28.1796875" style="2" customWidth="1"/>
    <col min="9" max="9" width="117.81640625" style="8" customWidth="1"/>
    <col min="10" max="10" width="11" bestFit="1" customWidth="1"/>
    <col min="11" max="11" width="18.26953125" customWidth="1"/>
    <col min="12" max="12" width="18.26953125" hidden="1" customWidth="1"/>
    <col min="13" max="13" width="18.26953125" customWidth="1"/>
  </cols>
  <sheetData>
    <row r="1" spans="1:15" ht="22.5" customHeight="1" x14ac:dyDescent="0.3">
      <c r="A1" s="159" t="s">
        <v>78</v>
      </c>
      <c r="B1" s="160"/>
      <c r="C1" s="33" t="s">
        <v>439</v>
      </c>
      <c r="D1" s="133">
        <f>COUNTA(T_Données[NID])</f>
        <v>149</v>
      </c>
      <c r="E1" s="25"/>
      <c r="F1" s="7"/>
      <c r="G1" s="7"/>
      <c r="H1" s="7"/>
      <c r="I1" s="165"/>
      <c r="J1" s="90" t="s">
        <v>291</v>
      </c>
      <c r="L1">
        <f>SUMIF(T_Données[S/Catégorie],"Avance école Adila",T_Données[Crédit])+SUMIF(T_Données[S/Catégorie],"Avance école Adila",T_Données[Débit])</f>
        <v>0</v>
      </c>
      <c r="N1" s="4"/>
      <c r="O1" s="4"/>
    </row>
    <row r="2" spans="1:15" ht="12.75" customHeight="1" thickBot="1" x14ac:dyDescent="0.35">
      <c r="A2" s="161"/>
      <c r="B2" s="162"/>
      <c r="C2" s="26"/>
      <c r="D2" s="6"/>
      <c r="E2" s="9" t="s">
        <v>440</v>
      </c>
      <c r="F2" s="122" t="s">
        <v>290</v>
      </c>
      <c r="G2" s="11" t="s">
        <v>98</v>
      </c>
      <c r="H2" s="10" t="s">
        <v>441</v>
      </c>
      <c r="I2" s="166"/>
      <c r="J2" s="89"/>
      <c r="N2" s="4"/>
      <c r="O2" s="4"/>
    </row>
    <row r="3" spans="1:15" ht="30" customHeight="1" thickBot="1" x14ac:dyDescent="0.35">
      <c r="A3" s="168">
        <f ca="1">TODAY()</f>
        <v>44388</v>
      </c>
      <c r="B3" s="169"/>
      <c r="C3" s="26"/>
      <c r="D3" s="6"/>
      <c r="E3" s="76">
        <f>E4+SUMPRODUCT((T_Données[Compte]=Listes!E2)*T_Données[Crédit])+SUMPRODUCT((T_Données[Compte]=Listes!E2)*T_Données[Débit])</f>
        <v>5722.6500000000051</v>
      </c>
      <c r="F3" s="76">
        <f>F4+SUMPRODUCT((T_Données[Compte]=Listes!E3)*T_Données[Crédit])+SUMPRODUCT((T_Données[Compte]=Listes!E3)*T_Données[Débit])</f>
        <v>62.9</v>
      </c>
      <c r="G3" s="30">
        <f>G4+SUMPRODUCT((T_Données[Compte]=Listes!E4)*T_Données[Crédit])+SUMPRODUCT((T_Données[Compte]=Listes!E4)*T_Données[Débit])</f>
        <v>12050</v>
      </c>
      <c r="H3" s="30">
        <f>H4+SUMPRODUCT((T_Données[Compte]=Listes!E5)*T_Données[Crédit])+SUMPRODUCT((T_Données[Compte]=Listes!E5)*T_Données[Débit])</f>
        <v>0</v>
      </c>
      <c r="I3" s="166"/>
      <c r="J3" s="27"/>
      <c r="N3" s="4"/>
      <c r="O3" s="4"/>
    </row>
    <row r="4" spans="1:15" ht="12.75" customHeight="1" thickBot="1" x14ac:dyDescent="0.35">
      <c r="A4" s="163"/>
      <c r="B4" s="164"/>
      <c r="C4" s="28"/>
      <c r="D4" s="31" t="s">
        <v>174</v>
      </c>
      <c r="E4" s="77">
        <v>4269.3</v>
      </c>
      <c r="F4" s="77">
        <v>0</v>
      </c>
      <c r="G4" s="77">
        <v>7390</v>
      </c>
      <c r="H4" s="77">
        <v>479.14</v>
      </c>
      <c r="I4" s="167"/>
      <c r="J4" s="29"/>
      <c r="N4" s="4"/>
      <c r="O4" s="4"/>
    </row>
    <row r="5" spans="1:15" ht="12.75" customHeight="1" thickBot="1" x14ac:dyDescent="0.35">
      <c r="A5" s="32" t="s">
        <v>93</v>
      </c>
      <c r="B5" s="78" t="s">
        <v>85</v>
      </c>
      <c r="C5" s="24" t="s">
        <v>9</v>
      </c>
      <c r="D5" s="24" t="s">
        <v>2</v>
      </c>
      <c r="E5" s="24" t="s">
        <v>0</v>
      </c>
      <c r="F5" s="24" t="s">
        <v>1</v>
      </c>
      <c r="G5" s="24" t="s">
        <v>95</v>
      </c>
      <c r="H5" s="24" t="s">
        <v>96</v>
      </c>
      <c r="I5" s="87" t="s">
        <v>223</v>
      </c>
      <c r="J5" s="88" t="s">
        <v>229</v>
      </c>
      <c r="K5" s="4"/>
      <c r="L5" s="4"/>
      <c r="M5" s="4"/>
      <c r="N5" s="4"/>
    </row>
    <row r="6" spans="1:15" x14ac:dyDescent="0.3">
      <c r="A6" s="15" t="s">
        <v>293</v>
      </c>
      <c r="B6" s="123">
        <v>44344</v>
      </c>
      <c r="C6" s="124" t="s">
        <v>79</v>
      </c>
      <c r="D6" s="125" t="s">
        <v>7</v>
      </c>
      <c r="E6" s="126" t="s">
        <v>34</v>
      </c>
      <c r="F6" s="126" t="s">
        <v>52</v>
      </c>
      <c r="G6" s="126">
        <v>-50</v>
      </c>
      <c r="H6" s="126"/>
      <c r="I6" s="127" t="s">
        <v>259</v>
      </c>
      <c r="J6" s="126"/>
    </row>
    <row r="7" spans="1:15" x14ac:dyDescent="0.3">
      <c r="A7" s="15" t="s">
        <v>294</v>
      </c>
      <c r="B7" s="123">
        <v>44344</v>
      </c>
      <c r="C7" s="124" t="s">
        <v>55</v>
      </c>
      <c r="D7" s="125" t="s">
        <v>7</v>
      </c>
      <c r="E7" s="126" t="s">
        <v>34</v>
      </c>
      <c r="F7" s="126" t="s">
        <v>51</v>
      </c>
      <c r="G7" s="126"/>
      <c r="H7" s="126">
        <v>50</v>
      </c>
      <c r="I7" s="127" t="s">
        <v>259</v>
      </c>
      <c r="J7" s="126"/>
    </row>
    <row r="8" spans="1:15" x14ac:dyDescent="0.3">
      <c r="A8" s="15" t="s">
        <v>295</v>
      </c>
      <c r="B8" s="79">
        <v>44346</v>
      </c>
      <c r="C8" s="17" t="s">
        <v>79</v>
      </c>
      <c r="D8" s="18" t="s">
        <v>4</v>
      </c>
      <c r="E8" s="19" t="s">
        <v>38</v>
      </c>
      <c r="F8" s="19" t="s">
        <v>25</v>
      </c>
      <c r="G8" s="19">
        <v>-59</v>
      </c>
      <c r="H8" s="19"/>
      <c r="I8" s="20" t="s">
        <v>222</v>
      </c>
      <c r="J8" s="126"/>
    </row>
    <row r="9" spans="1:15" x14ac:dyDescent="0.3">
      <c r="A9" s="15" t="s">
        <v>296</v>
      </c>
      <c r="B9" s="79">
        <v>44347</v>
      </c>
      <c r="C9" s="17" t="s">
        <v>50</v>
      </c>
      <c r="D9" s="18" t="s">
        <v>7</v>
      </c>
      <c r="E9" s="19" t="s">
        <v>34</v>
      </c>
      <c r="F9" s="19" t="s">
        <v>61</v>
      </c>
      <c r="G9" s="19"/>
      <c r="H9" s="19">
        <v>2000</v>
      </c>
      <c r="I9" s="20" t="s">
        <v>88</v>
      </c>
      <c r="J9" s="126"/>
    </row>
    <row r="10" spans="1:15" x14ac:dyDescent="0.3">
      <c r="A10" s="15" t="s">
        <v>297</v>
      </c>
      <c r="B10" s="79">
        <v>44347</v>
      </c>
      <c r="C10" s="17" t="s">
        <v>50</v>
      </c>
      <c r="D10" s="18" t="s">
        <v>4</v>
      </c>
      <c r="E10" s="19" t="s">
        <v>35</v>
      </c>
      <c r="F10" s="19" t="s">
        <v>36</v>
      </c>
      <c r="G10" s="19">
        <v>-8.4499999999999993</v>
      </c>
      <c r="H10" s="19"/>
      <c r="I10" s="20" t="s">
        <v>90</v>
      </c>
      <c r="J10" s="126"/>
    </row>
    <row r="11" spans="1:15" x14ac:dyDescent="0.3">
      <c r="A11" s="15" t="s">
        <v>298</v>
      </c>
      <c r="B11" s="79">
        <v>44347</v>
      </c>
      <c r="C11" s="17" t="s">
        <v>50</v>
      </c>
      <c r="D11" s="18" t="s">
        <v>4</v>
      </c>
      <c r="E11" s="19" t="s">
        <v>32</v>
      </c>
      <c r="F11" s="19" t="s">
        <v>40</v>
      </c>
      <c r="G11" s="19">
        <v>-19.52</v>
      </c>
      <c r="H11" s="19"/>
      <c r="I11" s="20" t="s">
        <v>91</v>
      </c>
      <c r="J11" s="126"/>
    </row>
    <row r="12" spans="1:15" x14ac:dyDescent="0.3">
      <c r="A12" s="15" t="s">
        <v>299</v>
      </c>
      <c r="B12" s="79">
        <v>44347</v>
      </c>
      <c r="C12" s="17" t="s">
        <v>50</v>
      </c>
      <c r="D12" s="18" t="s">
        <v>4</v>
      </c>
      <c r="E12" s="19" t="s">
        <v>32</v>
      </c>
      <c r="F12" s="19" t="s">
        <v>20</v>
      </c>
      <c r="G12" s="19">
        <v>-29.5</v>
      </c>
      <c r="H12" s="19"/>
      <c r="I12" s="20" t="s">
        <v>92</v>
      </c>
      <c r="J12" s="126"/>
    </row>
    <row r="13" spans="1:15" x14ac:dyDescent="0.3">
      <c r="A13" s="15" t="s">
        <v>300</v>
      </c>
      <c r="B13" s="79">
        <v>44347</v>
      </c>
      <c r="C13" s="17" t="s">
        <v>50</v>
      </c>
      <c r="D13" s="18" t="s">
        <v>4</v>
      </c>
      <c r="E13" s="19" t="s">
        <v>32</v>
      </c>
      <c r="F13" s="19" t="s">
        <v>37</v>
      </c>
      <c r="G13" s="19">
        <v>-55.67</v>
      </c>
      <c r="H13" s="19"/>
      <c r="I13" s="20" t="s">
        <v>131</v>
      </c>
      <c r="J13" s="126"/>
    </row>
    <row r="14" spans="1:15" x14ac:dyDescent="0.3">
      <c r="A14" s="15" t="s">
        <v>301</v>
      </c>
      <c r="B14" s="79">
        <v>44347</v>
      </c>
      <c r="C14" s="17" t="s">
        <v>79</v>
      </c>
      <c r="D14" s="18" t="s">
        <v>11</v>
      </c>
      <c r="E14" s="19" t="s">
        <v>39</v>
      </c>
      <c r="F14" s="19" t="s">
        <v>74</v>
      </c>
      <c r="G14" s="19">
        <v>-62.43</v>
      </c>
      <c r="H14" s="19"/>
      <c r="I14" s="21" t="s">
        <v>132</v>
      </c>
      <c r="J14" s="126"/>
    </row>
    <row r="15" spans="1:15" x14ac:dyDescent="0.3">
      <c r="A15" s="15" t="s">
        <v>302</v>
      </c>
      <c r="B15" s="79">
        <v>44348</v>
      </c>
      <c r="C15" s="17" t="s">
        <v>50</v>
      </c>
      <c r="D15" s="18" t="s">
        <v>89</v>
      </c>
      <c r="E15" s="19" t="s">
        <v>34</v>
      </c>
      <c r="F15" s="19" t="s">
        <v>133</v>
      </c>
      <c r="G15" s="19"/>
      <c r="H15" s="19">
        <v>3500.17</v>
      </c>
      <c r="I15" s="21" t="s">
        <v>175</v>
      </c>
      <c r="J15" s="126"/>
    </row>
    <row r="16" spans="1:15" x14ac:dyDescent="0.3">
      <c r="A16" s="15" t="s">
        <v>303</v>
      </c>
      <c r="B16" s="79">
        <v>44348</v>
      </c>
      <c r="C16" s="17" t="s">
        <v>50</v>
      </c>
      <c r="D16" s="18" t="s">
        <v>4</v>
      </c>
      <c r="E16" s="19" t="s">
        <v>28</v>
      </c>
      <c r="F16" s="19" t="s">
        <v>67</v>
      </c>
      <c r="G16" s="19">
        <v>-27.59</v>
      </c>
      <c r="H16" s="19"/>
      <c r="I16" s="21" t="s">
        <v>134</v>
      </c>
      <c r="J16" s="126"/>
    </row>
    <row r="17" spans="1:10" x14ac:dyDescent="0.3">
      <c r="A17" s="15" t="s">
        <v>304</v>
      </c>
      <c r="B17" s="79">
        <v>44348</v>
      </c>
      <c r="C17" s="17" t="s">
        <v>50</v>
      </c>
      <c r="D17" s="18" t="s">
        <v>4</v>
      </c>
      <c r="E17" s="19" t="s">
        <v>35</v>
      </c>
      <c r="F17" s="19" t="s">
        <v>12</v>
      </c>
      <c r="G17" s="19">
        <v>-58.87</v>
      </c>
      <c r="H17" s="19"/>
      <c r="I17" s="21" t="s">
        <v>135</v>
      </c>
      <c r="J17" s="126"/>
    </row>
    <row r="18" spans="1:10" x14ac:dyDescent="0.3">
      <c r="A18" s="15" t="s">
        <v>305</v>
      </c>
      <c r="B18" s="79">
        <v>44349</v>
      </c>
      <c r="C18" s="17" t="s">
        <v>50</v>
      </c>
      <c r="D18" s="18" t="s">
        <v>7</v>
      </c>
      <c r="E18" s="19" t="s">
        <v>34</v>
      </c>
      <c r="F18" s="19" t="s">
        <v>133</v>
      </c>
      <c r="G18" s="19">
        <v>-3500</v>
      </c>
      <c r="H18" s="19"/>
      <c r="I18" s="21" t="s">
        <v>136</v>
      </c>
      <c r="J18" s="126"/>
    </row>
    <row r="19" spans="1:10" x14ac:dyDescent="0.3">
      <c r="A19" s="15" t="s">
        <v>306</v>
      </c>
      <c r="B19" s="79">
        <v>44349</v>
      </c>
      <c r="C19" s="17" t="s">
        <v>55</v>
      </c>
      <c r="D19" s="18" t="s">
        <v>7</v>
      </c>
      <c r="E19" s="19" t="s">
        <v>34</v>
      </c>
      <c r="F19" s="19" t="s">
        <v>133</v>
      </c>
      <c r="G19" s="19"/>
      <c r="H19" s="19">
        <v>3500</v>
      </c>
      <c r="I19" s="21" t="s">
        <v>136</v>
      </c>
      <c r="J19" s="126"/>
    </row>
    <row r="20" spans="1:10" x14ac:dyDescent="0.3">
      <c r="A20" s="15" t="s">
        <v>307</v>
      </c>
      <c r="B20" s="79">
        <v>44349</v>
      </c>
      <c r="C20" s="17" t="s">
        <v>79</v>
      </c>
      <c r="D20" s="18" t="s">
        <v>11</v>
      </c>
      <c r="E20" s="19" t="s">
        <v>39</v>
      </c>
      <c r="F20" s="19" t="s">
        <v>74</v>
      </c>
      <c r="G20" s="19">
        <v>-17</v>
      </c>
      <c r="H20" s="19"/>
      <c r="I20" s="21" t="s">
        <v>137</v>
      </c>
      <c r="J20" s="126"/>
    </row>
    <row r="21" spans="1:10" x14ac:dyDescent="0.3">
      <c r="A21" s="15" t="s">
        <v>308</v>
      </c>
      <c r="B21" s="79">
        <v>44349</v>
      </c>
      <c r="C21" s="17" t="s">
        <v>50</v>
      </c>
      <c r="D21" s="18" t="s">
        <v>7</v>
      </c>
      <c r="E21" s="19" t="s">
        <v>34</v>
      </c>
      <c r="F21" s="19" t="s">
        <v>51</v>
      </c>
      <c r="G21" s="19"/>
      <c r="H21" s="19">
        <v>16.059999999999999</v>
      </c>
      <c r="I21" s="21" t="s">
        <v>138</v>
      </c>
      <c r="J21" s="126"/>
    </row>
    <row r="22" spans="1:10" x14ac:dyDescent="0.3">
      <c r="A22" s="15" t="s">
        <v>309</v>
      </c>
      <c r="B22" s="79">
        <v>44350</v>
      </c>
      <c r="C22" s="17" t="s">
        <v>50</v>
      </c>
      <c r="D22" s="18" t="s">
        <v>7</v>
      </c>
      <c r="E22" s="19" t="s">
        <v>34</v>
      </c>
      <c r="F22" s="19" t="s">
        <v>52</v>
      </c>
      <c r="G22" s="19">
        <v>-10</v>
      </c>
      <c r="H22" s="19"/>
      <c r="I22" s="21" t="s">
        <v>139</v>
      </c>
      <c r="J22" s="126"/>
    </row>
    <row r="23" spans="1:10" x14ac:dyDescent="0.3">
      <c r="A23" s="15" t="s">
        <v>310</v>
      </c>
      <c r="B23" s="79">
        <v>44350</v>
      </c>
      <c r="C23" s="17" t="s">
        <v>55</v>
      </c>
      <c r="D23" s="18" t="s">
        <v>7</v>
      </c>
      <c r="E23" s="19" t="s">
        <v>34</v>
      </c>
      <c r="F23" s="19" t="s">
        <v>51</v>
      </c>
      <c r="G23" s="19"/>
      <c r="H23" s="19">
        <v>10</v>
      </c>
      <c r="I23" s="21" t="s">
        <v>139</v>
      </c>
      <c r="J23" s="126"/>
    </row>
    <row r="24" spans="1:10" x14ac:dyDescent="0.3">
      <c r="A24" s="15" t="s">
        <v>311</v>
      </c>
      <c r="B24" s="79">
        <v>44350</v>
      </c>
      <c r="C24" s="17" t="s">
        <v>50</v>
      </c>
      <c r="D24" s="18" t="s">
        <v>4</v>
      </c>
      <c r="E24" s="19" t="s">
        <v>32</v>
      </c>
      <c r="F24" s="19" t="s">
        <v>40</v>
      </c>
      <c r="G24" s="19">
        <v>-238.9</v>
      </c>
      <c r="H24" s="19"/>
      <c r="I24" s="21" t="s">
        <v>140</v>
      </c>
      <c r="J24" s="126"/>
    </row>
    <row r="25" spans="1:10" x14ac:dyDescent="0.3">
      <c r="A25" s="15" t="s">
        <v>312</v>
      </c>
      <c r="B25" s="79">
        <v>44350</v>
      </c>
      <c r="C25" s="17" t="s">
        <v>50</v>
      </c>
      <c r="D25" s="18" t="s">
        <v>4</v>
      </c>
      <c r="E25" s="19" t="s">
        <v>28</v>
      </c>
      <c r="F25" s="19" t="s">
        <v>67</v>
      </c>
      <c r="G25" s="19">
        <v>-119.99</v>
      </c>
      <c r="H25" s="19"/>
      <c r="I25" s="21" t="s">
        <v>141</v>
      </c>
      <c r="J25" s="126"/>
    </row>
    <row r="26" spans="1:10" x14ac:dyDescent="0.3">
      <c r="A26" s="15" t="s">
        <v>313</v>
      </c>
      <c r="B26" s="79">
        <v>44350</v>
      </c>
      <c r="C26" s="17" t="s">
        <v>50</v>
      </c>
      <c r="D26" s="18" t="s">
        <v>4</v>
      </c>
      <c r="E26" s="19" t="s">
        <v>32</v>
      </c>
      <c r="F26" s="19" t="s">
        <v>20</v>
      </c>
      <c r="G26" s="19">
        <v>-51.5</v>
      </c>
      <c r="H26" s="19"/>
      <c r="I26" s="21" t="s">
        <v>92</v>
      </c>
      <c r="J26" s="126"/>
    </row>
    <row r="27" spans="1:10" x14ac:dyDescent="0.3">
      <c r="A27" s="15" t="s">
        <v>314</v>
      </c>
      <c r="B27" s="79">
        <v>44350</v>
      </c>
      <c r="C27" s="17" t="s">
        <v>79</v>
      </c>
      <c r="D27" s="18" t="s">
        <v>11</v>
      </c>
      <c r="E27" s="19" t="s">
        <v>39</v>
      </c>
      <c r="F27" s="19" t="s">
        <v>74</v>
      </c>
      <c r="G27" s="19">
        <v>-19.989999999999998</v>
      </c>
      <c r="H27" s="19"/>
      <c r="I27" s="21" t="s">
        <v>142</v>
      </c>
      <c r="J27" s="126"/>
    </row>
    <row r="28" spans="1:10" x14ac:dyDescent="0.3">
      <c r="A28" s="15" t="s">
        <v>315</v>
      </c>
      <c r="B28" s="79">
        <v>44350</v>
      </c>
      <c r="C28" s="17" t="s">
        <v>79</v>
      </c>
      <c r="D28" s="18" t="s">
        <v>11</v>
      </c>
      <c r="E28" s="19" t="s">
        <v>39</v>
      </c>
      <c r="F28" s="19" t="s">
        <v>74</v>
      </c>
      <c r="G28" s="19">
        <v>-9.98</v>
      </c>
      <c r="H28" s="19"/>
      <c r="I28" s="21" t="s">
        <v>143</v>
      </c>
      <c r="J28" s="126"/>
    </row>
    <row r="29" spans="1:10" x14ac:dyDescent="0.3">
      <c r="A29" s="15" t="s">
        <v>316</v>
      </c>
      <c r="B29" s="79">
        <v>44351</v>
      </c>
      <c r="C29" s="17" t="s">
        <v>79</v>
      </c>
      <c r="D29" s="18" t="s">
        <v>11</v>
      </c>
      <c r="E29" s="19" t="s">
        <v>39</v>
      </c>
      <c r="F29" s="19" t="s">
        <v>74</v>
      </c>
      <c r="G29" s="19">
        <v>-0.99</v>
      </c>
      <c r="H29" s="19"/>
      <c r="I29" s="21" t="s">
        <v>144</v>
      </c>
      <c r="J29" s="126"/>
    </row>
    <row r="30" spans="1:10" x14ac:dyDescent="0.3">
      <c r="A30" s="15" t="s">
        <v>317</v>
      </c>
      <c r="B30" s="79">
        <v>44351</v>
      </c>
      <c r="C30" s="17" t="s">
        <v>79</v>
      </c>
      <c r="D30" s="18" t="s">
        <v>4</v>
      </c>
      <c r="E30" s="19" t="s">
        <v>38</v>
      </c>
      <c r="F30" s="19" t="s">
        <v>10</v>
      </c>
      <c r="G30" s="19">
        <v>-30</v>
      </c>
      <c r="H30" s="19"/>
      <c r="I30" s="21" t="s">
        <v>145</v>
      </c>
      <c r="J30" s="126"/>
    </row>
    <row r="31" spans="1:10" x14ac:dyDescent="0.3">
      <c r="A31" s="15" t="s">
        <v>318</v>
      </c>
      <c r="B31" s="79">
        <v>44351</v>
      </c>
      <c r="C31" s="17" t="s">
        <v>50</v>
      </c>
      <c r="D31" s="18" t="s">
        <v>5</v>
      </c>
      <c r="E31" s="19" t="s">
        <v>146</v>
      </c>
      <c r="F31" s="19" t="s">
        <v>146</v>
      </c>
      <c r="G31" s="19">
        <v>-50</v>
      </c>
      <c r="H31" s="19"/>
      <c r="I31" s="21" t="s">
        <v>221</v>
      </c>
      <c r="J31" s="126"/>
    </row>
    <row r="32" spans="1:10" x14ac:dyDescent="0.3">
      <c r="A32" s="15" t="s">
        <v>319</v>
      </c>
      <c r="B32" s="79">
        <v>44351</v>
      </c>
      <c r="C32" s="17" t="s">
        <v>55</v>
      </c>
      <c r="D32" s="18" t="s">
        <v>7</v>
      </c>
      <c r="E32" s="19" t="s">
        <v>34</v>
      </c>
      <c r="F32" s="19" t="s">
        <v>51</v>
      </c>
      <c r="G32" s="19"/>
      <c r="H32" s="19">
        <v>100</v>
      </c>
      <c r="I32" s="21" t="s">
        <v>110</v>
      </c>
      <c r="J32" s="126"/>
    </row>
    <row r="33" spans="1:10" x14ac:dyDescent="0.3">
      <c r="A33" s="15" t="s">
        <v>320</v>
      </c>
      <c r="B33" s="79">
        <v>44351</v>
      </c>
      <c r="C33" s="17" t="s">
        <v>79</v>
      </c>
      <c r="D33" s="18" t="s">
        <v>7</v>
      </c>
      <c r="E33" s="19" t="s">
        <v>34</v>
      </c>
      <c r="F33" s="19" t="s">
        <v>52</v>
      </c>
      <c r="G33" s="19">
        <v>-100</v>
      </c>
      <c r="H33" s="19"/>
      <c r="I33" s="21" t="s">
        <v>110</v>
      </c>
      <c r="J33" s="126"/>
    </row>
    <row r="34" spans="1:10" x14ac:dyDescent="0.3">
      <c r="A34" s="15" t="s">
        <v>321</v>
      </c>
      <c r="B34" s="79">
        <v>44354</v>
      </c>
      <c r="C34" s="17" t="s">
        <v>50</v>
      </c>
      <c r="D34" s="18" t="s">
        <v>6</v>
      </c>
      <c r="E34" s="19" t="s">
        <v>70</v>
      </c>
      <c r="F34" s="19" t="s">
        <v>80</v>
      </c>
      <c r="G34" s="19">
        <v>-11.99</v>
      </c>
      <c r="H34" s="19"/>
      <c r="I34" s="21" t="s">
        <v>111</v>
      </c>
      <c r="J34" s="126"/>
    </row>
    <row r="35" spans="1:10" x14ac:dyDescent="0.3">
      <c r="A35" s="15" t="s">
        <v>322</v>
      </c>
      <c r="B35" s="79">
        <v>44354</v>
      </c>
      <c r="C35" s="17" t="s">
        <v>50</v>
      </c>
      <c r="D35" s="18" t="s">
        <v>6</v>
      </c>
      <c r="E35" s="19" t="s">
        <v>70</v>
      </c>
      <c r="F35" s="19" t="s">
        <v>80</v>
      </c>
      <c r="G35" s="19">
        <v>-11.99</v>
      </c>
      <c r="H35" s="19"/>
      <c r="I35" s="21" t="s">
        <v>112</v>
      </c>
      <c r="J35" s="126"/>
    </row>
    <row r="36" spans="1:10" x14ac:dyDescent="0.3">
      <c r="A36" s="15" t="s">
        <v>323</v>
      </c>
      <c r="B36" s="79">
        <v>44354</v>
      </c>
      <c r="C36" s="17" t="s">
        <v>50</v>
      </c>
      <c r="D36" s="22" t="s">
        <v>6</v>
      </c>
      <c r="E36" s="19" t="s">
        <v>35</v>
      </c>
      <c r="F36" s="19" t="s">
        <v>47</v>
      </c>
      <c r="G36" s="19">
        <v>-165.27</v>
      </c>
      <c r="H36" s="19"/>
      <c r="I36" s="21" t="s">
        <v>150</v>
      </c>
      <c r="J36" s="126"/>
    </row>
    <row r="37" spans="1:10" x14ac:dyDescent="0.3">
      <c r="A37" s="15" t="s">
        <v>324</v>
      </c>
      <c r="B37" s="79">
        <v>44354</v>
      </c>
      <c r="C37" s="17" t="s">
        <v>50</v>
      </c>
      <c r="D37" s="18" t="s">
        <v>6</v>
      </c>
      <c r="E37" s="19" t="s">
        <v>35</v>
      </c>
      <c r="F37" s="19" t="s">
        <v>23</v>
      </c>
      <c r="G37" s="19">
        <v>-321.61</v>
      </c>
      <c r="H37" s="19"/>
      <c r="I37" s="21" t="s">
        <v>151</v>
      </c>
      <c r="J37" s="126"/>
    </row>
    <row r="38" spans="1:10" x14ac:dyDescent="0.3">
      <c r="A38" s="15" t="s">
        <v>325</v>
      </c>
      <c r="B38" s="79">
        <v>44354</v>
      </c>
      <c r="C38" s="17" t="s">
        <v>50</v>
      </c>
      <c r="D38" s="18" t="s">
        <v>6</v>
      </c>
      <c r="E38" s="19" t="s">
        <v>28</v>
      </c>
      <c r="F38" s="19" t="s">
        <v>29</v>
      </c>
      <c r="G38" s="19">
        <v>-339.49</v>
      </c>
      <c r="H38" s="19"/>
      <c r="I38" s="21" t="s">
        <v>152</v>
      </c>
      <c r="J38" s="126"/>
    </row>
    <row r="39" spans="1:10" x14ac:dyDescent="0.3">
      <c r="A39" s="15" t="s">
        <v>326</v>
      </c>
      <c r="B39" s="79">
        <v>44354</v>
      </c>
      <c r="C39" s="17" t="s">
        <v>50</v>
      </c>
      <c r="D39" s="18" t="s">
        <v>6</v>
      </c>
      <c r="E39" s="19" t="s">
        <v>70</v>
      </c>
      <c r="F39" s="19" t="s">
        <v>24</v>
      </c>
      <c r="G39" s="19">
        <v>-209.44</v>
      </c>
      <c r="H39" s="19"/>
      <c r="I39" s="21" t="s">
        <v>153</v>
      </c>
      <c r="J39" s="126"/>
    </row>
    <row r="40" spans="1:10" x14ac:dyDescent="0.3">
      <c r="A40" s="15" t="s">
        <v>327</v>
      </c>
      <c r="B40" s="79">
        <v>44354</v>
      </c>
      <c r="C40" s="17" t="s">
        <v>50</v>
      </c>
      <c r="D40" s="18" t="s">
        <v>6</v>
      </c>
      <c r="E40" s="19" t="s">
        <v>28</v>
      </c>
      <c r="F40" s="19" t="s">
        <v>56</v>
      </c>
      <c r="G40" s="19">
        <v>-164.16</v>
      </c>
      <c r="H40" s="19"/>
      <c r="I40" s="21" t="s">
        <v>154</v>
      </c>
      <c r="J40" s="126"/>
    </row>
    <row r="41" spans="1:10" x14ac:dyDescent="0.3">
      <c r="A41" s="15" t="s">
        <v>328</v>
      </c>
      <c r="B41" s="79">
        <v>44354</v>
      </c>
      <c r="C41" s="17" t="s">
        <v>50</v>
      </c>
      <c r="D41" s="18" t="s">
        <v>5</v>
      </c>
      <c r="E41" s="19" t="s">
        <v>31</v>
      </c>
      <c r="F41" s="19" t="s">
        <v>13</v>
      </c>
      <c r="G41" s="19">
        <v>-50</v>
      </c>
      <c r="H41" s="19"/>
      <c r="I41" s="21" t="s">
        <v>218</v>
      </c>
      <c r="J41" s="126"/>
    </row>
    <row r="42" spans="1:10" x14ac:dyDescent="0.3">
      <c r="A42" s="15" t="s">
        <v>329</v>
      </c>
      <c r="B42" s="79">
        <v>44354</v>
      </c>
      <c r="C42" s="17" t="s">
        <v>50</v>
      </c>
      <c r="D42" s="18" t="s">
        <v>4</v>
      </c>
      <c r="E42" s="19" t="s">
        <v>70</v>
      </c>
      <c r="F42" s="19" t="s">
        <v>24</v>
      </c>
      <c r="G42" s="19">
        <v>-146.66</v>
      </c>
      <c r="H42" s="19"/>
      <c r="I42" s="21" t="s">
        <v>155</v>
      </c>
      <c r="J42" s="126"/>
    </row>
    <row r="43" spans="1:10" x14ac:dyDescent="0.3">
      <c r="A43" s="15" t="s">
        <v>330</v>
      </c>
      <c r="B43" s="79">
        <v>44354</v>
      </c>
      <c r="C43" s="17" t="s">
        <v>50</v>
      </c>
      <c r="D43" s="18" t="s">
        <v>4</v>
      </c>
      <c r="E43" s="19" t="s">
        <v>28</v>
      </c>
      <c r="F43" s="19" t="s">
        <v>67</v>
      </c>
      <c r="G43" s="19">
        <v>-135.6</v>
      </c>
      <c r="H43" s="19"/>
      <c r="I43" s="21" t="s">
        <v>156</v>
      </c>
      <c r="J43" s="126"/>
    </row>
    <row r="44" spans="1:10" x14ac:dyDescent="0.3">
      <c r="A44" s="15" t="s">
        <v>331</v>
      </c>
      <c r="B44" s="79">
        <v>44354</v>
      </c>
      <c r="C44" s="17" t="s">
        <v>50</v>
      </c>
      <c r="D44" s="18" t="s">
        <v>4</v>
      </c>
      <c r="E44" s="19" t="s">
        <v>28</v>
      </c>
      <c r="F44" s="19" t="s">
        <v>67</v>
      </c>
      <c r="G44" s="19"/>
      <c r="H44" s="19">
        <v>86.5</v>
      </c>
      <c r="I44" s="21" t="s">
        <v>157</v>
      </c>
      <c r="J44" s="126"/>
    </row>
    <row r="45" spans="1:10" x14ac:dyDescent="0.3">
      <c r="A45" s="15" t="s">
        <v>332</v>
      </c>
      <c r="B45" s="79">
        <v>44354</v>
      </c>
      <c r="C45" s="17" t="s">
        <v>50</v>
      </c>
      <c r="D45" s="18" t="s">
        <v>4</v>
      </c>
      <c r="E45" s="19" t="s">
        <v>32</v>
      </c>
      <c r="F45" s="19" t="s">
        <v>37</v>
      </c>
      <c r="G45" s="19">
        <v>-5</v>
      </c>
      <c r="H45" s="19"/>
      <c r="I45" s="21" t="s">
        <v>158</v>
      </c>
      <c r="J45" s="126"/>
    </row>
    <row r="46" spans="1:10" x14ac:dyDescent="0.3">
      <c r="A46" s="15" t="s">
        <v>333</v>
      </c>
      <c r="B46" s="79">
        <v>44354</v>
      </c>
      <c r="C46" s="17" t="s">
        <v>79</v>
      </c>
      <c r="D46" s="18" t="s">
        <v>4</v>
      </c>
      <c r="E46" s="19" t="s">
        <v>70</v>
      </c>
      <c r="F46" s="19" t="s">
        <v>80</v>
      </c>
      <c r="G46" s="19">
        <v>-12</v>
      </c>
      <c r="H46" s="19"/>
      <c r="I46" s="21" t="s">
        <v>159</v>
      </c>
      <c r="J46" s="126"/>
    </row>
    <row r="47" spans="1:10" ht="14.25" customHeight="1" x14ac:dyDescent="0.3">
      <c r="A47" s="15" t="s">
        <v>334</v>
      </c>
      <c r="B47" s="79">
        <v>44354</v>
      </c>
      <c r="C47" s="17" t="s">
        <v>79</v>
      </c>
      <c r="D47" s="18" t="s">
        <v>11</v>
      </c>
      <c r="E47" s="19" t="s">
        <v>39</v>
      </c>
      <c r="F47" s="19" t="s">
        <v>74</v>
      </c>
      <c r="G47" s="19">
        <v>-14.99</v>
      </c>
      <c r="H47" s="19"/>
      <c r="I47" s="21" t="s">
        <v>160</v>
      </c>
      <c r="J47" s="126"/>
    </row>
    <row r="48" spans="1:10" x14ac:dyDescent="0.3">
      <c r="A48" s="15" t="s">
        <v>335</v>
      </c>
      <c r="B48" s="79">
        <v>44355</v>
      </c>
      <c r="C48" s="17" t="s">
        <v>50</v>
      </c>
      <c r="D48" s="18" t="s">
        <v>4</v>
      </c>
      <c r="E48" s="19" t="s">
        <v>32</v>
      </c>
      <c r="F48" s="19" t="s">
        <v>40</v>
      </c>
      <c r="G48" s="19">
        <v>-41.61</v>
      </c>
      <c r="H48" s="19"/>
      <c r="I48" s="21" t="s">
        <v>161</v>
      </c>
      <c r="J48" s="126"/>
    </row>
    <row r="49" spans="1:10" ht="26" x14ac:dyDescent="0.3">
      <c r="A49" s="15" t="s">
        <v>336</v>
      </c>
      <c r="B49" s="79">
        <v>44355</v>
      </c>
      <c r="C49" s="17" t="s">
        <v>50</v>
      </c>
      <c r="D49" s="18" t="s">
        <v>7</v>
      </c>
      <c r="E49" s="19" t="s">
        <v>28</v>
      </c>
      <c r="F49" s="19" t="s">
        <v>162</v>
      </c>
      <c r="G49" s="19"/>
      <c r="H49" s="19">
        <v>157.87</v>
      </c>
      <c r="I49" s="75" t="s">
        <v>170</v>
      </c>
      <c r="J49" s="126"/>
    </row>
    <row r="50" spans="1:10" x14ac:dyDescent="0.3">
      <c r="A50" s="15" t="s">
        <v>337</v>
      </c>
      <c r="B50" s="79">
        <v>44355</v>
      </c>
      <c r="C50" s="17" t="s">
        <v>50</v>
      </c>
      <c r="D50" s="18" t="s">
        <v>76</v>
      </c>
      <c r="E50" s="19" t="s">
        <v>31</v>
      </c>
      <c r="F50" s="19" t="s">
        <v>27</v>
      </c>
      <c r="G50" s="19"/>
      <c r="H50" s="19">
        <v>21</v>
      </c>
      <c r="I50" s="21" t="s">
        <v>163</v>
      </c>
      <c r="J50" s="126"/>
    </row>
    <row r="51" spans="1:10" x14ac:dyDescent="0.3">
      <c r="A51" s="15" t="s">
        <v>338</v>
      </c>
      <c r="B51" s="79">
        <v>44356</v>
      </c>
      <c r="C51" s="17" t="s">
        <v>79</v>
      </c>
      <c r="D51" s="18" t="s">
        <v>11</v>
      </c>
      <c r="E51" s="19" t="s">
        <v>39</v>
      </c>
      <c r="F51" s="19" t="s">
        <v>15</v>
      </c>
      <c r="G51" s="19">
        <v>-83.97</v>
      </c>
      <c r="H51" s="19"/>
      <c r="I51" s="21" t="s">
        <v>164</v>
      </c>
      <c r="J51" s="126"/>
    </row>
    <row r="52" spans="1:10" x14ac:dyDescent="0.3">
      <c r="A52" s="15" t="s">
        <v>339</v>
      </c>
      <c r="B52" s="79">
        <v>44356</v>
      </c>
      <c r="C52" s="17" t="s">
        <v>50</v>
      </c>
      <c r="D52" s="18" t="s">
        <v>4</v>
      </c>
      <c r="E52" s="19" t="s">
        <v>32</v>
      </c>
      <c r="F52" s="19" t="s">
        <v>37</v>
      </c>
      <c r="G52" s="19">
        <v>-13.39</v>
      </c>
      <c r="H52" s="19"/>
      <c r="I52" s="21" t="s">
        <v>165</v>
      </c>
      <c r="J52" s="126"/>
    </row>
    <row r="53" spans="1:10" x14ac:dyDescent="0.3">
      <c r="A53" s="15" t="s">
        <v>340</v>
      </c>
      <c r="B53" s="79">
        <v>44356</v>
      </c>
      <c r="C53" s="17" t="s">
        <v>50</v>
      </c>
      <c r="D53" s="18" t="s">
        <v>4</v>
      </c>
      <c r="E53" s="19" t="s">
        <v>32</v>
      </c>
      <c r="F53" s="19" t="s">
        <v>37</v>
      </c>
      <c r="G53" s="19">
        <v>-3.4</v>
      </c>
      <c r="H53" s="19"/>
      <c r="I53" s="21" t="s">
        <v>158</v>
      </c>
      <c r="J53" s="126"/>
    </row>
    <row r="54" spans="1:10" ht="16.5" customHeight="1" x14ac:dyDescent="0.3">
      <c r="A54" s="15" t="s">
        <v>341</v>
      </c>
      <c r="B54" s="79">
        <v>44357</v>
      </c>
      <c r="C54" s="17" t="s">
        <v>50</v>
      </c>
      <c r="D54" s="18" t="s">
        <v>6</v>
      </c>
      <c r="E54" s="19" t="s">
        <v>28</v>
      </c>
      <c r="F54" s="19" t="s">
        <v>81</v>
      </c>
      <c r="G54" s="19">
        <v>-60</v>
      </c>
      <c r="H54" s="19"/>
      <c r="I54" s="21" t="s">
        <v>166</v>
      </c>
      <c r="J54" s="126"/>
    </row>
    <row r="55" spans="1:10" x14ac:dyDescent="0.3">
      <c r="A55" s="15" t="s">
        <v>342</v>
      </c>
      <c r="B55" s="79">
        <v>44357</v>
      </c>
      <c r="C55" s="17" t="s">
        <v>50</v>
      </c>
      <c r="D55" s="18" t="s">
        <v>6</v>
      </c>
      <c r="E55" s="19" t="s">
        <v>39</v>
      </c>
      <c r="F55" s="19" t="s">
        <v>15</v>
      </c>
      <c r="G55" s="19">
        <v>-25.31</v>
      </c>
      <c r="H55" s="19"/>
      <c r="I55" s="21" t="s">
        <v>167</v>
      </c>
      <c r="J55" s="126"/>
    </row>
    <row r="56" spans="1:10" x14ac:dyDescent="0.3">
      <c r="A56" s="15" t="s">
        <v>343</v>
      </c>
      <c r="B56" s="79">
        <v>44357</v>
      </c>
      <c r="C56" s="17" t="s">
        <v>50</v>
      </c>
      <c r="D56" s="18" t="s">
        <v>4</v>
      </c>
      <c r="E56" s="19" t="s">
        <v>35</v>
      </c>
      <c r="F56" s="19" t="s">
        <v>36</v>
      </c>
      <c r="G56" s="19">
        <v>-42.25</v>
      </c>
      <c r="H56" s="19"/>
      <c r="I56" s="23" t="s">
        <v>168</v>
      </c>
      <c r="J56" s="126"/>
    </row>
    <row r="57" spans="1:10" x14ac:dyDescent="0.3">
      <c r="A57" s="15" t="s">
        <v>344</v>
      </c>
      <c r="B57" s="79">
        <v>44358</v>
      </c>
      <c r="C57" s="17" t="s">
        <v>55</v>
      </c>
      <c r="D57" s="18" t="s">
        <v>7</v>
      </c>
      <c r="E57" s="19" t="s">
        <v>34</v>
      </c>
      <c r="F57" s="19" t="s">
        <v>133</v>
      </c>
      <c r="G57" s="19">
        <v>-300</v>
      </c>
      <c r="H57" s="19"/>
      <c r="I57" s="21" t="s">
        <v>169</v>
      </c>
      <c r="J57" s="126"/>
    </row>
    <row r="58" spans="1:10" x14ac:dyDescent="0.3">
      <c r="A58" s="15" t="s">
        <v>345</v>
      </c>
      <c r="B58" s="79">
        <v>44358</v>
      </c>
      <c r="C58" s="17" t="s">
        <v>79</v>
      </c>
      <c r="D58" s="18" t="s">
        <v>7</v>
      </c>
      <c r="E58" s="19" t="s">
        <v>34</v>
      </c>
      <c r="F58" s="19" t="s">
        <v>133</v>
      </c>
      <c r="G58" s="19"/>
      <c r="H58" s="19">
        <v>300</v>
      </c>
      <c r="I58" s="21" t="s">
        <v>169</v>
      </c>
      <c r="J58" s="126"/>
    </row>
    <row r="59" spans="1:10" x14ac:dyDescent="0.3">
      <c r="A59" s="15" t="s">
        <v>346</v>
      </c>
      <c r="B59" s="79">
        <v>44359</v>
      </c>
      <c r="C59" s="128" t="s">
        <v>50</v>
      </c>
      <c r="D59" s="18" t="s">
        <v>4</v>
      </c>
      <c r="E59" s="19" t="s">
        <v>32</v>
      </c>
      <c r="F59" s="19" t="s">
        <v>37</v>
      </c>
      <c r="G59" s="19">
        <v>-49.11</v>
      </c>
      <c r="H59" s="19"/>
      <c r="I59" s="20" t="s">
        <v>180</v>
      </c>
      <c r="J59" s="126"/>
    </row>
    <row r="60" spans="1:10" x14ac:dyDescent="0.3">
      <c r="A60" s="15" t="s">
        <v>347</v>
      </c>
      <c r="B60" s="79">
        <v>44359</v>
      </c>
      <c r="C60" s="128" t="s">
        <v>79</v>
      </c>
      <c r="D60" s="18" t="s">
        <v>4</v>
      </c>
      <c r="E60" s="19" t="s">
        <v>70</v>
      </c>
      <c r="F60" s="19" t="s">
        <v>80</v>
      </c>
      <c r="G60" s="19">
        <v>-10</v>
      </c>
      <c r="H60" s="19"/>
      <c r="I60" s="20" t="s">
        <v>181</v>
      </c>
      <c r="J60" s="126"/>
    </row>
    <row r="61" spans="1:10" ht="12.75" customHeight="1" x14ac:dyDescent="0.3">
      <c r="A61" s="15" t="s">
        <v>348</v>
      </c>
      <c r="B61" s="79">
        <v>44359</v>
      </c>
      <c r="C61" s="128" t="s">
        <v>50</v>
      </c>
      <c r="D61" s="18" t="s">
        <v>76</v>
      </c>
      <c r="E61" s="19" t="s">
        <v>31</v>
      </c>
      <c r="F61" s="19" t="s">
        <v>75</v>
      </c>
      <c r="G61" s="19"/>
      <c r="H61" s="19">
        <v>16</v>
      </c>
      <c r="I61" s="20" t="s">
        <v>184</v>
      </c>
      <c r="J61" s="126"/>
    </row>
    <row r="62" spans="1:10" x14ac:dyDescent="0.3">
      <c r="A62" s="15" t="s">
        <v>349</v>
      </c>
      <c r="B62" s="79">
        <v>44359</v>
      </c>
      <c r="C62" s="128" t="s">
        <v>50</v>
      </c>
      <c r="D62" s="18" t="s">
        <v>76</v>
      </c>
      <c r="E62" s="19" t="s">
        <v>31</v>
      </c>
      <c r="F62" s="19" t="s">
        <v>75</v>
      </c>
      <c r="G62" s="19"/>
      <c r="H62" s="19">
        <v>8.76</v>
      </c>
      <c r="I62" s="129" t="s">
        <v>163</v>
      </c>
      <c r="J62" s="126"/>
    </row>
    <row r="63" spans="1:10" ht="26" x14ac:dyDescent="0.3">
      <c r="A63" s="15" t="s">
        <v>350</v>
      </c>
      <c r="B63" s="79">
        <v>44361</v>
      </c>
      <c r="C63" s="128" t="s">
        <v>79</v>
      </c>
      <c r="D63" s="18" t="s">
        <v>4</v>
      </c>
      <c r="E63" s="19" t="s">
        <v>39</v>
      </c>
      <c r="F63" s="19" t="s">
        <v>15</v>
      </c>
      <c r="G63" s="19">
        <v>-55</v>
      </c>
      <c r="H63" s="19"/>
      <c r="I63" s="130" t="s">
        <v>188</v>
      </c>
      <c r="J63" s="126"/>
    </row>
    <row r="64" spans="1:10" x14ac:dyDescent="0.3">
      <c r="A64" s="15" t="s">
        <v>351</v>
      </c>
      <c r="B64" s="79">
        <v>44361</v>
      </c>
      <c r="C64" s="128" t="s">
        <v>50</v>
      </c>
      <c r="D64" s="18" t="s">
        <v>4</v>
      </c>
      <c r="E64" s="19" t="s">
        <v>32</v>
      </c>
      <c r="F64" s="19" t="s">
        <v>40</v>
      </c>
      <c r="G64" s="19">
        <v>-50.48</v>
      </c>
      <c r="H64" s="19"/>
      <c r="I64" s="129" t="s">
        <v>187</v>
      </c>
      <c r="J64" s="126"/>
    </row>
    <row r="65" spans="1:10" x14ac:dyDescent="0.3">
      <c r="A65" s="15" t="s">
        <v>352</v>
      </c>
      <c r="B65" s="79">
        <v>44361</v>
      </c>
      <c r="C65" s="128" t="s">
        <v>79</v>
      </c>
      <c r="D65" s="18" t="s">
        <v>4</v>
      </c>
      <c r="E65" s="19" t="s">
        <v>39</v>
      </c>
      <c r="F65" s="19" t="s">
        <v>15</v>
      </c>
      <c r="G65" s="19">
        <v>-16.899999999999999</v>
      </c>
      <c r="H65" s="19"/>
      <c r="I65" s="91" t="s">
        <v>186</v>
      </c>
      <c r="J65" s="126"/>
    </row>
    <row r="66" spans="1:10" s="2" customFormat="1" ht="12.75" customHeight="1" x14ac:dyDescent="0.3">
      <c r="A66" s="15" t="s">
        <v>353</v>
      </c>
      <c r="B66" s="79">
        <v>44361</v>
      </c>
      <c r="C66" s="128" t="s">
        <v>50</v>
      </c>
      <c r="D66" s="18" t="s">
        <v>4</v>
      </c>
      <c r="E66" s="19" t="s">
        <v>39</v>
      </c>
      <c r="F66" s="19" t="s">
        <v>185</v>
      </c>
      <c r="G66" s="19">
        <v>-7.5</v>
      </c>
      <c r="H66" s="19"/>
      <c r="I66" s="129" t="s">
        <v>189</v>
      </c>
      <c r="J66" s="126"/>
    </row>
    <row r="67" spans="1:10" x14ac:dyDescent="0.3">
      <c r="A67" s="15" t="s">
        <v>354</v>
      </c>
      <c r="B67" s="79">
        <v>44361</v>
      </c>
      <c r="C67" s="128" t="s">
        <v>50</v>
      </c>
      <c r="D67" s="18" t="s">
        <v>4</v>
      </c>
      <c r="E67" s="19" t="s">
        <v>32</v>
      </c>
      <c r="F67" s="19" t="s">
        <v>40</v>
      </c>
      <c r="G67" s="19">
        <v>-7.29</v>
      </c>
      <c r="H67" s="19"/>
      <c r="I67" s="20" t="s">
        <v>140</v>
      </c>
      <c r="J67" s="126"/>
    </row>
    <row r="68" spans="1:10" ht="26" x14ac:dyDescent="0.3">
      <c r="A68" s="15" t="s">
        <v>355</v>
      </c>
      <c r="B68" s="79">
        <v>44361</v>
      </c>
      <c r="C68" s="128" t="s">
        <v>79</v>
      </c>
      <c r="D68" s="18" t="s">
        <v>4</v>
      </c>
      <c r="E68" s="19" t="s">
        <v>39</v>
      </c>
      <c r="F68" s="19" t="s">
        <v>185</v>
      </c>
      <c r="G68" s="19">
        <v>-6.4</v>
      </c>
      <c r="H68" s="19"/>
      <c r="I68" s="131" t="s">
        <v>190</v>
      </c>
      <c r="J68" s="126"/>
    </row>
    <row r="69" spans="1:10" x14ac:dyDescent="0.3">
      <c r="A69" s="15" t="s">
        <v>356</v>
      </c>
      <c r="B69" s="79">
        <v>44361</v>
      </c>
      <c r="C69" s="128" t="s">
        <v>79</v>
      </c>
      <c r="D69" s="18" t="s">
        <v>183</v>
      </c>
      <c r="E69" s="19" t="s">
        <v>34</v>
      </c>
      <c r="F69" s="19" t="s">
        <v>52</v>
      </c>
      <c r="G69" s="19">
        <v>-30</v>
      </c>
      <c r="H69" s="19"/>
      <c r="I69" s="20" t="s">
        <v>182</v>
      </c>
      <c r="J69" s="126"/>
    </row>
    <row r="70" spans="1:10" x14ac:dyDescent="0.3">
      <c r="A70" s="15" t="s">
        <v>357</v>
      </c>
      <c r="B70" s="79">
        <v>44361</v>
      </c>
      <c r="C70" s="128" t="s">
        <v>50</v>
      </c>
      <c r="D70" s="18" t="s">
        <v>76</v>
      </c>
      <c r="E70" s="19" t="s">
        <v>31</v>
      </c>
      <c r="F70" s="19" t="s">
        <v>27</v>
      </c>
      <c r="G70" s="19"/>
      <c r="H70" s="19">
        <v>15</v>
      </c>
      <c r="I70" s="20" t="s">
        <v>163</v>
      </c>
      <c r="J70" s="126"/>
    </row>
    <row r="71" spans="1:10" x14ac:dyDescent="0.3">
      <c r="A71" s="15" t="s">
        <v>358</v>
      </c>
      <c r="B71" s="79">
        <v>44361</v>
      </c>
      <c r="C71" s="128" t="s">
        <v>79</v>
      </c>
      <c r="D71" s="18" t="s">
        <v>11</v>
      </c>
      <c r="E71" s="19" t="s">
        <v>39</v>
      </c>
      <c r="F71" s="19" t="s">
        <v>15</v>
      </c>
      <c r="G71" s="19">
        <v>-47.98</v>
      </c>
      <c r="H71" s="19"/>
      <c r="I71" s="20" t="s">
        <v>191</v>
      </c>
      <c r="J71" s="126"/>
    </row>
    <row r="72" spans="1:10" x14ac:dyDescent="0.3">
      <c r="A72" s="15" t="s">
        <v>359</v>
      </c>
      <c r="B72" s="79">
        <v>44362</v>
      </c>
      <c r="C72" s="128" t="s">
        <v>79</v>
      </c>
      <c r="D72" s="18" t="s">
        <v>6</v>
      </c>
      <c r="E72" s="19" t="s">
        <v>70</v>
      </c>
      <c r="F72" s="19" t="s">
        <v>80</v>
      </c>
      <c r="G72" s="19">
        <v>-12.99</v>
      </c>
      <c r="H72" s="19"/>
      <c r="I72" s="20" t="s">
        <v>113</v>
      </c>
      <c r="J72" s="126"/>
    </row>
    <row r="73" spans="1:10" x14ac:dyDescent="0.3">
      <c r="A73" s="15" t="s">
        <v>360</v>
      </c>
      <c r="B73" s="79">
        <v>44362</v>
      </c>
      <c r="C73" s="128" t="s">
        <v>50</v>
      </c>
      <c r="D73" s="18" t="s">
        <v>6</v>
      </c>
      <c r="E73" s="19" t="s">
        <v>34</v>
      </c>
      <c r="F73" s="19" t="s">
        <v>26</v>
      </c>
      <c r="G73" s="19">
        <v>-13</v>
      </c>
      <c r="H73" s="19"/>
      <c r="I73" s="20" t="s">
        <v>114</v>
      </c>
      <c r="J73" s="126"/>
    </row>
    <row r="74" spans="1:10" x14ac:dyDescent="0.3">
      <c r="A74" s="15" t="s">
        <v>361</v>
      </c>
      <c r="B74" s="79">
        <v>44362</v>
      </c>
      <c r="C74" s="128" t="s">
        <v>50</v>
      </c>
      <c r="D74" s="18" t="s">
        <v>6</v>
      </c>
      <c r="E74" s="19" t="s">
        <v>34</v>
      </c>
      <c r="F74" s="19" t="s">
        <v>26</v>
      </c>
      <c r="G74" s="19">
        <v>-180</v>
      </c>
      <c r="H74" s="19"/>
      <c r="I74" s="20" t="s">
        <v>115</v>
      </c>
      <c r="J74" s="126"/>
    </row>
    <row r="75" spans="1:10" x14ac:dyDescent="0.3">
      <c r="A75" s="15" t="s">
        <v>362</v>
      </c>
      <c r="B75" s="79">
        <v>44362</v>
      </c>
      <c r="C75" s="128" t="s">
        <v>79</v>
      </c>
      <c r="D75" s="18" t="s">
        <v>11</v>
      </c>
      <c r="E75" s="19" t="s">
        <v>39</v>
      </c>
      <c r="F75" s="19" t="s">
        <v>74</v>
      </c>
      <c r="G75" s="19">
        <v>-5.99</v>
      </c>
      <c r="H75" s="19"/>
      <c r="I75" s="20" t="s">
        <v>207</v>
      </c>
      <c r="J75" s="126"/>
    </row>
    <row r="76" spans="1:10" x14ac:dyDescent="0.3">
      <c r="A76" s="15" t="s">
        <v>363</v>
      </c>
      <c r="B76" s="79">
        <v>44362</v>
      </c>
      <c r="C76" s="128" t="s">
        <v>79</v>
      </c>
      <c r="D76" s="18" t="s">
        <v>4</v>
      </c>
      <c r="E76" s="19" t="s">
        <v>39</v>
      </c>
      <c r="F76" s="19" t="s">
        <v>15</v>
      </c>
      <c r="G76" s="19">
        <v>-59.39</v>
      </c>
      <c r="H76" s="19"/>
      <c r="I76" s="20" t="s">
        <v>208</v>
      </c>
      <c r="J76" s="126"/>
    </row>
    <row r="77" spans="1:10" x14ac:dyDescent="0.3">
      <c r="A77" s="15" t="s">
        <v>364</v>
      </c>
      <c r="B77" s="79">
        <v>44363</v>
      </c>
      <c r="C77" s="128" t="s">
        <v>50</v>
      </c>
      <c r="D77" s="18" t="s">
        <v>4</v>
      </c>
      <c r="E77" s="19" t="s">
        <v>35</v>
      </c>
      <c r="F77" s="19" t="s">
        <v>36</v>
      </c>
      <c r="G77" s="19">
        <v>-75.2</v>
      </c>
      <c r="H77" s="19"/>
      <c r="I77" s="20" t="s">
        <v>209</v>
      </c>
      <c r="J77" s="126"/>
    </row>
    <row r="78" spans="1:10" x14ac:dyDescent="0.3">
      <c r="A78" s="15" t="s">
        <v>365</v>
      </c>
      <c r="B78" s="123">
        <v>44364</v>
      </c>
      <c r="C78" s="124" t="s">
        <v>79</v>
      </c>
      <c r="D78" s="125" t="s">
        <v>4</v>
      </c>
      <c r="E78" s="126" t="s">
        <v>39</v>
      </c>
      <c r="F78" s="126" t="s">
        <v>74</v>
      </c>
      <c r="G78" s="126">
        <v>-8.99</v>
      </c>
      <c r="H78" s="126"/>
      <c r="I78" s="127" t="s">
        <v>210</v>
      </c>
      <c r="J78" s="126"/>
    </row>
    <row r="79" spans="1:10" x14ac:dyDescent="0.3">
      <c r="A79" s="15" t="s">
        <v>366</v>
      </c>
      <c r="B79" s="123">
        <v>44365</v>
      </c>
      <c r="C79" s="124" t="s">
        <v>50</v>
      </c>
      <c r="D79" s="125" t="s">
        <v>4</v>
      </c>
      <c r="E79" s="126" t="s">
        <v>32</v>
      </c>
      <c r="F79" s="126" t="s">
        <v>37</v>
      </c>
      <c r="G79" s="126">
        <v>-78.7</v>
      </c>
      <c r="H79" s="126"/>
      <c r="I79" s="127" t="s">
        <v>211</v>
      </c>
      <c r="J79" s="126"/>
    </row>
    <row r="80" spans="1:10" x14ac:dyDescent="0.3">
      <c r="A80" s="15" t="s">
        <v>367</v>
      </c>
      <c r="B80" s="123">
        <v>44368</v>
      </c>
      <c r="C80" s="124" t="s">
        <v>50</v>
      </c>
      <c r="D80" s="125" t="s">
        <v>5</v>
      </c>
      <c r="E80" s="126" t="s">
        <v>31</v>
      </c>
      <c r="F80" s="126" t="s">
        <v>14</v>
      </c>
      <c r="G80" s="126">
        <v>-64.260000000000005</v>
      </c>
      <c r="H80" s="126"/>
      <c r="I80" s="127" t="s">
        <v>219</v>
      </c>
      <c r="J80" s="126"/>
    </row>
    <row r="81" spans="1:10" x14ac:dyDescent="0.3">
      <c r="A81" s="15" t="s">
        <v>368</v>
      </c>
      <c r="B81" s="123">
        <v>44368</v>
      </c>
      <c r="C81" s="124" t="s">
        <v>50</v>
      </c>
      <c r="D81" s="125" t="s">
        <v>5</v>
      </c>
      <c r="E81" s="126" t="s">
        <v>31</v>
      </c>
      <c r="F81" s="126" t="s">
        <v>13</v>
      </c>
      <c r="G81" s="126">
        <v>-50</v>
      </c>
      <c r="H81" s="126"/>
      <c r="I81" s="127" t="s">
        <v>220</v>
      </c>
      <c r="J81" s="126"/>
    </row>
    <row r="82" spans="1:10" x14ac:dyDescent="0.3">
      <c r="A82" s="15" t="s">
        <v>369</v>
      </c>
      <c r="B82" s="123">
        <v>44368</v>
      </c>
      <c r="C82" s="124" t="s">
        <v>50</v>
      </c>
      <c r="D82" s="125" t="s">
        <v>4</v>
      </c>
      <c r="E82" s="126" t="s">
        <v>32</v>
      </c>
      <c r="F82" s="126" t="s">
        <v>40</v>
      </c>
      <c r="G82" s="126">
        <v>-141.78</v>
      </c>
      <c r="H82" s="126"/>
      <c r="I82" s="127" t="s">
        <v>211</v>
      </c>
      <c r="J82" s="126"/>
    </row>
    <row r="83" spans="1:10" x14ac:dyDescent="0.3">
      <c r="A83" s="15" t="s">
        <v>370</v>
      </c>
      <c r="B83" s="123">
        <v>44368</v>
      </c>
      <c r="C83" s="124" t="s">
        <v>50</v>
      </c>
      <c r="D83" s="125" t="s">
        <v>4</v>
      </c>
      <c r="E83" s="126" t="s">
        <v>33</v>
      </c>
      <c r="F83" s="126" t="s">
        <v>41</v>
      </c>
      <c r="G83" s="126">
        <v>-60.96</v>
      </c>
      <c r="H83" s="126"/>
      <c r="I83" s="127" t="s">
        <v>212</v>
      </c>
      <c r="J83" s="126"/>
    </row>
    <row r="84" spans="1:10" x14ac:dyDescent="0.3">
      <c r="A84" s="15" t="s">
        <v>371</v>
      </c>
      <c r="B84" s="123">
        <v>44368</v>
      </c>
      <c r="C84" s="124" t="s">
        <v>50</v>
      </c>
      <c r="D84" s="125" t="s">
        <v>4</v>
      </c>
      <c r="E84" s="126" t="s">
        <v>33</v>
      </c>
      <c r="F84" s="126" t="s">
        <v>41</v>
      </c>
      <c r="G84" s="126">
        <v>-59.99</v>
      </c>
      <c r="H84" s="126"/>
      <c r="I84" s="127" t="s">
        <v>213</v>
      </c>
      <c r="J84" s="126"/>
    </row>
    <row r="85" spans="1:10" x14ac:dyDescent="0.3">
      <c r="A85" s="15" t="s">
        <v>372</v>
      </c>
      <c r="B85" s="123">
        <v>44368</v>
      </c>
      <c r="C85" s="124" t="s">
        <v>50</v>
      </c>
      <c r="D85" s="125" t="s">
        <v>4</v>
      </c>
      <c r="E85" s="126" t="s">
        <v>70</v>
      </c>
      <c r="F85" s="126" t="s">
        <v>57</v>
      </c>
      <c r="G85" s="126">
        <v>-15.36</v>
      </c>
      <c r="H85" s="126"/>
      <c r="I85" s="127" t="s">
        <v>214</v>
      </c>
      <c r="J85" s="126"/>
    </row>
    <row r="86" spans="1:10" x14ac:dyDescent="0.3">
      <c r="A86" s="15" t="s">
        <v>373</v>
      </c>
      <c r="B86" s="123">
        <v>44368</v>
      </c>
      <c r="C86" s="124" t="s">
        <v>50</v>
      </c>
      <c r="D86" s="125" t="s">
        <v>4</v>
      </c>
      <c r="E86" s="126" t="s">
        <v>32</v>
      </c>
      <c r="F86" s="126" t="s">
        <v>37</v>
      </c>
      <c r="G86" s="126">
        <v>-12.65</v>
      </c>
      <c r="H86" s="126"/>
      <c r="I86" s="127" t="s">
        <v>215</v>
      </c>
      <c r="J86" s="126"/>
    </row>
    <row r="87" spans="1:10" x14ac:dyDescent="0.3">
      <c r="A87" s="15" t="s">
        <v>374</v>
      </c>
      <c r="B87" s="123">
        <v>44368</v>
      </c>
      <c r="C87" s="124" t="s">
        <v>50</v>
      </c>
      <c r="D87" s="125" t="s">
        <v>76</v>
      </c>
      <c r="E87" s="126" t="s">
        <v>34</v>
      </c>
      <c r="F87" s="126" t="s">
        <v>51</v>
      </c>
      <c r="G87" s="126"/>
      <c r="H87" s="126">
        <v>429.68</v>
      </c>
      <c r="I87" s="127" t="s">
        <v>216</v>
      </c>
      <c r="J87" s="126"/>
    </row>
    <row r="88" spans="1:10" x14ac:dyDescent="0.3">
      <c r="A88" s="15" t="s">
        <v>375</v>
      </c>
      <c r="B88" s="123">
        <v>44368</v>
      </c>
      <c r="C88" s="124" t="s">
        <v>50</v>
      </c>
      <c r="D88" s="125" t="s">
        <v>4</v>
      </c>
      <c r="E88" s="126" t="s">
        <v>31</v>
      </c>
      <c r="F88" s="126" t="s">
        <v>75</v>
      </c>
      <c r="G88" s="126"/>
      <c r="H88" s="126">
        <v>42.98</v>
      </c>
      <c r="I88" s="127" t="s">
        <v>217</v>
      </c>
      <c r="J88" s="126"/>
    </row>
    <row r="89" spans="1:10" x14ac:dyDescent="0.3">
      <c r="A89" s="15" t="s">
        <v>376</v>
      </c>
      <c r="B89" s="123">
        <v>44369</v>
      </c>
      <c r="C89" s="124" t="s">
        <v>79</v>
      </c>
      <c r="D89" s="125" t="s">
        <v>4</v>
      </c>
      <c r="E89" s="126" t="s">
        <v>38</v>
      </c>
      <c r="F89" s="126" t="s">
        <v>25</v>
      </c>
      <c r="G89" s="126">
        <v>-56.99</v>
      </c>
      <c r="H89" s="126"/>
      <c r="I89" s="127" t="s">
        <v>224</v>
      </c>
      <c r="J89" s="126"/>
    </row>
    <row r="90" spans="1:10" x14ac:dyDescent="0.3">
      <c r="A90" s="15" t="s">
        <v>377</v>
      </c>
      <c r="B90" s="123">
        <v>44369</v>
      </c>
      <c r="C90" s="124" t="s">
        <v>50</v>
      </c>
      <c r="D90" s="125" t="s">
        <v>4</v>
      </c>
      <c r="E90" s="126" t="s">
        <v>39</v>
      </c>
      <c r="F90" s="126" t="s">
        <v>45</v>
      </c>
      <c r="G90" s="126">
        <v>-13.53</v>
      </c>
      <c r="H90" s="126"/>
      <c r="I90" s="127" t="s">
        <v>225</v>
      </c>
      <c r="J90" s="126"/>
    </row>
    <row r="91" spans="1:10" x14ac:dyDescent="0.3">
      <c r="A91" s="15" t="s">
        <v>378</v>
      </c>
      <c r="B91" s="123">
        <v>44369</v>
      </c>
      <c r="C91" s="124" t="s">
        <v>50</v>
      </c>
      <c r="D91" s="125" t="s">
        <v>76</v>
      </c>
      <c r="E91" s="126" t="s">
        <v>31</v>
      </c>
      <c r="F91" s="126" t="s">
        <v>27</v>
      </c>
      <c r="G91" s="126"/>
      <c r="H91" s="126">
        <v>19.28</v>
      </c>
      <c r="I91" s="127" t="s">
        <v>226</v>
      </c>
      <c r="J91" s="126"/>
    </row>
    <row r="92" spans="1:10" x14ac:dyDescent="0.3">
      <c r="A92" s="15" t="s">
        <v>379</v>
      </c>
      <c r="B92" s="79">
        <v>44371</v>
      </c>
      <c r="C92" s="128" t="s">
        <v>50</v>
      </c>
      <c r="D92" s="18" t="s">
        <v>76</v>
      </c>
      <c r="E92" s="19" t="s">
        <v>31</v>
      </c>
      <c r="F92" s="19" t="s">
        <v>75</v>
      </c>
      <c r="G92" s="19"/>
      <c r="H92" s="19">
        <v>16.5</v>
      </c>
      <c r="I92" s="20" t="s">
        <v>253</v>
      </c>
      <c r="J92" s="19"/>
    </row>
    <row r="93" spans="1:10" x14ac:dyDescent="0.3">
      <c r="A93" s="15" t="s">
        <v>380</v>
      </c>
      <c r="B93" s="79">
        <v>44371</v>
      </c>
      <c r="C93" s="128" t="s">
        <v>50</v>
      </c>
      <c r="D93" s="18" t="s">
        <v>7</v>
      </c>
      <c r="E93" s="19" t="s">
        <v>34</v>
      </c>
      <c r="F93" s="19" t="s">
        <v>61</v>
      </c>
      <c r="G93" s="19"/>
      <c r="H93" s="19">
        <v>2000</v>
      </c>
      <c r="I93" s="20" t="s">
        <v>257</v>
      </c>
      <c r="J93" s="19"/>
    </row>
    <row r="94" spans="1:10" x14ac:dyDescent="0.3">
      <c r="A94" s="15" t="s">
        <v>381</v>
      </c>
      <c r="B94" s="79">
        <v>44371</v>
      </c>
      <c r="C94" s="128" t="s">
        <v>79</v>
      </c>
      <c r="D94" s="18" t="s">
        <v>7</v>
      </c>
      <c r="E94" s="19" t="s">
        <v>34</v>
      </c>
      <c r="F94" s="19" t="s">
        <v>61</v>
      </c>
      <c r="G94" s="19"/>
      <c r="H94" s="19">
        <v>1629.05</v>
      </c>
      <c r="I94" s="20" t="s">
        <v>257</v>
      </c>
      <c r="J94" s="19"/>
    </row>
    <row r="95" spans="1:10" x14ac:dyDescent="0.3">
      <c r="A95" s="15" t="s">
        <v>382</v>
      </c>
      <c r="B95" s="79">
        <v>44371</v>
      </c>
      <c r="C95" s="128" t="s">
        <v>50</v>
      </c>
      <c r="D95" s="18" t="s">
        <v>4</v>
      </c>
      <c r="E95" s="19" t="s">
        <v>32</v>
      </c>
      <c r="F95" s="19" t="s">
        <v>37</v>
      </c>
      <c r="G95" s="19">
        <v>-6.73</v>
      </c>
      <c r="H95" s="19"/>
      <c r="I95" s="20" t="s">
        <v>165</v>
      </c>
      <c r="J95" s="19"/>
    </row>
    <row r="96" spans="1:10" x14ac:dyDescent="0.3">
      <c r="A96" s="15" t="s">
        <v>383</v>
      </c>
      <c r="B96" s="79">
        <v>44371</v>
      </c>
      <c r="C96" s="128" t="s">
        <v>50</v>
      </c>
      <c r="D96" s="18" t="s">
        <v>4</v>
      </c>
      <c r="E96" s="19" t="s">
        <v>32</v>
      </c>
      <c r="F96" s="19" t="s">
        <v>37</v>
      </c>
      <c r="G96" s="19">
        <v>-13.7</v>
      </c>
      <c r="H96" s="19"/>
      <c r="I96" s="20" t="s">
        <v>158</v>
      </c>
      <c r="J96" s="19"/>
    </row>
    <row r="97" spans="1:10" x14ac:dyDescent="0.3">
      <c r="A97" s="15" t="s">
        <v>384</v>
      </c>
      <c r="B97" s="79">
        <v>44371</v>
      </c>
      <c r="C97" s="128" t="s">
        <v>50</v>
      </c>
      <c r="D97" s="18" t="s">
        <v>4</v>
      </c>
      <c r="E97" s="19" t="s">
        <v>32</v>
      </c>
      <c r="F97" s="19" t="s">
        <v>37</v>
      </c>
      <c r="G97" s="19">
        <v>-22.51</v>
      </c>
      <c r="H97" s="19"/>
      <c r="I97" s="20" t="s">
        <v>180</v>
      </c>
      <c r="J97" s="19"/>
    </row>
    <row r="98" spans="1:10" x14ac:dyDescent="0.3">
      <c r="A98" s="15" t="s">
        <v>385</v>
      </c>
      <c r="B98" s="79">
        <v>44371</v>
      </c>
      <c r="C98" s="128" t="s">
        <v>50</v>
      </c>
      <c r="D98" s="18" t="s">
        <v>4</v>
      </c>
      <c r="E98" s="19" t="s">
        <v>35</v>
      </c>
      <c r="F98" s="19" t="s">
        <v>12</v>
      </c>
      <c r="G98" s="19">
        <v>-46.01</v>
      </c>
      <c r="H98" s="19"/>
      <c r="I98" s="20" t="s">
        <v>256</v>
      </c>
      <c r="J98" s="19"/>
    </row>
    <row r="99" spans="1:10" x14ac:dyDescent="0.3">
      <c r="A99" s="15" t="s">
        <v>386</v>
      </c>
      <c r="B99" s="79">
        <v>44371</v>
      </c>
      <c r="C99" s="128" t="s">
        <v>79</v>
      </c>
      <c r="D99" s="18" t="s">
        <v>4</v>
      </c>
      <c r="E99" s="19" t="s">
        <v>70</v>
      </c>
      <c r="F99" s="19" t="s">
        <v>57</v>
      </c>
      <c r="G99" s="19">
        <v>-69.989999999999995</v>
      </c>
      <c r="H99" s="19"/>
      <c r="I99" s="20" t="s">
        <v>254</v>
      </c>
      <c r="J99" s="19"/>
    </row>
    <row r="100" spans="1:10" x14ac:dyDescent="0.3">
      <c r="A100" s="15" t="s">
        <v>387</v>
      </c>
      <c r="B100" s="79">
        <v>44371</v>
      </c>
      <c r="C100" s="128" t="s">
        <v>50</v>
      </c>
      <c r="D100" s="18" t="s">
        <v>4</v>
      </c>
      <c r="E100" s="19" t="s">
        <v>70</v>
      </c>
      <c r="F100" s="19" t="s">
        <v>228</v>
      </c>
      <c r="G100" s="19">
        <v>-70</v>
      </c>
      <c r="H100" s="19">
        <v>70</v>
      </c>
      <c r="I100" s="20" t="s">
        <v>255</v>
      </c>
      <c r="J100" s="19"/>
    </row>
    <row r="101" spans="1:10" x14ac:dyDescent="0.3">
      <c r="A101" s="15" t="s">
        <v>388</v>
      </c>
      <c r="B101" s="79">
        <v>44372</v>
      </c>
      <c r="C101" s="128" t="s">
        <v>50</v>
      </c>
      <c r="D101" s="18" t="s">
        <v>76</v>
      </c>
      <c r="E101" s="19" t="s">
        <v>31</v>
      </c>
      <c r="F101" s="19" t="s">
        <v>27</v>
      </c>
      <c r="G101" s="19"/>
      <c r="H101" s="19">
        <v>7.5</v>
      </c>
      <c r="I101" s="20" t="s">
        <v>163</v>
      </c>
      <c r="J101" s="19"/>
    </row>
    <row r="102" spans="1:10" x14ac:dyDescent="0.3">
      <c r="A102" s="15" t="s">
        <v>389</v>
      </c>
      <c r="B102" s="79">
        <v>44372</v>
      </c>
      <c r="C102" s="128" t="s">
        <v>50</v>
      </c>
      <c r="D102" s="18" t="s">
        <v>4</v>
      </c>
      <c r="E102" s="19" t="s">
        <v>32</v>
      </c>
      <c r="F102" s="19" t="s">
        <v>37</v>
      </c>
      <c r="G102" s="19">
        <v>-2.15</v>
      </c>
      <c r="H102" s="19"/>
      <c r="I102" s="20" t="s">
        <v>158</v>
      </c>
      <c r="J102" s="19"/>
    </row>
    <row r="103" spans="1:10" x14ac:dyDescent="0.3">
      <c r="A103" s="15" t="s">
        <v>390</v>
      </c>
      <c r="B103" s="79">
        <v>44372</v>
      </c>
      <c r="C103" s="128" t="s">
        <v>50</v>
      </c>
      <c r="D103" s="18" t="s">
        <v>4</v>
      </c>
      <c r="E103" s="19" t="s">
        <v>32</v>
      </c>
      <c r="F103" s="19" t="s">
        <v>37</v>
      </c>
      <c r="G103" s="19">
        <v>-20.149999999999999</v>
      </c>
      <c r="H103" s="19"/>
      <c r="I103" s="20" t="s">
        <v>182</v>
      </c>
      <c r="J103" s="19"/>
    </row>
    <row r="104" spans="1:10" x14ac:dyDescent="0.3">
      <c r="A104" s="15" t="s">
        <v>391</v>
      </c>
      <c r="B104" s="79">
        <v>44372</v>
      </c>
      <c r="C104" s="128" t="s">
        <v>50</v>
      </c>
      <c r="D104" s="18" t="s">
        <v>4</v>
      </c>
      <c r="E104" s="19" t="s">
        <v>32</v>
      </c>
      <c r="F104" s="19" t="s">
        <v>37</v>
      </c>
      <c r="G104" s="19">
        <v>-22.7</v>
      </c>
      <c r="H104" s="19"/>
      <c r="I104" s="20" t="s">
        <v>182</v>
      </c>
      <c r="J104" s="19"/>
    </row>
    <row r="105" spans="1:10" x14ac:dyDescent="0.3">
      <c r="A105" s="15" t="s">
        <v>392</v>
      </c>
      <c r="B105" s="79">
        <v>44372</v>
      </c>
      <c r="C105" s="128" t="s">
        <v>50</v>
      </c>
      <c r="D105" s="18" t="s">
        <v>11</v>
      </c>
      <c r="E105" s="19" t="s">
        <v>70</v>
      </c>
      <c r="F105" s="19" t="s">
        <v>228</v>
      </c>
      <c r="G105" s="19">
        <v>-60.99</v>
      </c>
      <c r="H105" s="19">
        <v>60.99</v>
      </c>
      <c r="I105" s="20" t="s">
        <v>252</v>
      </c>
      <c r="J105" s="19"/>
    </row>
    <row r="106" spans="1:10" x14ac:dyDescent="0.3">
      <c r="A106" s="15" t="s">
        <v>393</v>
      </c>
      <c r="B106" s="79">
        <v>44372</v>
      </c>
      <c r="C106" s="128" t="s">
        <v>79</v>
      </c>
      <c r="D106" s="18" t="s">
        <v>7</v>
      </c>
      <c r="E106" s="19" t="s">
        <v>34</v>
      </c>
      <c r="F106" s="19" t="s">
        <v>52</v>
      </c>
      <c r="G106" s="19">
        <v>-1300</v>
      </c>
      <c r="H106" s="19"/>
      <c r="I106" s="20" t="s">
        <v>182</v>
      </c>
      <c r="J106" s="19"/>
    </row>
    <row r="107" spans="1:10" x14ac:dyDescent="0.3">
      <c r="A107" s="15" t="s">
        <v>394</v>
      </c>
      <c r="B107" s="79">
        <v>44372</v>
      </c>
      <c r="C107" s="128" t="s">
        <v>55</v>
      </c>
      <c r="D107" s="18" t="s">
        <v>7</v>
      </c>
      <c r="E107" s="19" t="s">
        <v>34</v>
      </c>
      <c r="F107" s="19" t="s">
        <v>51</v>
      </c>
      <c r="G107" s="19"/>
      <c r="H107" s="19">
        <v>1300</v>
      </c>
      <c r="I107" s="20" t="s">
        <v>182</v>
      </c>
      <c r="J107" s="19"/>
    </row>
    <row r="108" spans="1:10" x14ac:dyDescent="0.3">
      <c r="A108" s="15" t="s">
        <v>395</v>
      </c>
      <c r="B108" s="123">
        <v>44375</v>
      </c>
      <c r="C108" s="124" t="s">
        <v>50</v>
      </c>
      <c r="D108" s="125" t="s">
        <v>4</v>
      </c>
      <c r="E108" s="126" t="s">
        <v>32</v>
      </c>
      <c r="F108" s="126" t="s">
        <v>37</v>
      </c>
      <c r="G108" s="126">
        <v>-4.05</v>
      </c>
      <c r="H108" s="126"/>
      <c r="I108" s="127" t="s">
        <v>158</v>
      </c>
      <c r="J108" s="126"/>
    </row>
    <row r="109" spans="1:10" x14ac:dyDescent="0.3">
      <c r="A109" s="15" t="s">
        <v>396</v>
      </c>
      <c r="B109" s="123">
        <v>44375</v>
      </c>
      <c r="C109" s="124" t="s">
        <v>50</v>
      </c>
      <c r="D109" s="125" t="s">
        <v>4</v>
      </c>
      <c r="E109" s="126" t="s">
        <v>32</v>
      </c>
      <c r="F109" s="126" t="s">
        <v>37</v>
      </c>
      <c r="G109" s="126">
        <v>-9.9700000000000006</v>
      </c>
      <c r="H109" s="126"/>
      <c r="I109" s="127" t="s">
        <v>161</v>
      </c>
      <c r="J109" s="126"/>
    </row>
    <row r="110" spans="1:10" x14ac:dyDescent="0.3">
      <c r="A110" s="15" t="s">
        <v>397</v>
      </c>
      <c r="B110" s="123">
        <v>44375</v>
      </c>
      <c r="C110" s="124" t="s">
        <v>50</v>
      </c>
      <c r="D110" s="125" t="s">
        <v>4</v>
      </c>
      <c r="E110" s="126" t="s">
        <v>32</v>
      </c>
      <c r="F110" s="126" t="s">
        <v>37</v>
      </c>
      <c r="G110" s="126">
        <v>-12.65</v>
      </c>
      <c r="H110" s="126"/>
      <c r="I110" s="127" t="s">
        <v>158</v>
      </c>
      <c r="J110" s="126"/>
    </row>
    <row r="111" spans="1:10" x14ac:dyDescent="0.3">
      <c r="A111" s="15" t="s">
        <v>398</v>
      </c>
      <c r="B111" s="123">
        <v>44375</v>
      </c>
      <c r="C111" s="124" t="s">
        <v>50</v>
      </c>
      <c r="D111" s="125" t="s">
        <v>4</v>
      </c>
      <c r="E111" s="126" t="s">
        <v>32</v>
      </c>
      <c r="F111" s="126" t="s">
        <v>20</v>
      </c>
      <c r="G111" s="126">
        <v>-13.5</v>
      </c>
      <c r="H111" s="126"/>
      <c r="I111" s="127" t="s">
        <v>246</v>
      </c>
      <c r="J111" s="126"/>
    </row>
    <row r="112" spans="1:10" x14ac:dyDescent="0.3">
      <c r="A112" s="15" t="s">
        <v>399</v>
      </c>
      <c r="B112" s="123">
        <v>44375</v>
      </c>
      <c r="C112" s="124" t="s">
        <v>79</v>
      </c>
      <c r="D112" s="125" t="s">
        <v>4</v>
      </c>
      <c r="E112" s="126" t="s">
        <v>38</v>
      </c>
      <c r="F112" s="126" t="s">
        <v>25</v>
      </c>
      <c r="G112" s="126">
        <v>-15.99</v>
      </c>
      <c r="H112" s="126"/>
      <c r="I112" s="127" t="s">
        <v>247</v>
      </c>
      <c r="J112" s="126"/>
    </row>
    <row r="113" spans="1:10" x14ac:dyDescent="0.3">
      <c r="A113" s="15" t="s">
        <v>400</v>
      </c>
      <c r="B113" s="123">
        <v>44375</v>
      </c>
      <c r="C113" s="124" t="s">
        <v>79</v>
      </c>
      <c r="D113" s="125" t="s">
        <v>4</v>
      </c>
      <c r="E113" s="126" t="s">
        <v>38</v>
      </c>
      <c r="F113" s="126" t="s">
        <v>10</v>
      </c>
      <c r="G113" s="126">
        <v>-30</v>
      </c>
      <c r="H113" s="126"/>
      <c r="I113" s="127" t="s">
        <v>248</v>
      </c>
      <c r="J113" s="126"/>
    </row>
    <row r="114" spans="1:10" x14ac:dyDescent="0.3">
      <c r="A114" s="15" t="s">
        <v>401</v>
      </c>
      <c r="B114" s="123">
        <v>44375</v>
      </c>
      <c r="C114" s="124" t="s">
        <v>50</v>
      </c>
      <c r="D114" s="125" t="s">
        <v>4</v>
      </c>
      <c r="E114" s="126" t="s">
        <v>66</v>
      </c>
      <c r="F114" s="126" t="s">
        <v>64</v>
      </c>
      <c r="G114" s="126">
        <v>-30.4</v>
      </c>
      <c r="H114" s="126"/>
      <c r="I114" s="127" t="s">
        <v>249</v>
      </c>
      <c r="J114" s="126"/>
    </row>
    <row r="115" spans="1:10" x14ac:dyDescent="0.3">
      <c r="A115" s="15" t="s">
        <v>402</v>
      </c>
      <c r="B115" s="123">
        <v>44375</v>
      </c>
      <c r="C115" s="124" t="s">
        <v>79</v>
      </c>
      <c r="D115" s="125" t="s">
        <v>11</v>
      </c>
      <c r="E115" s="126" t="s">
        <v>33</v>
      </c>
      <c r="F115" s="126" t="s">
        <v>42</v>
      </c>
      <c r="G115" s="126">
        <v>-34.9</v>
      </c>
      <c r="H115" s="126"/>
      <c r="I115" s="127" t="s">
        <v>250</v>
      </c>
      <c r="J115" s="126"/>
    </row>
    <row r="116" spans="1:10" x14ac:dyDescent="0.3">
      <c r="A116" s="15" t="s">
        <v>403</v>
      </c>
      <c r="B116" s="123">
        <v>44375</v>
      </c>
      <c r="C116" s="124" t="s">
        <v>50</v>
      </c>
      <c r="D116" s="125" t="s">
        <v>4</v>
      </c>
      <c r="E116" s="126" t="s">
        <v>32</v>
      </c>
      <c r="F116" s="126" t="s">
        <v>40</v>
      </c>
      <c r="G116" s="126">
        <v>-207.7</v>
      </c>
      <c r="H116" s="126"/>
      <c r="I116" s="127" t="s">
        <v>140</v>
      </c>
      <c r="J116" s="126"/>
    </row>
    <row r="117" spans="1:10" x14ac:dyDescent="0.3">
      <c r="A117" s="15" t="s">
        <v>404</v>
      </c>
      <c r="B117" s="123">
        <v>44375</v>
      </c>
      <c r="C117" s="124" t="s">
        <v>50</v>
      </c>
      <c r="D117" s="125" t="s">
        <v>5</v>
      </c>
      <c r="E117" s="126" t="s">
        <v>31</v>
      </c>
      <c r="F117" s="126" t="s">
        <v>13</v>
      </c>
      <c r="G117" s="126">
        <v>-25</v>
      </c>
      <c r="H117" s="126"/>
      <c r="I117" s="127" t="s">
        <v>251</v>
      </c>
      <c r="J117" s="126"/>
    </row>
    <row r="118" spans="1:10" x14ac:dyDescent="0.3">
      <c r="A118" s="15" t="s">
        <v>405</v>
      </c>
      <c r="B118" s="123">
        <v>44376</v>
      </c>
      <c r="C118" s="124" t="s">
        <v>79</v>
      </c>
      <c r="D118" s="125" t="s">
        <v>6</v>
      </c>
      <c r="E118" s="126" t="s">
        <v>70</v>
      </c>
      <c r="F118" s="126" t="s">
        <v>80</v>
      </c>
      <c r="G118" s="126">
        <v>-13.99</v>
      </c>
      <c r="H118" s="126"/>
      <c r="I118" s="127" t="s">
        <v>230</v>
      </c>
      <c r="J118" s="126"/>
    </row>
    <row r="119" spans="1:10" x14ac:dyDescent="0.3">
      <c r="A119" s="15" t="s">
        <v>261</v>
      </c>
      <c r="B119" s="123">
        <v>44377</v>
      </c>
      <c r="C119" s="124" t="s">
        <v>50</v>
      </c>
      <c r="D119" s="125" t="s">
        <v>7</v>
      </c>
      <c r="E119" s="126" t="s">
        <v>34</v>
      </c>
      <c r="F119" s="126" t="s">
        <v>61</v>
      </c>
      <c r="G119" s="126"/>
      <c r="H119" s="126">
        <v>2000</v>
      </c>
      <c r="I119" s="127" t="s">
        <v>278</v>
      </c>
      <c r="J119" s="126"/>
    </row>
    <row r="120" spans="1:10" x14ac:dyDescent="0.3">
      <c r="A120" s="15" t="s">
        <v>262</v>
      </c>
      <c r="B120" s="123">
        <v>44377</v>
      </c>
      <c r="C120" s="124" t="s">
        <v>79</v>
      </c>
      <c r="D120" s="125" t="s">
        <v>183</v>
      </c>
      <c r="E120" s="126" t="s">
        <v>34</v>
      </c>
      <c r="F120" s="126" t="s">
        <v>52</v>
      </c>
      <c r="G120" s="126">
        <v>-50</v>
      </c>
      <c r="H120" s="126"/>
      <c r="I120" s="127" t="s">
        <v>281</v>
      </c>
      <c r="J120" s="126"/>
    </row>
    <row r="121" spans="1:10" x14ac:dyDescent="0.3">
      <c r="A121" s="15" t="s">
        <v>263</v>
      </c>
      <c r="B121" s="123">
        <v>44377</v>
      </c>
      <c r="C121" s="124" t="s">
        <v>79</v>
      </c>
      <c r="D121" s="125" t="s">
        <v>4</v>
      </c>
      <c r="E121" s="126" t="s">
        <v>38</v>
      </c>
      <c r="F121" s="126" t="s">
        <v>25</v>
      </c>
      <c r="G121" s="126">
        <v>-70.95</v>
      </c>
      <c r="H121" s="126"/>
      <c r="I121" s="127" t="s">
        <v>279</v>
      </c>
      <c r="J121" s="126"/>
    </row>
    <row r="122" spans="1:10" x14ac:dyDescent="0.3">
      <c r="A122" s="15" t="s">
        <v>264</v>
      </c>
      <c r="B122" s="123">
        <v>44377</v>
      </c>
      <c r="C122" s="124" t="s">
        <v>50</v>
      </c>
      <c r="D122" s="125" t="s">
        <v>4</v>
      </c>
      <c r="E122" s="126" t="s">
        <v>32</v>
      </c>
      <c r="F122" s="126" t="s">
        <v>20</v>
      </c>
      <c r="G122" s="126">
        <v>-14.5</v>
      </c>
      <c r="H122" s="126"/>
      <c r="I122" s="127" t="s">
        <v>280</v>
      </c>
      <c r="J122" s="126"/>
    </row>
    <row r="123" spans="1:10" x14ac:dyDescent="0.3">
      <c r="A123" s="15" t="s">
        <v>265</v>
      </c>
      <c r="B123" s="123">
        <v>44378</v>
      </c>
      <c r="C123" s="124" t="s">
        <v>50</v>
      </c>
      <c r="D123" s="125" t="s">
        <v>6</v>
      </c>
      <c r="E123" s="126" t="s">
        <v>28</v>
      </c>
      <c r="F123" s="126" t="s">
        <v>48</v>
      </c>
      <c r="G123" s="126">
        <v>-30</v>
      </c>
      <c r="H123" s="126"/>
      <c r="I123" s="127" t="s">
        <v>182</v>
      </c>
      <c r="J123" s="126"/>
    </row>
    <row r="124" spans="1:10" x14ac:dyDescent="0.3">
      <c r="A124" s="15" t="s">
        <v>266</v>
      </c>
      <c r="B124" s="123">
        <v>44378</v>
      </c>
      <c r="C124" s="124" t="s">
        <v>50</v>
      </c>
      <c r="D124" s="125" t="s">
        <v>5</v>
      </c>
      <c r="E124" s="126" t="s">
        <v>31</v>
      </c>
      <c r="F124" s="126" t="s">
        <v>14</v>
      </c>
      <c r="G124" s="126">
        <v>-76.8</v>
      </c>
      <c r="H124" s="126"/>
      <c r="I124" s="127" t="s">
        <v>282</v>
      </c>
      <c r="J124" s="126"/>
    </row>
    <row r="125" spans="1:10" x14ac:dyDescent="0.3">
      <c r="A125" s="15" t="s">
        <v>267</v>
      </c>
      <c r="B125" s="123">
        <v>44378</v>
      </c>
      <c r="C125" s="124" t="s">
        <v>79</v>
      </c>
      <c r="D125" s="125" t="s">
        <v>4</v>
      </c>
      <c r="E125" s="126" t="s">
        <v>39</v>
      </c>
      <c r="F125" s="126" t="s">
        <v>74</v>
      </c>
      <c r="G125" s="126">
        <v>-33.99</v>
      </c>
      <c r="H125" s="126"/>
      <c r="I125" s="127" t="s">
        <v>283</v>
      </c>
      <c r="J125" s="126"/>
    </row>
    <row r="126" spans="1:10" x14ac:dyDescent="0.3">
      <c r="A126" s="15" t="s">
        <v>268</v>
      </c>
      <c r="B126" s="123">
        <v>44378</v>
      </c>
      <c r="C126" s="124" t="s">
        <v>50</v>
      </c>
      <c r="D126" s="125" t="s">
        <v>4</v>
      </c>
      <c r="E126" s="126" t="s">
        <v>32</v>
      </c>
      <c r="F126" s="126" t="s">
        <v>37</v>
      </c>
      <c r="G126" s="126">
        <v>-25.38</v>
      </c>
      <c r="H126" s="126"/>
      <c r="I126" s="127" t="s">
        <v>161</v>
      </c>
      <c r="J126" s="126"/>
    </row>
    <row r="127" spans="1:10" x14ac:dyDescent="0.3">
      <c r="A127" s="15" t="s">
        <v>269</v>
      </c>
      <c r="B127" s="123">
        <v>44378</v>
      </c>
      <c r="C127" s="124" t="s">
        <v>50</v>
      </c>
      <c r="D127" s="125" t="s">
        <v>4</v>
      </c>
      <c r="E127" s="126" t="s">
        <v>32</v>
      </c>
      <c r="F127" s="126" t="s">
        <v>37</v>
      </c>
      <c r="G127" s="126">
        <v>-3.8</v>
      </c>
      <c r="H127" s="126"/>
      <c r="I127" s="127" t="s">
        <v>158</v>
      </c>
      <c r="J127" s="126"/>
    </row>
    <row r="128" spans="1:10" x14ac:dyDescent="0.3">
      <c r="A128" s="15" t="s">
        <v>270</v>
      </c>
      <c r="B128" s="123">
        <v>44378</v>
      </c>
      <c r="C128" s="124" t="s">
        <v>79</v>
      </c>
      <c r="D128" s="125" t="s">
        <v>76</v>
      </c>
      <c r="E128" s="126" t="s">
        <v>38</v>
      </c>
      <c r="F128" s="126" t="s">
        <v>25</v>
      </c>
      <c r="G128" s="126"/>
      <c r="H128" s="126">
        <v>15.99</v>
      </c>
      <c r="I128" s="127" t="s">
        <v>284</v>
      </c>
      <c r="J128" s="126"/>
    </row>
    <row r="129" spans="1:10" x14ac:dyDescent="0.3">
      <c r="A129" s="15" t="s">
        <v>271</v>
      </c>
      <c r="B129" s="123">
        <v>44378</v>
      </c>
      <c r="C129" s="124" t="s">
        <v>50</v>
      </c>
      <c r="D129" s="125" t="s">
        <v>76</v>
      </c>
      <c r="E129" s="126" t="s">
        <v>31</v>
      </c>
      <c r="F129" s="126" t="s">
        <v>75</v>
      </c>
      <c r="G129" s="126"/>
      <c r="H129" s="126">
        <v>18.5</v>
      </c>
      <c r="I129" s="127" t="s">
        <v>285</v>
      </c>
      <c r="J129" s="126"/>
    </row>
    <row r="130" spans="1:10" x14ac:dyDescent="0.3">
      <c r="A130" s="15" t="s">
        <v>272</v>
      </c>
      <c r="B130" s="123">
        <v>44379</v>
      </c>
      <c r="C130" s="124" t="s">
        <v>50</v>
      </c>
      <c r="D130" s="125" t="s">
        <v>76</v>
      </c>
      <c r="E130" s="126" t="s">
        <v>31</v>
      </c>
      <c r="F130" s="126" t="s">
        <v>13</v>
      </c>
      <c r="G130" s="126"/>
      <c r="H130" s="126">
        <v>9</v>
      </c>
      <c r="I130" s="127" t="s">
        <v>286</v>
      </c>
      <c r="J130" s="126"/>
    </row>
    <row r="131" spans="1:10" x14ac:dyDescent="0.3">
      <c r="A131" s="15" t="s">
        <v>273</v>
      </c>
      <c r="B131" s="123">
        <v>44379</v>
      </c>
      <c r="C131" s="124" t="s">
        <v>50</v>
      </c>
      <c r="D131" s="125" t="s">
        <v>4</v>
      </c>
      <c r="E131" s="126" t="s">
        <v>35</v>
      </c>
      <c r="F131" s="126" t="s">
        <v>36</v>
      </c>
      <c r="G131" s="126">
        <v>-75.2</v>
      </c>
      <c r="H131" s="126"/>
      <c r="I131" s="127" t="s">
        <v>287</v>
      </c>
      <c r="J131" s="126"/>
    </row>
    <row r="132" spans="1:10" x14ac:dyDescent="0.3">
      <c r="A132" s="15" t="s">
        <v>274</v>
      </c>
      <c r="B132" s="123">
        <v>44382</v>
      </c>
      <c r="C132" s="124" t="s">
        <v>50</v>
      </c>
      <c r="D132" s="125" t="s">
        <v>6</v>
      </c>
      <c r="E132" s="126" t="s">
        <v>34</v>
      </c>
      <c r="F132" s="126" t="s">
        <v>22</v>
      </c>
      <c r="G132" s="126">
        <v>-24.6</v>
      </c>
      <c r="H132" s="126"/>
      <c r="I132" s="127" t="s">
        <v>406</v>
      </c>
      <c r="J132" s="126"/>
    </row>
    <row r="133" spans="1:10" x14ac:dyDescent="0.3">
      <c r="A133" s="15" t="s">
        <v>275</v>
      </c>
      <c r="B133" s="123">
        <v>44382</v>
      </c>
      <c r="C133" s="124" t="s">
        <v>50</v>
      </c>
      <c r="D133" s="125" t="s">
        <v>11</v>
      </c>
      <c r="E133" s="126" t="s">
        <v>39</v>
      </c>
      <c r="F133" s="126" t="s">
        <v>74</v>
      </c>
      <c r="G133" s="126">
        <v>-2.99</v>
      </c>
      <c r="H133" s="126"/>
      <c r="I133" s="127" t="s">
        <v>407</v>
      </c>
      <c r="J133" s="126"/>
    </row>
    <row r="134" spans="1:10" x14ac:dyDescent="0.3">
      <c r="A134" s="15" t="s">
        <v>276</v>
      </c>
      <c r="B134" s="123">
        <v>44382</v>
      </c>
      <c r="C134" s="124" t="s">
        <v>50</v>
      </c>
      <c r="D134" s="125" t="s">
        <v>4</v>
      </c>
      <c r="E134" s="126" t="s">
        <v>32</v>
      </c>
      <c r="F134" s="126" t="s">
        <v>37</v>
      </c>
      <c r="G134" s="126">
        <v>-11.75</v>
      </c>
      <c r="H134" s="126"/>
      <c r="I134" s="127" t="s">
        <v>158</v>
      </c>
      <c r="J134" s="126"/>
    </row>
    <row r="135" spans="1:10" x14ac:dyDescent="0.3">
      <c r="A135" s="15" t="s">
        <v>277</v>
      </c>
      <c r="B135" s="123">
        <v>44382</v>
      </c>
      <c r="C135" s="124" t="s">
        <v>50</v>
      </c>
      <c r="D135" s="125" t="s">
        <v>4</v>
      </c>
      <c r="E135" s="126" t="s">
        <v>32</v>
      </c>
      <c r="F135" s="126" t="s">
        <v>20</v>
      </c>
      <c r="G135" s="126">
        <v>-13.5</v>
      </c>
      <c r="H135" s="126"/>
      <c r="I135" s="127" t="s">
        <v>408</v>
      </c>
      <c r="J135" s="126"/>
    </row>
    <row r="136" spans="1:10" x14ac:dyDescent="0.3">
      <c r="A136" s="15" t="s">
        <v>409</v>
      </c>
      <c r="B136" s="123">
        <v>44382</v>
      </c>
      <c r="C136" s="124" t="s">
        <v>50</v>
      </c>
      <c r="D136" s="125" t="s">
        <v>4</v>
      </c>
      <c r="E136" s="126" t="s">
        <v>32</v>
      </c>
      <c r="F136" s="126" t="s">
        <v>40</v>
      </c>
      <c r="G136" s="126">
        <v>-125.82</v>
      </c>
      <c r="H136" s="126"/>
      <c r="I136" s="127" t="s">
        <v>140</v>
      </c>
      <c r="J136" s="126"/>
    </row>
    <row r="137" spans="1:10" x14ac:dyDescent="0.3">
      <c r="A137" s="15" t="s">
        <v>410</v>
      </c>
      <c r="B137" s="123">
        <v>44382</v>
      </c>
      <c r="C137" s="124" t="s">
        <v>50</v>
      </c>
      <c r="D137" s="125" t="s">
        <v>5</v>
      </c>
      <c r="E137" s="126" t="s">
        <v>31</v>
      </c>
      <c r="F137" s="126" t="s">
        <v>13</v>
      </c>
      <c r="G137" s="126">
        <v>-30</v>
      </c>
      <c r="H137" s="126"/>
      <c r="I137" s="127" t="s">
        <v>411</v>
      </c>
      <c r="J137" s="126"/>
    </row>
    <row r="138" spans="1:10" x14ac:dyDescent="0.3">
      <c r="A138" s="15" t="s">
        <v>412</v>
      </c>
      <c r="B138" s="123">
        <v>44382</v>
      </c>
      <c r="C138" s="124" t="s">
        <v>50</v>
      </c>
      <c r="D138" s="125" t="s">
        <v>6</v>
      </c>
      <c r="E138" s="126" t="s">
        <v>28</v>
      </c>
      <c r="F138" s="126" t="s">
        <v>56</v>
      </c>
      <c r="G138" s="126">
        <v>-164.16</v>
      </c>
      <c r="H138" s="126"/>
      <c r="I138" s="127" t="s">
        <v>182</v>
      </c>
      <c r="J138" s="126"/>
    </row>
    <row r="139" spans="1:10" x14ac:dyDescent="0.3">
      <c r="A139" s="15" t="s">
        <v>413</v>
      </c>
      <c r="B139" s="123">
        <v>44382</v>
      </c>
      <c r="C139" s="124" t="s">
        <v>50</v>
      </c>
      <c r="D139" s="125" t="s">
        <v>6</v>
      </c>
      <c r="E139" s="126" t="s">
        <v>35</v>
      </c>
      <c r="F139" s="126" t="s">
        <v>23</v>
      </c>
      <c r="G139" s="126">
        <v>-321.61</v>
      </c>
      <c r="H139" s="126"/>
      <c r="I139" s="127" t="s">
        <v>182</v>
      </c>
      <c r="J139" s="126"/>
    </row>
    <row r="140" spans="1:10" x14ac:dyDescent="0.3">
      <c r="A140" s="15" t="s">
        <v>414</v>
      </c>
      <c r="B140" s="123">
        <v>44382</v>
      </c>
      <c r="C140" s="124" t="s">
        <v>50</v>
      </c>
      <c r="D140" s="125" t="s">
        <v>109</v>
      </c>
      <c r="E140" s="126" t="s">
        <v>70</v>
      </c>
      <c r="F140" s="126" t="s">
        <v>80</v>
      </c>
      <c r="G140" s="126">
        <v>-12.49</v>
      </c>
      <c r="H140" s="126"/>
      <c r="I140" s="127" t="s">
        <v>242</v>
      </c>
      <c r="J140" s="126"/>
    </row>
    <row r="141" spans="1:10" x14ac:dyDescent="0.3">
      <c r="A141" s="15" t="s">
        <v>415</v>
      </c>
      <c r="B141" s="123">
        <v>44382</v>
      </c>
      <c r="C141" s="124" t="s">
        <v>50</v>
      </c>
      <c r="D141" s="125" t="s">
        <v>109</v>
      </c>
      <c r="E141" s="126" t="s">
        <v>70</v>
      </c>
      <c r="F141" s="126" t="s">
        <v>80</v>
      </c>
      <c r="G141" s="126">
        <v>-11.99</v>
      </c>
      <c r="H141" s="126"/>
      <c r="I141" s="127" t="s">
        <v>243</v>
      </c>
      <c r="J141" s="126"/>
    </row>
    <row r="142" spans="1:10" x14ac:dyDescent="0.3">
      <c r="A142" s="15" t="s">
        <v>416</v>
      </c>
      <c r="B142" s="123">
        <v>44382</v>
      </c>
      <c r="C142" s="124" t="s">
        <v>50</v>
      </c>
      <c r="D142" s="125" t="s">
        <v>6</v>
      </c>
      <c r="E142" s="126" t="s">
        <v>35</v>
      </c>
      <c r="F142" s="126" t="s">
        <v>47</v>
      </c>
      <c r="G142" s="126">
        <v>-165.27</v>
      </c>
      <c r="H142" s="126"/>
      <c r="I142" s="127" t="s">
        <v>150</v>
      </c>
      <c r="J142" s="126"/>
    </row>
    <row r="143" spans="1:10" x14ac:dyDescent="0.3">
      <c r="A143" s="15" t="s">
        <v>417</v>
      </c>
      <c r="B143" s="123">
        <v>44382</v>
      </c>
      <c r="C143" s="124" t="s">
        <v>50</v>
      </c>
      <c r="D143" s="125" t="s">
        <v>4</v>
      </c>
      <c r="E143" s="126" t="s">
        <v>31</v>
      </c>
      <c r="F143" s="126" t="s">
        <v>73</v>
      </c>
      <c r="G143" s="126">
        <v>-60</v>
      </c>
      <c r="H143" s="126"/>
      <c r="I143" s="127" t="s">
        <v>418</v>
      </c>
      <c r="J143" s="126"/>
    </row>
    <row r="144" spans="1:10" x14ac:dyDescent="0.3">
      <c r="A144" s="15" t="s">
        <v>419</v>
      </c>
      <c r="B144" s="123">
        <v>44383</v>
      </c>
      <c r="C144" s="124" t="s">
        <v>50</v>
      </c>
      <c r="D144" s="125" t="s">
        <v>6</v>
      </c>
      <c r="E144" s="126" t="s">
        <v>28</v>
      </c>
      <c r="F144" s="126" t="s">
        <v>29</v>
      </c>
      <c r="G144" s="126">
        <v>-300</v>
      </c>
      <c r="H144" s="126"/>
      <c r="I144" s="127" t="s">
        <v>182</v>
      </c>
      <c r="J144" s="126"/>
    </row>
    <row r="145" spans="1:10" x14ac:dyDescent="0.3">
      <c r="A145" s="15" t="s">
        <v>420</v>
      </c>
      <c r="B145" s="123">
        <v>44384</v>
      </c>
      <c r="C145" s="124" t="s">
        <v>50</v>
      </c>
      <c r="D145" s="125" t="s">
        <v>7</v>
      </c>
      <c r="E145" s="126" t="s">
        <v>34</v>
      </c>
      <c r="F145" s="126" t="s">
        <v>52</v>
      </c>
      <c r="G145" s="126">
        <v>-100</v>
      </c>
      <c r="H145" s="126"/>
      <c r="I145" s="127" t="s">
        <v>421</v>
      </c>
      <c r="J145" s="126"/>
    </row>
    <row r="146" spans="1:10" x14ac:dyDescent="0.3">
      <c r="A146" s="15" t="s">
        <v>422</v>
      </c>
      <c r="B146" s="123">
        <v>44384</v>
      </c>
      <c r="C146" s="124" t="s">
        <v>50</v>
      </c>
      <c r="D146" s="125" t="s">
        <v>4</v>
      </c>
      <c r="E146" s="126" t="s">
        <v>32</v>
      </c>
      <c r="F146" s="126" t="s">
        <v>20</v>
      </c>
      <c r="G146" s="126">
        <v>-14.5</v>
      </c>
      <c r="H146" s="126"/>
      <c r="I146" s="127" t="s">
        <v>423</v>
      </c>
      <c r="J146" s="126"/>
    </row>
    <row r="147" spans="1:10" x14ac:dyDescent="0.3">
      <c r="A147" s="15" t="s">
        <v>424</v>
      </c>
      <c r="B147" s="123">
        <v>44385</v>
      </c>
      <c r="C147" s="124" t="s">
        <v>50</v>
      </c>
      <c r="D147" s="125" t="s">
        <v>4</v>
      </c>
      <c r="E147" s="126" t="s">
        <v>32</v>
      </c>
      <c r="F147" s="126" t="s">
        <v>20</v>
      </c>
      <c r="G147" s="126">
        <v>-32</v>
      </c>
      <c r="H147" s="126"/>
      <c r="I147" s="127" t="s">
        <v>425</v>
      </c>
      <c r="J147" s="126"/>
    </row>
    <row r="148" spans="1:10" x14ac:dyDescent="0.3">
      <c r="A148" s="15" t="s">
        <v>426</v>
      </c>
      <c r="B148" s="123">
        <v>44385</v>
      </c>
      <c r="C148" s="124" t="s">
        <v>50</v>
      </c>
      <c r="D148" s="125" t="s">
        <v>4</v>
      </c>
      <c r="E148" s="126" t="s">
        <v>32</v>
      </c>
      <c r="F148" s="126" t="s">
        <v>37</v>
      </c>
      <c r="G148" s="126">
        <v>-10.9</v>
      </c>
      <c r="H148" s="126"/>
      <c r="I148" s="127" t="s">
        <v>161</v>
      </c>
      <c r="J148" s="126"/>
    </row>
    <row r="149" spans="1:10" x14ac:dyDescent="0.3">
      <c r="A149" s="15" t="s">
        <v>427</v>
      </c>
      <c r="B149" s="123">
        <v>44386</v>
      </c>
      <c r="C149" s="124" t="s">
        <v>79</v>
      </c>
      <c r="D149" s="125" t="s">
        <v>11</v>
      </c>
      <c r="E149" s="126" t="s">
        <v>39</v>
      </c>
      <c r="F149" s="126" t="s">
        <v>74</v>
      </c>
      <c r="G149" s="126">
        <v>-14.99</v>
      </c>
      <c r="H149" s="126"/>
      <c r="I149" s="127" t="s">
        <v>428</v>
      </c>
      <c r="J149" s="126"/>
    </row>
    <row r="150" spans="1:10" x14ac:dyDescent="0.3">
      <c r="A150" s="15" t="s">
        <v>429</v>
      </c>
      <c r="B150" s="123">
        <v>44386</v>
      </c>
      <c r="C150" s="124" t="s">
        <v>79</v>
      </c>
      <c r="D150" s="125" t="s">
        <v>4</v>
      </c>
      <c r="E150" s="126" t="s">
        <v>70</v>
      </c>
      <c r="F150" s="126" t="s">
        <v>57</v>
      </c>
      <c r="G150" s="126">
        <v>-5.5</v>
      </c>
      <c r="H150" s="126"/>
      <c r="I150" s="127" t="s">
        <v>430</v>
      </c>
      <c r="J150" s="126"/>
    </row>
    <row r="151" spans="1:10" x14ac:dyDescent="0.3">
      <c r="A151" s="15" t="s">
        <v>431</v>
      </c>
      <c r="B151" s="80">
        <v>44386</v>
      </c>
      <c r="C151" s="81" t="s">
        <v>50</v>
      </c>
      <c r="D151" s="82" t="s">
        <v>7</v>
      </c>
      <c r="E151" s="83" t="s">
        <v>34</v>
      </c>
      <c r="F151" s="83" t="s">
        <v>52</v>
      </c>
      <c r="G151" s="83">
        <v>-50</v>
      </c>
      <c r="H151" s="83"/>
      <c r="I151" s="84" t="s">
        <v>433</v>
      </c>
      <c r="J151" s="83"/>
    </row>
    <row r="152" spans="1:10" x14ac:dyDescent="0.3">
      <c r="A152" s="15" t="s">
        <v>432</v>
      </c>
      <c r="B152" s="80">
        <v>44386</v>
      </c>
      <c r="C152" s="81" t="s">
        <v>289</v>
      </c>
      <c r="D152" s="82" t="s">
        <v>7</v>
      </c>
      <c r="E152" s="83" t="s">
        <v>34</v>
      </c>
      <c r="F152" s="83" t="s">
        <v>51</v>
      </c>
      <c r="G152" s="83"/>
      <c r="H152" s="83">
        <v>50</v>
      </c>
      <c r="I152" s="84" t="s">
        <v>433</v>
      </c>
      <c r="J152" s="83"/>
    </row>
    <row r="153" spans="1:10" x14ac:dyDescent="0.3">
      <c r="A153" s="15" t="s">
        <v>435</v>
      </c>
      <c r="B153" s="80">
        <v>44388</v>
      </c>
      <c r="C153" s="81" t="s">
        <v>79</v>
      </c>
      <c r="D153" s="82" t="s">
        <v>7</v>
      </c>
      <c r="E153" s="83" t="s">
        <v>34</v>
      </c>
      <c r="F153" s="83" t="s">
        <v>52</v>
      </c>
      <c r="G153" s="83">
        <v>-12.9</v>
      </c>
      <c r="H153" s="83"/>
      <c r="I153" s="84" t="s">
        <v>436</v>
      </c>
      <c r="J153" s="83"/>
    </row>
    <row r="154" spans="1:10" x14ac:dyDescent="0.3">
      <c r="A154" s="15" t="s">
        <v>437</v>
      </c>
      <c r="B154" s="80">
        <v>44388</v>
      </c>
      <c r="C154" s="81" t="s">
        <v>289</v>
      </c>
      <c r="D154" s="82" t="s">
        <v>7</v>
      </c>
      <c r="E154" s="83" t="s">
        <v>34</v>
      </c>
      <c r="F154" s="83" t="s">
        <v>51</v>
      </c>
      <c r="G154" s="83"/>
      <c r="H154" s="83">
        <v>12.9</v>
      </c>
      <c r="I154" s="84" t="s">
        <v>438</v>
      </c>
      <c r="J154" s="83"/>
    </row>
  </sheetData>
  <sortState ref="A6:J154">
    <sortCondition ref="B6"/>
  </sortState>
  <mergeCells count="4">
    <mergeCell ref="A1:B2"/>
    <mergeCell ref="A4:B4"/>
    <mergeCell ref="I1:I4"/>
    <mergeCell ref="A3:B3"/>
  </mergeCells>
  <phoneticPr fontId="12" type="noConversion"/>
  <conditionalFormatting sqref="G3:H4 E4:F4">
    <cfRule type="cellIs" dxfId="140" priority="126" operator="lessThan">
      <formula>0</formula>
    </cfRule>
    <cfRule type="cellIs" dxfId="139" priority="127" operator="greaterThanOrEqual">
      <formula>0</formula>
    </cfRule>
  </conditionalFormatting>
  <conditionalFormatting sqref="B151:H9677">
    <cfRule type="expression" dxfId="138" priority="123">
      <formula>$E151="LA BANQUE POSTALE - CP"</formula>
    </cfRule>
    <cfRule type="expression" dxfId="137" priority="124">
      <formula>$E151="LA BANQUE POSTALE - CJ"</formula>
    </cfRule>
    <cfRule type="expression" dxfId="136" priority="125">
      <formula>$E151="LIVRET A - CP"</formula>
    </cfRule>
  </conditionalFormatting>
  <conditionalFormatting sqref="I152:I9678">
    <cfRule type="expression" dxfId="135" priority="364">
      <formula>$E151="LA BANQUE POSTALE - CP"</formula>
    </cfRule>
    <cfRule type="expression" dxfId="134" priority="365">
      <formula>$E151="LA BANQUE POSTALE - CJ"</formula>
    </cfRule>
    <cfRule type="expression" dxfId="133" priority="366">
      <formula>$E151="LIVRET A - CP"</formula>
    </cfRule>
  </conditionalFormatting>
  <conditionalFormatting sqref="B74:H74 B66:I73 B77:H150">
    <cfRule type="expression" dxfId="132" priority="19">
      <formula>$E66="LA BANQUE POSTALE - CP"</formula>
    </cfRule>
    <cfRule type="expression" dxfId="131" priority="20">
      <formula>$E66="LA BANQUE POSTALE - CJ"</formula>
    </cfRule>
    <cfRule type="expression" dxfId="130" priority="21">
      <formula>$E66="LIVRET A - CP"</formula>
    </cfRule>
  </conditionalFormatting>
  <conditionalFormatting sqref="I58">
    <cfRule type="expression" dxfId="129" priority="7">
      <formula>$E58="LA BANQUE POSTALE - CP"</formula>
    </cfRule>
    <cfRule type="expression" dxfId="128" priority="8">
      <formula>$E58="LA BANQUE POSTALE - CJ"</formula>
    </cfRule>
    <cfRule type="expression" dxfId="127" priority="9">
      <formula>$E58="LIVRET A - CP"</formula>
    </cfRule>
  </conditionalFormatting>
  <conditionalFormatting sqref="I59:I65">
    <cfRule type="expression" dxfId="126" priority="10">
      <formula>$E59="LA BANQUE POSTALE - CP"</formula>
    </cfRule>
    <cfRule type="expression" dxfId="125" priority="11">
      <formula>$E59="LA BANQUE POSTALE - CJ"</formula>
    </cfRule>
    <cfRule type="expression" dxfId="124" priority="12">
      <formula>$E59="LIVRET A - CP"</formula>
    </cfRule>
  </conditionalFormatting>
  <conditionalFormatting sqref="B75:H76">
    <cfRule type="expression" dxfId="123" priority="4">
      <formula>$E75="LA BANQUE POSTALE - CP"</formula>
    </cfRule>
    <cfRule type="expression" dxfId="122" priority="5">
      <formula>$E75="LA BANQUE POSTALE - CJ"</formula>
    </cfRule>
    <cfRule type="expression" dxfId="121" priority="6">
      <formula>$E75="LIVRET A - CP"</formula>
    </cfRule>
  </conditionalFormatting>
  <conditionalFormatting sqref="I75:I76">
    <cfRule type="expression" dxfId="120" priority="1">
      <formula>$E74="LA BANQUE POSTALE - CP"</formula>
    </cfRule>
    <cfRule type="expression" dxfId="119" priority="2">
      <formula>$E74="LA BANQUE POSTALE - CJ"</formula>
    </cfRule>
    <cfRule type="expression" dxfId="118" priority="3">
      <formula>$E74="LIVRET A - CP"</formula>
    </cfRule>
  </conditionalFormatting>
  <conditionalFormatting sqref="I151">
    <cfRule type="expression" dxfId="117" priority="589">
      <formula>#REF!="LA BANQUE POSTALE - CP"</formula>
    </cfRule>
    <cfRule type="expression" dxfId="116" priority="590">
      <formula>#REF!="LA BANQUE POSTALE - CJ"</formula>
    </cfRule>
    <cfRule type="expression" dxfId="115" priority="591">
      <formula>#REF!="LIVRET A - CP"</formula>
    </cfRule>
  </conditionalFormatting>
  <conditionalFormatting sqref="I78:I88 I90:I102 I104 I107:I117 I120:I148 I150">
    <cfRule type="expression" dxfId="114" priority="22">
      <formula>$E77="LA BANQUE POSTALE - CP"</formula>
    </cfRule>
    <cfRule type="expression" dxfId="113" priority="23">
      <formula>$E77="LA BANQUE POSTALE - CJ"</formula>
    </cfRule>
    <cfRule type="expression" dxfId="112" priority="24">
      <formula>$E77="LIVRET A - CP"</formula>
    </cfRule>
  </conditionalFormatting>
  <conditionalFormatting sqref="B56:I57 B58:H65">
    <cfRule type="expression" dxfId="111" priority="16">
      <formula>$E56="LA BANQUE POSTALE - CP"</formula>
    </cfRule>
    <cfRule type="expression" dxfId="110" priority="17">
      <formula>$E56="LA BANQUE POSTALE - CJ"</formula>
    </cfRule>
    <cfRule type="expression" dxfId="109" priority="18">
      <formula>$E56="LIVRET A - CP"</formula>
    </cfRule>
  </conditionalFormatting>
  <conditionalFormatting sqref="B6:I55">
    <cfRule type="expression" dxfId="108" priority="13">
      <formula>$D6="LA BANQUE POSTALE - CP"</formula>
    </cfRule>
    <cfRule type="expression" dxfId="107" priority="14">
      <formula>$D6="LA BANQUE POSTALE - CJ"</formula>
    </cfRule>
    <cfRule type="expression" dxfId="106" priority="15">
      <formula>$D6="LIVRET A - CP"</formula>
    </cfRule>
  </conditionalFormatting>
  <conditionalFormatting sqref="I74">
    <cfRule type="expression" dxfId="105" priority="25">
      <formula>#REF!="LA BANQUE POSTALE - CP"</formula>
    </cfRule>
    <cfRule type="expression" dxfId="104" priority="26">
      <formula>#REF!="LA BANQUE POSTALE - CJ"</formula>
    </cfRule>
    <cfRule type="expression" dxfId="103" priority="27">
      <formula>#REF!="LIVRET A - CP"</formula>
    </cfRule>
  </conditionalFormatting>
  <conditionalFormatting sqref="I77">
    <cfRule type="expression" dxfId="102" priority="28">
      <formula>#REF!="LA BANQUE POSTALE - CP"</formula>
    </cfRule>
    <cfRule type="expression" dxfId="101" priority="29">
      <formula>#REF!="LA BANQUE POSTALE - CJ"</formula>
    </cfRule>
    <cfRule type="expression" dxfId="100" priority="30">
      <formula>#REF!="LIVRET A - CP"</formula>
    </cfRule>
  </conditionalFormatting>
  <conditionalFormatting sqref="I89">
    <cfRule type="expression" dxfId="99" priority="31">
      <formula>#REF!="LA BANQUE POSTALE - CP"</formula>
    </cfRule>
    <cfRule type="expression" dxfId="98" priority="32">
      <formula>#REF!="LA BANQUE POSTALE - CJ"</formula>
    </cfRule>
    <cfRule type="expression" dxfId="97" priority="33">
      <formula>#REF!="LIVRET A - CP"</formula>
    </cfRule>
  </conditionalFormatting>
  <conditionalFormatting sqref="I103">
    <cfRule type="expression" dxfId="96" priority="34">
      <formula>#REF!="LA BANQUE POSTALE - CP"</formula>
    </cfRule>
    <cfRule type="expression" dxfId="95" priority="35">
      <formula>#REF!="LA BANQUE POSTALE - CJ"</formula>
    </cfRule>
    <cfRule type="expression" dxfId="94" priority="36">
      <formula>#REF!="LIVRET A - CP"</formula>
    </cfRule>
  </conditionalFormatting>
  <conditionalFormatting sqref="I105">
    <cfRule type="expression" dxfId="93" priority="37">
      <formula>#REF!="LA BANQUE POSTALE - CP"</formula>
    </cfRule>
    <cfRule type="expression" dxfId="92" priority="38">
      <formula>#REF!="LA BANQUE POSTALE - CJ"</formula>
    </cfRule>
    <cfRule type="expression" dxfId="91" priority="39">
      <formula>#REF!="LIVRET A - CP"</formula>
    </cfRule>
  </conditionalFormatting>
  <conditionalFormatting sqref="I106">
    <cfRule type="expression" dxfId="90" priority="40">
      <formula>#REF!="LA BANQUE POSTALE - CP"</formula>
    </cfRule>
    <cfRule type="expression" dxfId="89" priority="41">
      <formula>#REF!="LA BANQUE POSTALE - CJ"</formula>
    </cfRule>
    <cfRule type="expression" dxfId="88" priority="42">
      <formula>#REF!="LIVRET A - CP"</formula>
    </cfRule>
  </conditionalFormatting>
  <conditionalFormatting sqref="I118">
    <cfRule type="expression" dxfId="87" priority="43">
      <formula>#REF!="LA BANQUE POSTALE - CP"</formula>
    </cfRule>
    <cfRule type="expression" dxfId="86" priority="44">
      <formula>#REF!="LA BANQUE POSTALE - CJ"</formula>
    </cfRule>
    <cfRule type="expression" dxfId="85" priority="45">
      <formula>#REF!="LIVRET A - CP"</formula>
    </cfRule>
  </conditionalFormatting>
  <conditionalFormatting sqref="I119">
    <cfRule type="expression" dxfId="84" priority="46">
      <formula>#REF!="LA BANQUE POSTALE - CP"</formula>
    </cfRule>
    <cfRule type="expression" dxfId="83" priority="47">
      <formula>#REF!="LA BANQUE POSTALE - CJ"</formula>
    </cfRule>
    <cfRule type="expression" dxfId="82" priority="48">
      <formula>#REF!="LIVRET A - CP"</formula>
    </cfRule>
  </conditionalFormatting>
  <conditionalFormatting sqref="I149">
    <cfRule type="expression" dxfId="81" priority="49">
      <formula>#REF!="LA BANQUE POSTALE - CP"</formula>
    </cfRule>
    <cfRule type="expression" dxfId="80" priority="50">
      <formula>#REF!="LA BANQUE POSTALE - CJ"</formula>
    </cfRule>
    <cfRule type="expression" dxfId="79" priority="51">
      <formula>#REF!="LIVRET A - CP"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X120"/>
  <sheetViews>
    <sheetView showGridLines="0" showRowColHeaders="0" topLeftCell="J1" zoomScale="78" zoomScaleNormal="78" workbookViewId="0">
      <pane ySplit="7" topLeftCell="A8" activePane="bottomLeft" state="frozen"/>
      <selection pane="bottomLeft" activeCell="V24" sqref="V24"/>
    </sheetView>
  </sheetViews>
  <sheetFormatPr baseColWidth="10" defaultRowHeight="13" x14ac:dyDescent="0.3"/>
  <cols>
    <col min="1" max="1" width="17.08984375" customWidth="1"/>
    <col min="2" max="2" width="25.26953125" customWidth="1"/>
    <col min="3" max="3" width="15.90625" customWidth="1"/>
    <col min="4" max="4" width="1" customWidth="1"/>
    <col min="5" max="5" width="24.90625" customWidth="1"/>
    <col min="6" max="6" width="14.81640625" customWidth="1"/>
    <col min="7" max="8" width="16.1796875" customWidth="1"/>
    <col min="9" max="9" width="30.54296875" bestFit="1" customWidth="1"/>
    <col min="10" max="10" width="6.54296875" bestFit="1" customWidth="1"/>
    <col min="11" max="11" width="15" bestFit="1" customWidth="1"/>
    <col min="12" max="14" width="14.7265625" customWidth="1"/>
    <col min="15" max="15" width="8" bestFit="1" customWidth="1"/>
    <col min="16" max="16" width="23" bestFit="1" customWidth="1"/>
    <col min="17" max="17" width="11" bestFit="1" customWidth="1"/>
    <col min="18" max="19" width="13.54296875" customWidth="1"/>
    <col min="20" max="20" width="13.54296875" style="3" customWidth="1"/>
    <col min="21" max="21" width="12.453125" style="86" bestFit="1" customWidth="1"/>
    <col min="22" max="22" width="17" style="15" bestFit="1" customWidth="1"/>
    <col min="23" max="23" width="12" bestFit="1" customWidth="1"/>
    <col min="24" max="24" width="9.81640625" style="12" bestFit="1" customWidth="1"/>
    <col min="25" max="25" width="21.269531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796875" bestFit="1" customWidth="1"/>
    <col min="37" max="37" width="17.179687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796875" bestFit="1" customWidth="1"/>
    <col min="75" max="75" width="17.1796875" bestFit="1" customWidth="1"/>
  </cols>
  <sheetData>
    <row r="1" spans="1:24" ht="24" customHeight="1" x14ac:dyDescent="0.3">
      <c r="A1" s="135" t="s">
        <v>173</v>
      </c>
      <c r="B1" s="37"/>
      <c r="C1" s="37"/>
      <c r="D1" s="37"/>
      <c r="E1" s="37"/>
      <c r="F1" s="37"/>
      <c r="G1" s="37"/>
      <c r="H1" s="34"/>
      <c r="I1" s="174"/>
      <c r="J1" s="174"/>
      <c r="K1" s="174"/>
      <c r="L1" s="174"/>
      <c r="M1" s="174"/>
      <c r="N1" s="174"/>
      <c r="O1" s="34"/>
      <c r="P1" s="34"/>
      <c r="Q1" s="34"/>
      <c r="R1" s="34"/>
      <c r="S1" s="34"/>
      <c r="T1" s="170" t="s">
        <v>227</v>
      </c>
      <c r="U1" s="170"/>
      <c r="V1" s="170"/>
    </row>
    <row r="2" spans="1:24" ht="24" customHeight="1" x14ac:dyDescent="0.3">
      <c r="A2" s="171">
        <f ca="1">TODAY()</f>
        <v>44388</v>
      </c>
      <c r="B2" s="171"/>
      <c r="C2" s="38"/>
      <c r="D2" s="38"/>
      <c r="E2" s="38"/>
      <c r="F2" s="38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175" t="s">
        <v>291</v>
      </c>
      <c r="V2" s="175"/>
    </row>
    <row r="3" spans="1:24" ht="21.75" customHeight="1" x14ac:dyDescent="0.3">
      <c r="A3" s="13" t="s">
        <v>85</v>
      </c>
      <c r="B3" s="132">
        <v>44378</v>
      </c>
      <c r="C3" s="38"/>
      <c r="D3" s="38"/>
      <c r="E3" s="38"/>
      <c r="F3" s="38"/>
      <c r="G3" s="34"/>
      <c r="H3" s="34"/>
      <c r="I3" s="34"/>
      <c r="J3" s="34"/>
      <c r="K3" s="34"/>
      <c r="L3" s="136" t="s">
        <v>82</v>
      </c>
      <c r="M3" s="136" t="s">
        <v>83</v>
      </c>
      <c r="N3" s="136" t="s">
        <v>84</v>
      </c>
      <c r="O3" s="172" t="s">
        <v>171</v>
      </c>
      <c r="P3" s="34"/>
      <c r="Q3" s="34"/>
      <c r="R3" s="34"/>
      <c r="S3" s="34"/>
      <c r="T3" s="34"/>
      <c r="U3" s="34"/>
      <c r="V3" s="34"/>
    </row>
    <row r="4" spans="1:24" ht="21.75" customHeight="1" x14ac:dyDescent="0.3">
      <c r="A4" s="13" t="s">
        <v>9</v>
      </c>
      <c r="B4" t="s">
        <v>50</v>
      </c>
      <c r="C4" s="38"/>
      <c r="D4" s="38"/>
      <c r="E4" s="38"/>
      <c r="F4" s="38"/>
      <c r="G4" s="34"/>
      <c r="H4" s="34"/>
      <c r="I4" s="34"/>
      <c r="J4" s="34"/>
      <c r="K4" s="34"/>
      <c r="L4" s="153">
        <f>Données!E3</f>
        <v>5722.6500000000051</v>
      </c>
      <c r="M4" s="153">
        <f>Données!G3</f>
        <v>12050</v>
      </c>
      <c r="N4" s="153">
        <f>Données!H3</f>
        <v>0</v>
      </c>
      <c r="O4" s="172"/>
      <c r="P4" s="34"/>
      <c r="Q4" s="34"/>
      <c r="R4" s="34"/>
      <c r="S4" s="34"/>
      <c r="T4" s="34"/>
      <c r="U4" s="34"/>
      <c r="V4" s="34"/>
    </row>
    <row r="5" spans="1:24" ht="21.75" customHeight="1" x14ac:dyDescent="0.3">
      <c r="A5" s="38"/>
      <c r="B5" s="38"/>
      <c r="C5" s="38"/>
      <c r="D5" s="38"/>
      <c r="E5" s="13" t="s">
        <v>85</v>
      </c>
      <c r="F5" t="s">
        <v>434</v>
      </c>
      <c r="G5" s="37"/>
      <c r="H5" s="37"/>
      <c r="I5" s="37"/>
      <c r="J5" s="34"/>
      <c r="K5" s="34"/>
      <c r="L5" s="34"/>
      <c r="M5" s="34"/>
      <c r="N5" s="34"/>
      <c r="O5" s="36"/>
      <c r="P5" s="34"/>
      <c r="Q5" s="34"/>
      <c r="R5" s="34"/>
      <c r="S5" s="34"/>
      <c r="T5" s="34"/>
      <c r="U5" s="34"/>
      <c r="V5" s="34"/>
    </row>
    <row r="6" spans="1:24" ht="16.5" customHeight="1" x14ac:dyDescent="0.3">
      <c r="A6" s="37"/>
      <c r="B6" s="37" t="s">
        <v>101</v>
      </c>
      <c r="C6" s="37"/>
      <c r="D6" s="37"/>
      <c r="E6" s="37"/>
      <c r="F6" s="37"/>
      <c r="G6" s="173" t="s">
        <v>172</v>
      </c>
      <c r="H6" s="173"/>
      <c r="I6" s="35">
        <f>M4+N4</f>
        <v>12050</v>
      </c>
      <c r="J6" s="37"/>
      <c r="K6" s="37"/>
      <c r="L6" s="37"/>
      <c r="M6" s="37"/>
      <c r="N6" s="37"/>
      <c r="O6" s="36"/>
      <c r="P6" s="37"/>
      <c r="Q6" s="37"/>
      <c r="R6" s="37"/>
      <c r="S6" s="37"/>
      <c r="T6" s="37"/>
      <c r="U6" s="142" t="s">
        <v>86</v>
      </c>
      <c r="V6" s="146" t="s">
        <v>87</v>
      </c>
      <c r="W6" s="12"/>
      <c r="X6"/>
    </row>
    <row r="7" spans="1:24" ht="12.75" customHeight="1" x14ac:dyDescent="0.35">
      <c r="A7" s="134" t="s">
        <v>99</v>
      </c>
      <c r="B7" s="3" t="s">
        <v>102</v>
      </c>
      <c r="C7" s="3" t="s">
        <v>103</v>
      </c>
      <c r="D7" s="3"/>
      <c r="E7" s="134" t="s">
        <v>8</v>
      </c>
      <c r="F7" s="3" t="s">
        <v>104</v>
      </c>
      <c r="G7" s="37"/>
      <c r="H7" s="37"/>
      <c r="I7" s="37"/>
      <c r="J7" s="37"/>
      <c r="K7" s="37"/>
      <c r="L7" s="37"/>
      <c r="M7" s="37"/>
      <c r="N7" s="37"/>
      <c r="O7" s="37"/>
      <c r="P7" s="137"/>
      <c r="Q7" s="37"/>
      <c r="R7" s="37"/>
      <c r="S7" s="137"/>
      <c r="T7" s="37"/>
      <c r="U7" s="143">
        <v>44362</v>
      </c>
      <c r="V7" s="147">
        <v>3866.12</v>
      </c>
      <c r="W7" s="12"/>
      <c r="X7"/>
    </row>
    <row r="8" spans="1:24" ht="15.5" x14ac:dyDescent="0.35">
      <c r="A8" s="140" t="s">
        <v>32</v>
      </c>
      <c r="B8" s="141">
        <v>-29.18</v>
      </c>
      <c r="C8" s="141"/>
      <c r="D8" s="138"/>
      <c r="E8" s="150" t="s">
        <v>50</v>
      </c>
      <c r="F8" s="141">
        <v>103</v>
      </c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9"/>
      <c r="U8" s="144">
        <v>44363</v>
      </c>
      <c r="V8" s="148">
        <v>3790.9200000000019</v>
      </c>
      <c r="W8" s="16"/>
      <c r="X8"/>
    </row>
    <row r="9" spans="1:24" ht="15.5" x14ac:dyDescent="0.35">
      <c r="A9" s="140" t="s">
        <v>28</v>
      </c>
      <c r="B9" s="141">
        <v>-30</v>
      </c>
      <c r="C9" s="141"/>
      <c r="D9" s="138"/>
      <c r="E9" s="152" t="s">
        <v>4</v>
      </c>
      <c r="F9" s="141">
        <v>55</v>
      </c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9"/>
      <c r="U9" s="144">
        <v>44368</v>
      </c>
      <c r="V9" s="148">
        <v>3779.8800000000028</v>
      </c>
      <c r="W9" s="16"/>
      <c r="X9"/>
    </row>
    <row r="10" spans="1:24" ht="15.5" x14ac:dyDescent="0.35">
      <c r="A10" s="140" t="s">
        <v>31</v>
      </c>
      <c r="B10" s="141">
        <v>-76.8</v>
      </c>
      <c r="C10" s="141">
        <v>18.5</v>
      </c>
      <c r="D10" s="138"/>
      <c r="E10" s="151" t="s">
        <v>11</v>
      </c>
      <c r="F10" s="141">
        <v>2</v>
      </c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9"/>
      <c r="U10" s="144">
        <v>44369</v>
      </c>
      <c r="V10" s="148">
        <v>3766.3500000000031</v>
      </c>
      <c r="W10" s="16"/>
      <c r="X10"/>
    </row>
    <row r="11" spans="1:24" ht="15.5" x14ac:dyDescent="0.35">
      <c r="A11" s="140" t="s">
        <v>100</v>
      </c>
      <c r="B11" s="141">
        <v>-135.97999999999999</v>
      </c>
      <c r="C11" s="141">
        <v>18.5</v>
      </c>
      <c r="D11" s="138"/>
      <c r="E11" s="151" t="s">
        <v>109</v>
      </c>
      <c r="F11" s="141">
        <v>2</v>
      </c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9"/>
      <c r="U11" s="144">
        <v>44371</v>
      </c>
      <c r="V11" s="148">
        <v>5643.1800000000021</v>
      </c>
      <c r="W11" s="16"/>
      <c r="X11"/>
    </row>
    <row r="12" spans="1:24" ht="15.5" x14ac:dyDescent="0.35">
      <c r="D12" s="138"/>
      <c r="E12" s="151" t="s">
        <v>7</v>
      </c>
      <c r="F12" s="141">
        <v>9</v>
      </c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9"/>
      <c r="U12" s="144">
        <v>44372</v>
      </c>
      <c r="V12" s="148">
        <v>5675.68</v>
      </c>
      <c r="W12" s="16"/>
      <c r="X12"/>
    </row>
    <row r="13" spans="1:24" ht="15.5" x14ac:dyDescent="0.35">
      <c r="D13" s="138"/>
      <c r="E13" s="151" t="s">
        <v>89</v>
      </c>
      <c r="F13" s="141">
        <v>1</v>
      </c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9"/>
      <c r="U13" s="144">
        <v>44375</v>
      </c>
      <c r="V13" s="148">
        <v>5372.4100000000035</v>
      </c>
      <c r="W13" s="16"/>
      <c r="X13"/>
    </row>
    <row r="14" spans="1:24" ht="15.5" x14ac:dyDescent="0.35">
      <c r="D14" s="138"/>
      <c r="E14" s="152" t="s">
        <v>6</v>
      </c>
      <c r="F14" s="141">
        <v>17</v>
      </c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9"/>
      <c r="U14" s="144">
        <v>44377</v>
      </c>
      <c r="V14" s="148">
        <v>7357.9100000000035</v>
      </c>
    </row>
    <row r="15" spans="1:24" ht="15.5" x14ac:dyDescent="0.35">
      <c r="D15" s="138"/>
      <c r="E15" s="152" t="s">
        <v>76</v>
      </c>
      <c r="F15" s="141">
        <v>10</v>
      </c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9"/>
      <c r="U15" s="144">
        <v>44378</v>
      </c>
      <c r="V15" s="148">
        <v>7240.430000000003</v>
      </c>
    </row>
    <row r="16" spans="1:24" ht="15.5" x14ac:dyDescent="0.35">
      <c r="D16" s="138"/>
      <c r="E16" s="152" t="s">
        <v>5</v>
      </c>
      <c r="F16" s="141">
        <v>7</v>
      </c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9"/>
      <c r="U16" s="144">
        <v>44379</v>
      </c>
      <c r="V16" s="148">
        <v>7174.2300000000032</v>
      </c>
    </row>
    <row r="17" spans="1:22" ht="15.5" x14ac:dyDescent="0.35">
      <c r="D17" s="138"/>
      <c r="E17" s="150" t="s">
        <v>79</v>
      </c>
      <c r="F17" s="141">
        <v>38</v>
      </c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9"/>
      <c r="U17" s="144">
        <v>44382</v>
      </c>
      <c r="V17" s="148">
        <v>6230.05</v>
      </c>
    </row>
    <row r="18" spans="1:22" ht="15.5" x14ac:dyDescent="0.35">
      <c r="D18" s="138"/>
      <c r="E18" s="152" t="s">
        <v>4</v>
      </c>
      <c r="F18" s="141">
        <v>16</v>
      </c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9"/>
      <c r="U18" s="144">
        <v>44383</v>
      </c>
      <c r="V18" s="148">
        <v>5930.5050000000001</v>
      </c>
    </row>
    <row r="19" spans="1:22" ht="15.5" x14ac:dyDescent="0.35">
      <c r="D19" s="138"/>
      <c r="E19" s="151" t="s">
        <v>11</v>
      </c>
      <c r="F19" s="141">
        <v>11</v>
      </c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9"/>
      <c r="U19" s="154">
        <v>44384</v>
      </c>
      <c r="V19" s="155">
        <v>5815.55</v>
      </c>
    </row>
    <row r="20" spans="1:22" ht="15.5" x14ac:dyDescent="0.35">
      <c r="D20" s="138"/>
      <c r="E20" s="151" t="s">
        <v>7</v>
      </c>
      <c r="F20" s="141">
        <v>6</v>
      </c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9"/>
      <c r="U20" s="154">
        <v>44385</v>
      </c>
      <c r="V20" s="155">
        <v>5772.65</v>
      </c>
    </row>
    <row r="21" spans="1:22" ht="15.5" x14ac:dyDescent="0.35">
      <c r="A21" s="138"/>
      <c r="B21" s="138"/>
      <c r="C21" s="138"/>
      <c r="D21" s="138"/>
      <c r="E21" s="152" t="s">
        <v>6</v>
      </c>
      <c r="F21" s="141">
        <v>2</v>
      </c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9"/>
      <c r="U21" s="154">
        <v>44386</v>
      </c>
      <c r="V21" s="155">
        <v>5722.65</v>
      </c>
    </row>
    <row r="22" spans="1:22" x14ac:dyDescent="0.3">
      <c r="A22" s="138"/>
      <c r="B22" s="138"/>
      <c r="C22" s="138"/>
      <c r="D22" s="138"/>
      <c r="E22" s="151" t="s">
        <v>183</v>
      </c>
      <c r="F22" s="141">
        <v>2</v>
      </c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9"/>
      <c r="U22" s="145"/>
      <c r="V22" s="149"/>
    </row>
    <row r="23" spans="1:22" x14ac:dyDescent="0.3">
      <c r="A23" s="138"/>
      <c r="B23" s="138"/>
      <c r="C23" s="138"/>
      <c r="D23" s="138"/>
      <c r="E23" s="152" t="s">
        <v>76</v>
      </c>
      <c r="F23" s="141">
        <v>1</v>
      </c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9"/>
      <c r="U23" s="145"/>
      <c r="V23" s="149"/>
    </row>
    <row r="24" spans="1:22" x14ac:dyDescent="0.3">
      <c r="A24" s="138"/>
      <c r="B24" s="138"/>
      <c r="C24" s="138"/>
      <c r="D24" s="138"/>
      <c r="E24" s="150" t="s">
        <v>55</v>
      </c>
      <c r="F24" s="141">
        <v>6</v>
      </c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9"/>
      <c r="U24" s="145"/>
      <c r="V24" s="149"/>
    </row>
    <row r="25" spans="1:22" x14ac:dyDescent="0.3">
      <c r="A25" s="138"/>
      <c r="B25" s="138"/>
      <c r="C25" s="138"/>
      <c r="D25" s="138"/>
      <c r="E25" s="151" t="s">
        <v>7</v>
      </c>
      <c r="F25" s="141">
        <v>6</v>
      </c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9"/>
      <c r="U25" s="145"/>
      <c r="V25" s="149"/>
    </row>
    <row r="26" spans="1:22" x14ac:dyDescent="0.3">
      <c r="A26" s="138"/>
      <c r="B26" s="138"/>
      <c r="C26" s="138"/>
      <c r="D26" s="138"/>
      <c r="E26" s="150" t="s">
        <v>289</v>
      </c>
      <c r="F26" s="141">
        <v>2</v>
      </c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9"/>
      <c r="U26" s="145"/>
      <c r="V26" s="149"/>
    </row>
    <row r="27" spans="1:22" x14ac:dyDescent="0.3">
      <c r="A27" s="138"/>
      <c r="B27" s="138"/>
      <c r="C27" s="138"/>
      <c r="D27" s="138"/>
      <c r="E27" s="151" t="s">
        <v>7</v>
      </c>
      <c r="F27" s="141">
        <v>2</v>
      </c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9"/>
      <c r="U27" s="145"/>
      <c r="V27" s="149"/>
    </row>
    <row r="28" spans="1:22" x14ac:dyDescent="0.3">
      <c r="A28" s="138"/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9"/>
      <c r="U28" s="145"/>
      <c r="V28" s="149"/>
    </row>
    <row r="29" spans="1:22" x14ac:dyDescent="0.3">
      <c r="A29" s="138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9"/>
      <c r="U29" s="145"/>
      <c r="V29" s="149"/>
    </row>
    <row r="30" spans="1:22" x14ac:dyDescent="0.3">
      <c r="A30" s="138"/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9"/>
      <c r="U30" s="145"/>
      <c r="V30" s="149"/>
    </row>
    <row r="31" spans="1:22" x14ac:dyDescent="0.3">
      <c r="A31" s="138"/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9"/>
      <c r="U31" s="145"/>
      <c r="V31" s="149"/>
    </row>
    <row r="32" spans="1:22" x14ac:dyDescent="0.3">
      <c r="A32" s="138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9"/>
      <c r="U32" s="145"/>
      <c r="V32" s="149"/>
    </row>
    <row r="33" spans="1:22" x14ac:dyDescent="0.3">
      <c r="A33" s="138"/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9"/>
      <c r="U33" s="145"/>
      <c r="V33" s="149"/>
    </row>
    <row r="34" spans="1:22" x14ac:dyDescent="0.3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9"/>
      <c r="U34" s="145"/>
      <c r="V34" s="149"/>
    </row>
    <row r="35" spans="1:22" x14ac:dyDescent="0.3">
      <c r="A35" s="138"/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9"/>
      <c r="U35" s="145"/>
      <c r="V35" s="149"/>
    </row>
    <row r="36" spans="1:22" x14ac:dyDescent="0.3">
      <c r="A36" s="138"/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9"/>
      <c r="U36" s="145"/>
      <c r="V36" s="149"/>
    </row>
    <row r="37" spans="1:22" x14ac:dyDescent="0.3">
      <c r="A37" s="138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9"/>
      <c r="U37" s="145"/>
      <c r="V37" s="149"/>
    </row>
    <row r="38" spans="1:22" x14ac:dyDescent="0.3">
      <c r="A38" s="138"/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9"/>
      <c r="U38" s="145"/>
      <c r="V38" s="149"/>
    </row>
    <row r="39" spans="1:22" x14ac:dyDescent="0.3">
      <c r="A39" s="138"/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9"/>
      <c r="U39" s="145"/>
      <c r="V39" s="149"/>
    </row>
    <row r="40" spans="1:22" x14ac:dyDescent="0.3">
      <c r="A40" s="138"/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9"/>
      <c r="U40" s="145"/>
      <c r="V40" s="149"/>
    </row>
    <row r="41" spans="1:22" x14ac:dyDescent="0.3">
      <c r="A41" s="138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9"/>
      <c r="U41" s="145"/>
      <c r="V41" s="149"/>
    </row>
    <row r="42" spans="1:22" x14ac:dyDescent="0.3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9"/>
      <c r="U42" s="145"/>
      <c r="V42" s="149"/>
    </row>
    <row r="43" spans="1:22" x14ac:dyDescent="0.3">
      <c r="A43" s="138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9"/>
      <c r="U43" s="145"/>
      <c r="V43" s="149"/>
    </row>
    <row r="44" spans="1:22" x14ac:dyDescent="0.3">
      <c r="A44" s="138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9"/>
      <c r="U44" s="145"/>
      <c r="V44" s="149"/>
    </row>
    <row r="45" spans="1:22" x14ac:dyDescent="0.3">
      <c r="A45" s="138"/>
      <c r="B45" s="138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9"/>
      <c r="U45" s="145"/>
      <c r="V45" s="149"/>
    </row>
    <row r="46" spans="1:22" x14ac:dyDescent="0.3">
      <c r="A46" s="138"/>
      <c r="B46" s="138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9"/>
      <c r="U46" s="145"/>
      <c r="V46" s="149"/>
    </row>
    <row r="47" spans="1:22" x14ac:dyDescent="0.3">
      <c r="A47" s="138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9"/>
      <c r="U47" s="145"/>
      <c r="V47" s="149"/>
    </row>
    <row r="48" spans="1:22" x14ac:dyDescent="0.3">
      <c r="A48" s="138"/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9"/>
      <c r="U48" s="145"/>
      <c r="V48" s="149"/>
    </row>
    <row r="49" spans="1:22" x14ac:dyDescent="0.3">
      <c r="A49" s="138"/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9"/>
      <c r="U49" s="145"/>
      <c r="V49" s="149"/>
    </row>
    <row r="50" spans="1:22" x14ac:dyDescent="0.3">
      <c r="A50" s="138"/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9"/>
      <c r="U50" s="145"/>
      <c r="V50" s="149"/>
    </row>
    <row r="51" spans="1:22" x14ac:dyDescent="0.3">
      <c r="A51" s="138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9"/>
      <c r="U51" s="145"/>
      <c r="V51" s="149"/>
    </row>
    <row r="52" spans="1:22" x14ac:dyDescent="0.3">
      <c r="A52" s="138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9"/>
      <c r="U52" s="145"/>
      <c r="V52" s="149"/>
    </row>
    <row r="53" spans="1:22" x14ac:dyDescent="0.3">
      <c r="A53" s="138"/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9"/>
      <c r="U53" s="145"/>
      <c r="V53" s="149"/>
    </row>
    <row r="54" spans="1:22" x14ac:dyDescent="0.3">
      <c r="A54" s="138"/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9"/>
      <c r="U54" s="145"/>
      <c r="V54" s="149"/>
    </row>
    <row r="55" spans="1:22" x14ac:dyDescent="0.3">
      <c r="A55" s="138"/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9"/>
      <c r="U55" s="145"/>
      <c r="V55" s="149"/>
    </row>
    <row r="56" spans="1:22" x14ac:dyDescent="0.3">
      <c r="A56" s="138"/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9"/>
      <c r="U56" s="145"/>
      <c r="V56" s="149"/>
    </row>
    <row r="57" spans="1:22" x14ac:dyDescent="0.3">
      <c r="A57" s="138"/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9"/>
      <c r="U57" s="145"/>
      <c r="V57" s="149"/>
    </row>
    <row r="58" spans="1:22" x14ac:dyDescent="0.3">
      <c r="A58" s="138"/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9"/>
      <c r="U58" s="145"/>
      <c r="V58" s="149"/>
    </row>
    <row r="59" spans="1:22" x14ac:dyDescent="0.3">
      <c r="A59" s="138"/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9"/>
      <c r="U59" s="145"/>
      <c r="V59" s="149"/>
    </row>
    <row r="60" spans="1:22" x14ac:dyDescent="0.3">
      <c r="A60" s="138"/>
      <c r="B60" s="138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9"/>
      <c r="U60" s="145"/>
      <c r="V60" s="149"/>
    </row>
    <row r="61" spans="1:22" x14ac:dyDescent="0.3">
      <c r="A61" s="138"/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9"/>
      <c r="U61" s="145"/>
      <c r="V61" s="149"/>
    </row>
    <row r="62" spans="1:22" x14ac:dyDescent="0.3">
      <c r="A62" s="138"/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9"/>
      <c r="U62" s="145"/>
      <c r="V62" s="149"/>
    </row>
    <row r="63" spans="1:22" x14ac:dyDescent="0.3">
      <c r="A63" s="138"/>
      <c r="B63" s="138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9"/>
      <c r="U63" s="145"/>
      <c r="V63" s="149"/>
    </row>
    <row r="64" spans="1:22" x14ac:dyDescent="0.3">
      <c r="A64" s="138"/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9"/>
      <c r="U64" s="145"/>
      <c r="V64" s="149"/>
    </row>
    <row r="65" spans="1:22" x14ac:dyDescent="0.3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9"/>
      <c r="U65" s="145"/>
      <c r="V65" s="149"/>
    </row>
    <row r="66" spans="1:22" x14ac:dyDescent="0.3">
      <c r="A66" s="138"/>
      <c r="B66" s="138"/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9"/>
      <c r="U66" s="145"/>
      <c r="V66" s="149"/>
    </row>
    <row r="67" spans="1:22" x14ac:dyDescent="0.3">
      <c r="A67" s="138"/>
      <c r="B67" s="138"/>
      <c r="C67" s="138"/>
      <c r="D67" s="138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9"/>
      <c r="U67" s="145"/>
      <c r="V67" s="149"/>
    </row>
    <row r="68" spans="1:22" x14ac:dyDescent="0.3">
      <c r="A68" s="138"/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9"/>
      <c r="U68" s="145"/>
      <c r="V68" s="149"/>
    </row>
    <row r="69" spans="1:22" x14ac:dyDescent="0.3">
      <c r="A69" s="138"/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9"/>
      <c r="U69" s="145"/>
      <c r="V69" s="149"/>
    </row>
    <row r="70" spans="1:22" x14ac:dyDescent="0.3">
      <c r="A70" s="138"/>
      <c r="B70" s="138"/>
      <c r="C70" s="138"/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9"/>
      <c r="U70" s="145"/>
      <c r="V70" s="149"/>
    </row>
    <row r="71" spans="1:22" x14ac:dyDescent="0.3">
      <c r="A71" s="138"/>
      <c r="B71" s="138"/>
      <c r="C71" s="138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9"/>
      <c r="U71" s="145"/>
      <c r="V71" s="149"/>
    </row>
    <row r="72" spans="1:22" x14ac:dyDescent="0.3">
      <c r="A72" s="138"/>
      <c r="B72" s="138"/>
      <c r="C72" s="138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9"/>
      <c r="U72" s="145"/>
      <c r="V72" s="149"/>
    </row>
    <row r="73" spans="1:22" x14ac:dyDescent="0.3">
      <c r="A73" s="138"/>
      <c r="B73" s="138"/>
      <c r="C73" s="138"/>
      <c r="D73" s="138"/>
      <c r="E73" s="138"/>
      <c r="F73" s="138"/>
      <c r="G73" s="138"/>
      <c r="H73" s="138"/>
      <c r="I73" s="138"/>
      <c r="J73" s="138"/>
      <c r="K73" s="138"/>
      <c r="L73" s="138"/>
      <c r="M73" s="138"/>
      <c r="N73" s="138"/>
      <c r="O73" s="138"/>
      <c r="P73" s="138"/>
      <c r="Q73" s="138"/>
      <c r="R73" s="138"/>
      <c r="S73" s="138"/>
      <c r="T73" s="139"/>
      <c r="U73" s="145"/>
      <c r="V73" s="149"/>
    </row>
    <row r="74" spans="1:22" x14ac:dyDescent="0.3">
      <c r="A74" s="138"/>
      <c r="B74" s="138"/>
      <c r="C74" s="138"/>
      <c r="D74" s="138"/>
      <c r="E74" s="138"/>
      <c r="F74" s="138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9"/>
      <c r="U74" s="145"/>
      <c r="V74" s="149"/>
    </row>
    <row r="75" spans="1:22" x14ac:dyDescent="0.3">
      <c r="A75" s="138"/>
      <c r="B75" s="138"/>
      <c r="C75" s="138"/>
      <c r="D75" s="138"/>
      <c r="E75" s="138"/>
      <c r="F75" s="138"/>
      <c r="G75" s="138"/>
      <c r="H75" s="138"/>
      <c r="I75" s="138"/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9"/>
      <c r="U75" s="145"/>
      <c r="V75" s="149"/>
    </row>
    <row r="76" spans="1:22" x14ac:dyDescent="0.3">
      <c r="A76" s="138"/>
      <c r="B76" s="138"/>
      <c r="C76" s="138"/>
      <c r="D76" s="138"/>
      <c r="E76" s="138"/>
      <c r="F76" s="138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9"/>
      <c r="U76" s="145"/>
      <c r="V76" s="149"/>
    </row>
    <row r="77" spans="1:22" x14ac:dyDescent="0.3">
      <c r="A77" s="138"/>
      <c r="B77" s="138"/>
      <c r="C77" s="138"/>
      <c r="D77" s="138"/>
      <c r="E77" s="138"/>
      <c r="F77" s="138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9"/>
      <c r="U77" s="145"/>
      <c r="V77" s="149"/>
    </row>
    <row r="78" spans="1:22" x14ac:dyDescent="0.3">
      <c r="A78" s="138"/>
      <c r="B78" s="138"/>
      <c r="C78" s="138"/>
      <c r="D78" s="138"/>
      <c r="E78" s="138"/>
      <c r="F78" s="138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9"/>
      <c r="U78" s="145"/>
      <c r="V78" s="149"/>
    </row>
    <row r="79" spans="1:22" x14ac:dyDescent="0.3">
      <c r="A79" s="138"/>
      <c r="B79" s="138"/>
      <c r="C79" s="138"/>
      <c r="D79" s="138"/>
      <c r="E79" s="138"/>
      <c r="F79" s="138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9"/>
      <c r="U79" s="145"/>
      <c r="V79" s="149"/>
    </row>
    <row r="80" spans="1:22" x14ac:dyDescent="0.3">
      <c r="A80" s="138"/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9"/>
      <c r="U80" s="145"/>
      <c r="V80" s="149"/>
    </row>
    <row r="81" spans="1:22" x14ac:dyDescent="0.3">
      <c r="A81" s="138"/>
      <c r="B81" s="138"/>
      <c r="C81" s="138"/>
      <c r="D81" s="138"/>
      <c r="E81" s="138"/>
      <c r="F81" s="138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9"/>
      <c r="U81" s="145"/>
      <c r="V81" s="149"/>
    </row>
    <row r="82" spans="1:22" x14ac:dyDescent="0.3">
      <c r="A82" s="138"/>
      <c r="B82" s="138"/>
      <c r="C82" s="138"/>
      <c r="D82" s="138"/>
      <c r="E82" s="138"/>
      <c r="F82" s="138"/>
      <c r="G82" s="138"/>
      <c r="H82" s="138"/>
      <c r="I82" s="138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9"/>
      <c r="U82" s="145"/>
      <c r="V82" s="149"/>
    </row>
    <row r="83" spans="1:22" x14ac:dyDescent="0.3">
      <c r="A83" s="138"/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9"/>
      <c r="U83" s="145"/>
      <c r="V83" s="149"/>
    </row>
    <row r="84" spans="1:22" x14ac:dyDescent="0.3">
      <c r="A84" s="138"/>
      <c r="B84" s="138"/>
      <c r="C84" s="138"/>
      <c r="D84" s="138"/>
      <c r="E84" s="138"/>
      <c r="F84" s="138"/>
      <c r="G84" s="138"/>
      <c r="H84" s="138"/>
      <c r="I84" s="138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9"/>
      <c r="U84" s="145"/>
      <c r="V84" s="149"/>
    </row>
    <row r="85" spans="1:22" x14ac:dyDescent="0.3">
      <c r="A85" s="138"/>
      <c r="B85" s="138"/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9"/>
      <c r="U85" s="145"/>
      <c r="V85" s="149"/>
    </row>
    <row r="86" spans="1:22" x14ac:dyDescent="0.3">
      <c r="A86" s="138"/>
      <c r="B86" s="138"/>
      <c r="C86" s="138"/>
      <c r="D86" s="138"/>
      <c r="E86" s="138"/>
      <c r="F86" s="138"/>
      <c r="G86" s="138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9"/>
      <c r="U86" s="145"/>
      <c r="V86" s="149"/>
    </row>
    <row r="87" spans="1:22" x14ac:dyDescent="0.3">
      <c r="A87" s="138"/>
      <c r="B87" s="138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9"/>
      <c r="U87" s="145"/>
      <c r="V87" s="149"/>
    </row>
    <row r="88" spans="1:22" x14ac:dyDescent="0.3">
      <c r="A88" s="138"/>
      <c r="B88" s="138"/>
      <c r="C88" s="138"/>
      <c r="D88" s="138"/>
      <c r="E88" s="138"/>
      <c r="F88" s="138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9"/>
      <c r="U88" s="145"/>
      <c r="V88" s="149"/>
    </row>
    <row r="89" spans="1:22" x14ac:dyDescent="0.3">
      <c r="A89" s="138"/>
      <c r="B89" s="138"/>
      <c r="C89" s="138"/>
      <c r="D89" s="138"/>
      <c r="E89" s="138"/>
      <c r="F89" s="138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9"/>
      <c r="U89" s="145"/>
      <c r="V89" s="149"/>
    </row>
    <row r="90" spans="1:22" x14ac:dyDescent="0.3">
      <c r="A90" s="138"/>
      <c r="B90" s="138"/>
      <c r="C90" s="138"/>
      <c r="D90" s="138"/>
      <c r="E90" s="138"/>
      <c r="F90" s="138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9"/>
      <c r="U90" s="145"/>
      <c r="V90" s="149"/>
    </row>
    <row r="91" spans="1:22" x14ac:dyDescent="0.3">
      <c r="A91" s="138"/>
      <c r="B91" s="138"/>
      <c r="C91" s="138"/>
      <c r="D91" s="138"/>
      <c r="E91" s="138"/>
      <c r="F91" s="138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9"/>
      <c r="U91" s="145"/>
      <c r="V91" s="149"/>
    </row>
    <row r="92" spans="1:22" x14ac:dyDescent="0.3">
      <c r="A92" s="138"/>
      <c r="B92" s="138"/>
      <c r="C92" s="138"/>
      <c r="D92" s="138"/>
      <c r="E92" s="138"/>
      <c r="F92" s="138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8"/>
      <c r="R92" s="138"/>
      <c r="S92" s="138"/>
      <c r="T92" s="139"/>
      <c r="U92" s="145"/>
      <c r="V92" s="149"/>
    </row>
    <row r="93" spans="1:22" x14ac:dyDescent="0.3">
      <c r="A93" s="138"/>
      <c r="B93" s="138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9"/>
      <c r="U93" s="145"/>
      <c r="V93" s="149"/>
    </row>
    <row r="94" spans="1:22" x14ac:dyDescent="0.3">
      <c r="A94" s="138"/>
      <c r="B94" s="138"/>
      <c r="C94" s="138"/>
      <c r="D94" s="138"/>
      <c r="E94" s="138"/>
      <c r="F94" s="138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8"/>
      <c r="S94" s="138"/>
      <c r="T94" s="139"/>
      <c r="U94" s="145"/>
      <c r="V94" s="149"/>
    </row>
    <row r="95" spans="1:22" x14ac:dyDescent="0.3">
      <c r="A95" s="138"/>
      <c r="B95" s="138"/>
      <c r="C95" s="138"/>
      <c r="D95" s="138"/>
      <c r="E95" s="138"/>
      <c r="F95" s="138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9"/>
      <c r="U95" s="145"/>
      <c r="V95" s="149"/>
    </row>
    <row r="96" spans="1:22" x14ac:dyDescent="0.3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9"/>
      <c r="U96" s="145"/>
      <c r="V96" s="149"/>
    </row>
    <row r="97" spans="1:22" x14ac:dyDescent="0.3">
      <c r="A97" s="138"/>
      <c r="B97" s="138"/>
      <c r="C97" s="138"/>
      <c r="D97" s="138"/>
      <c r="E97" s="138"/>
      <c r="F97" s="138"/>
      <c r="G97" s="138"/>
      <c r="H97" s="138"/>
      <c r="I97" s="138"/>
      <c r="J97" s="138"/>
      <c r="K97" s="138"/>
      <c r="L97" s="138"/>
      <c r="M97" s="138"/>
      <c r="N97" s="138"/>
      <c r="O97" s="138"/>
      <c r="P97" s="138"/>
      <c r="Q97" s="138"/>
      <c r="R97" s="138"/>
      <c r="S97" s="138"/>
      <c r="T97" s="139"/>
      <c r="U97" s="145"/>
      <c r="V97" s="149"/>
    </row>
    <row r="98" spans="1:22" x14ac:dyDescent="0.3">
      <c r="A98" s="138"/>
      <c r="B98" s="138"/>
      <c r="C98" s="138"/>
      <c r="D98" s="138"/>
      <c r="E98" s="138"/>
      <c r="F98" s="138"/>
      <c r="G98" s="138"/>
      <c r="H98" s="138"/>
      <c r="I98" s="138"/>
      <c r="J98" s="138"/>
      <c r="K98" s="138"/>
      <c r="L98" s="138"/>
      <c r="M98" s="138"/>
      <c r="N98" s="138"/>
      <c r="O98" s="138"/>
      <c r="P98" s="138"/>
      <c r="Q98" s="138"/>
      <c r="R98" s="138"/>
      <c r="S98" s="138"/>
      <c r="T98" s="139"/>
      <c r="U98" s="145"/>
      <c r="V98" s="149"/>
    </row>
    <row r="99" spans="1:22" x14ac:dyDescent="0.3">
      <c r="A99" s="138"/>
      <c r="B99" s="138"/>
      <c r="C99" s="138"/>
      <c r="D99" s="138"/>
      <c r="E99" s="138"/>
      <c r="F99" s="138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9"/>
      <c r="U99" s="145"/>
      <c r="V99" s="149"/>
    </row>
    <row r="100" spans="1:22" x14ac:dyDescent="0.3">
      <c r="A100" s="138"/>
      <c r="B100" s="138"/>
      <c r="C100" s="138"/>
      <c r="D100" s="138"/>
      <c r="E100" s="138"/>
      <c r="F100" s="138"/>
      <c r="G100" s="138"/>
      <c r="H100" s="138"/>
      <c r="I100" s="138"/>
      <c r="J100" s="138"/>
      <c r="K100" s="138"/>
      <c r="L100" s="138"/>
      <c r="M100" s="138"/>
      <c r="N100" s="138"/>
      <c r="O100" s="138"/>
      <c r="P100" s="138"/>
      <c r="Q100" s="138"/>
      <c r="R100" s="138"/>
      <c r="S100" s="138"/>
      <c r="T100" s="139"/>
      <c r="U100" s="145"/>
      <c r="V100" s="149"/>
    </row>
    <row r="101" spans="1:22" x14ac:dyDescent="0.3">
      <c r="A101" s="138"/>
      <c r="B101" s="138"/>
      <c r="C101" s="138"/>
      <c r="D101" s="138"/>
      <c r="E101" s="138"/>
      <c r="F101" s="138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9"/>
      <c r="U101" s="145"/>
      <c r="V101" s="149"/>
    </row>
    <row r="102" spans="1:22" x14ac:dyDescent="0.3">
      <c r="A102" s="138"/>
      <c r="B102" s="138"/>
      <c r="C102" s="138"/>
      <c r="D102" s="138"/>
      <c r="E102" s="138"/>
      <c r="F102" s="138"/>
      <c r="G102" s="138"/>
      <c r="H102" s="138"/>
      <c r="I102" s="138"/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  <c r="T102" s="139"/>
      <c r="U102" s="145"/>
      <c r="V102" s="149"/>
    </row>
    <row r="103" spans="1:22" x14ac:dyDescent="0.3">
      <c r="A103" s="138"/>
      <c r="B103" s="138"/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9"/>
      <c r="U103" s="145"/>
      <c r="V103" s="149"/>
    </row>
    <row r="104" spans="1:22" x14ac:dyDescent="0.3">
      <c r="A104" s="138"/>
      <c r="B104" s="138"/>
      <c r="C104" s="138"/>
      <c r="D104" s="138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9"/>
      <c r="U104" s="145"/>
      <c r="V104" s="149"/>
    </row>
    <row r="105" spans="1:22" x14ac:dyDescent="0.3">
      <c r="A105" s="138"/>
      <c r="B105" s="138"/>
      <c r="C105" s="138"/>
      <c r="D105" s="138"/>
      <c r="E105" s="138"/>
      <c r="F105" s="138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9"/>
      <c r="U105" s="145"/>
      <c r="V105" s="149"/>
    </row>
    <row r="106" spans="1:22" x14ac:dyDescent="0.3">
      <c r="A106" s="138"/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38"/>
      <c r="S106" s="138"/>
      <c r="T106" s="139"/>
      <c r="U106" s="145"/>
      <c r="V106" s="149"/>
    </row>
    <row r="107" spans="1:22" x14ac:dyDescent="0.3">
      <c r="A107" s="138"/>
      <c r="B107" s="138"/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38"/>
      <c r="S107" s="138"/>
      <c r="T107" s="139"/>
      <c r="U107" s="145"/>
      <c r="V107" s="149"/>
    </row>
    <row r="108" spans="1:22" x14ac:dyDescent="0.3">
      <c r="A108" s="138"/>
      <c r="B108" s="138"/>
      <c r="C108" s="138"/>
      <c r="D108" s="138"/>
      <c r="E108" s="138"/>
      <c r="F108" s="138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38"/>
      <c r="S108" s="138"/>
      <c r="T108" s="139"/>
      <c r="U108" s="145"/>
      <c r="V108" s="149"/>
    </row>
    <row r="109" spans="1:22" x14ac:dyDescent="0.3">
      <c r="A109" s="138"/>
      <c r="B109" s="138"/>
      <c r="C109" s="138"/>
      <c r="D109" s="138"/>
      <c r="E109" s="138"/>
      <c r="F109" s="138"/>
      <c r="G109" s="138"/>
      <c r="H109" s="138"/>
      <c r="I109" s="138"/>
      <c r="J109" s="138"/>
      <c r="K109" s="138"/>
      <c r="L109" s="138"/>
      <c r="M109" s="138"/>
      <c r="N109" s="138"/>
      <c r="O109" s="138"/>
      <c r="P109" s="138"/>
      <c r="Q109" s="138"/>
      <c r="R109" s="138"/>
      <c r="S109" s="138"/>
      <c r="T109" s="139"/>
      <c r="U109" s="145"/>
      <c r="V109" s="149"/>
    </row>
    <row r="110" spans="1:22" x14ac:dyDescent="0.3">
      <c r="A110" s="138"/>
      <c r="B110" s="138"/>
      <c r="C110" s="138"/>
      <c r="D110" s="138"/>
      <c r="E110" s="138"/>
      <c r="F110" s="138"/>
      <c r="G110" s="138"/>
      <c r="H110" s="138"/>
      <c r="I110" s="138"/>
      <c r="J110" s="138"/>
      <c r="K110" s="138"/>
      <c r="L110" s="138"/>
      <c r="M110" s="138"/>
      <c r="N110" s="138"/>
      <c r="O110" s="138"/>
      <c r="P110" s="138"/>
      <c r="Q110" s="138"/>
      <c r="R110" s="138"/>
      <c r="S110" s="138"/>
      <c r="T110" s="139"/>
      <c r="U110" s="145"/>
      <c r="V110" s="149"/>
    </row>
    <row r="111" spans="1:22" x14ac:dyDescent="0.3">
      <c r="A111" s="138"/>
      <c r="B111" s="138"/>
      <c r="C111" s="138"/>
      <c r="D111" s="138"/>
      <c r="E111" s="138"/>
      <c r="F111" s="138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9"/>
      <c r="U111" s="145"/>
      <c r="V111" s="149"/>
    </row>
    <row r="112" spans="1:22" x14ac:dyDescent="0.3">
      <c r="A112" s="138"/>
      <c r="B112" s="138"/>
      <c r="C112" s="138"/>
      <c r="D112" s="138"/>
      <c r="E112" s="138"/>
      <c r="F112" s="138"/>
      <c r="G112" s="138"/>
      <c r="H112" s="138"/>
      <c r="I112" s="138"/>
      <c r="J112" s="138"/>
      <c r="K112" s="138"/>
      <c r="L112" s="138"/>
      <c r="M112" s="138"/>
      <c r="N112" s="138"/>
      <c r="O112" s="138"/>
      <c r="P112" s="138"/>
      <c r="Q112" s="138"/>
      <c r="R112" s="138"/>
      <c r="S112" s="138"/>
      <c r="T112" s="139"/>
      <c r="U112" s="145"/>
      <c r="V112" s="149"/>
    </row>
    <row r="113" spans="1:22" x14ac:dyDescent="0.3">
      <c r="A113" s="138"/>
      <c r="B113" s="138"/>
      <c r="C113" s="138"/>
      <c r="D113" s="138"/>
      <c r="E113" s="138"/>
      <c r="F113" s="138"/>
      <c r="G113" s="138"/>
      <c r="H113" s="138"/>
      <c r="I113" s="138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  <c r="T113" s="139"/>
      <c r="U113" s="145"/>
      <c r="V113" s="149"/>
    </row>
    <row r="114" spans="1:22" x14ac:dyDescent="0.3">
      <c r="A114" s="138"/>
      <c r="B114" s="138"/>
      <c r="C114" s="138"/>
      <c r="D114" s="138"/>
      <c r="E114" s="138"/>
      <c r="F114" s="138"/>
      <c r="G114" s="138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  <c r="T114" s="139"/>
      <c r="U114" s="145"/>
      <c r="V114" s="149"/>
    </row>
    <row r="115" spans="1:22" x14ac:dyDescent="0.3">
      <c r="A115" s="138"/>
      <c r="B115" s="138"/>
      <c r="C115" s="138"/>
      <c r="D115" s="138"/>
      <c r="E115" s="138"/>
      <c r="F115" s="138"/>
      <c r="G115" s="138"/>
      <c r="H115" s="138"/>
      <c r="I115" s="138"/>
      <c r="J115" s="138"/>
      <c r="K115" s="138"/>
      <c r="L115" s="138"/>
      <c r="M115" s="138"/>
      <c r="N115" s="138"/>
      <c r="O115" s="138"/>
      <c r="P115" s="138"/>
      <c r="Q115" s="138"/>
      <c r="R115" s="138"/>
      <c r="S115" s="138"/>
      <c r="T115" s="139"/>
      <c r="U115" s="145"/>
      <c r="V115" s="149"/>
    </row>
    <row r="116" spans="1:22" x14ac:dyDescent="0.3">
      <c r="A116" s="138"/>
      <c r="B116" s="138"/>
      <c r="C116" s="138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  <c r="T116" s="139"/>
      <c r="U116" s="145"/>
      <c r="V116" s="149"/>
    </row>
    <row r="117" spans="1:22" x14ac:dyDescent="0.3">
      <c r="A117" s="138"/>
      <c r="B117" s="138"/>
      <c r="C117" s="138"/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9"/>
      <c r="U117" s="145"/>
      <c r="V117" s="149"/>
    </row>
    <row r="118" spans="1:22" x14ac:dyDescent="0.3">
      <c r="A118" s="138"/>
      <c r="B118" s="138"/>
      <c r="C118" s="138"/>
      <c r="D118" s="138"/>
      <c r="E118" s="138"/>
      <c r="F118" s="138"/>
      <c r="G118" s="138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  <c r="T118" s="139"/>
      <c r="U118" s="145"/>
      <c r="V118" s="149"/>
    </row>
    <row r="119" spans="1:22" x14ac:dyDescent="0.3">
      <c r="A119" s="138"/>
      <c r="B119" s="138"/>
      <c r="C119" s="138"/>
      <c r="D119" s="138"/>
      <c r="E119" s="138"/>
      <c r="F119" s="138"/>
      <c r="G119" s="138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9"/>
      <c r="U119" s="145"/>
      <c r="V119" s="149"/>
    </row>
    <row r="120" spans="1:22" x14ac:dyDescent="0.3">
      <c r="A120" s="138"/>
      <c r="B120" s="138"/>
      <c r="C120" s="138"/>
      <c r="D120" s="138"/>
      <c r="E120" s="138"/>
      <c r="F120" s="138"/>
      <c r="G120" s="138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  <c r="R120" s="138"/>
      <c r="S120" s="138"/>
      <c r="T120" s="139"/>
      <c r="U120" s="145"/>
      <c r="V120" s="149"/>
    </row>
  </sheetData>
  <mergeCells count="6">
    <mergeCell ref="T1:V1"/>
    <mergeCell ref="A2:B2"/>
    <mergeCell ref="O3:O4"/>
    <mergeCell ref="G6:H6"/>
    <mergeCell ref="I1:N1"/>
    <mergeCell ref="U2:V2"/>
  </mergeCell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X58"/>
  <sheetViews>
    <sheetView showGridLines="0" zoomScale="80" zoomScaleNormal="80" workbookViewId="0">
      <pane ySplit="1" topLeftCell="A2" activePane="bottomLeft" state="frozen"/>
      <selection pane="bottomLeft" activeCell="E3" sqref="E3"/>
    </sheetView>
  </sheetViews>
  <sheetFormatPr baseColWidth="10" defaultColWidth="9.1796875" defaultRowHeight="13" x14ac:dyDescent="0.3"/>
  <cols>
    <col min="1" max="1" width="23" style="74" bestFit="1" customWidth="1"/>
    <col min="2" max="2" width="48.81640625" style="3" customWidth="1"/>
    <col min="3" max="3" width="15.1796875" style="3" bestFit="1" customWidth="1"/>
    <col min="4" max="4" width="2.453125" style="3" customWidth="1"/>
    <col min="5" max="5" width="25.1796875" style="3" bestFit="1" customWidth="1"/>
    <col min="6" max="6" width="10" style="3" customWidth="1"/>
    <col min="7" max="7" width="14.26953125" style="3" hidden="1" customWidth="1"/>
    <col min="8" max="8" width="16.1796875" style="3" customWidth="1"/>
    <col min="9" max="10" width="9.1796875" style="3"/>
    <col min="11" max="11" width="11.26953125" style="3" customWidth="1"/>
    <col min="12" max="12" width="9.1796875" style="3"/>
    <col min="13" max="13" width="27" style="3" customWidth="1"/>
    <col min="14" max="23" width="9.1796875" style="3"/>
    <col min="24" max="24" width="12" style="3" bestFit="1" customWidth="1"/>
    <col min="25" max="16384" width="9.1796875" style="3"/>
  </cols>
  <sheetData>
    <row r="1" spans="1:24" x14ac:dyDescent="0.3">
      <c r="A1" s="5" t="s">
        <v>0</v>
      </c>
      <c r="B1" s="44" t="s">
        <v>94</v>
      </c>
      <c r="C1" s="3" t="s">
        <v>3</v>
      </c>
      <c r="E1" s="3" t="s">
        <v>8</v>
      </c>
      <c r="G1" s="45" t="s">
        <v>1</v>
      </c>
      <c r="H1" s="14" t="s">
        <v>105</v>
      </c>
      <c r="I1" s="3" t="s">
        <v>106</v>
      </c>
      <c r="K1" s="3" t="s">
        <v>128</v>
      </c>
      <c r="M1" s="46" t="s">
        <v>177</v>
      </c>
      <c r="X1" s="47"/>
    </row>
    <row r="2" spans="1:24" x14ac:dyDescent="0.3">
      <c r="A2" s="48" t="s">
        <v>34</v>
      </c>
      <c r="B2" s="49" t="s">
        <v>51</v>
      </c>
      <c r="C2" s="3" t="s">
        <v>4</v>
      </c>
      <c r="E2" s="3" t="s">
        <v>50</v>
      </c>
      <c r="G2" s="50" t="e">
        <f>INDEX(#REF!,ROW()-1,MATCH(c_c,#REF!,0))</f>
        <v>#REF!</v>
      </c>
      <c r="H2" s="3" t="s">
        <v>85</v>
      </c>
      <c r="I2" s="3">
        <v>2</v>
      </c>
      <c r="K2" s="3" t="s">
        <v>116</v>
      </c>
      <c r="M2" s="48" t="s">
        <v>34</v>
      </c>
    </row>
    <row r="3" spans="1:24" x14ac:dyDescent="0.3">
      <c r="A3" s="48" t="s">
        <v>34</v>
      </c>
      <c r="B3" s="49" t="s">
        <v>52</v>
      </c>
      <c r="C3" s="3" t="s">
        <v>5</v>
      </c>
      <c r="E3" s="3" t="s">
        <v>289</v>
      </c>
      <c r="G3" s="50" t="e">
        <f>INDEX(#REF!,ROW()-1,MATCH(c_c,#REF!,0))</f>
        <v>#REF!</v>
      </c>
      <c r="H3" s="3" t="s">
        <v>8</v>
      </c>
      <c r="I3" s="3">
        <v>3</v>
      </c>
      <c r="K3" s="3" t="s">
        <v>117</v>
      </c>
      <c r="M3" s="51" t="s">
        <v>70</v>
      </c>
    </row>
    <row r="4" spans="1:24" x14ac:dyDescent="0.3">
      <c r="A4" s="48" t="s">
        <v>34</v>
      </c>
      <c r="B4" s="49" t="s">
        <v>61</v>
      </c>
      <c r="C4" s="3" t="s">
        <v>183</v>
      </c>
      <c r="E4" s="3" t="s">
        <v>55</v>
      </c>
      <c r="G4" s="50" t="e">
        <f>INDEX(#REF!,ROW()-1,MATCH(c_c,#REF!,0))</f>
        <v>#REF!</v>
      </c>
      <c r="H4" s="3" t="s">
        <v>2</v>
      </c>
      <c r="I4" s="3">
        <v>4</v>
      </c>
      <c r="K4" s="3" t="s">
        <v>118</v>
      </c>
      <c r="M4" s="53" t="s">
        <v>28</v>
      </c>
    </row>
    <row r="5" spans="1:24" x14ac:dyDescent="0.3">
      <c r="A5" s="48" t="s">
        <v>34</v>
      </c>
      <c r="B5" s="49" t="s">
        <v>22</v>
      </c>
      <c r="C5" s="3" t="s">
        <v>11</v>
      </c>
      <c r="E5" s="52" t="s">
        <v>79</v>
      </c>
      <c r="G5" s="50" t="e">
        <f>INDEX(#REF!,ROW()-1,MATCH(c_c,#REF!,0))</f>
        <v>#REF!</v>
      </c>
      <c r="H5" s="3" t="s">
        <v>0</v>
      </c>
      <c r="I5" s="3">
        <v>5</v>
      </c>
      <c r="K5" s="3" t="s">
        <v>119</v>
      </c>
      <c r="M5" s="54" t="s">
        <v>35</v>
      </c>
    </row>
    <row r="6" spans="1:24" x14ac:dyDescent="0.3">
      <c r="A6" s="48" t="s">
        <v>34</v>
      </c>
      <c r="B6" s="49" t="s">
        <v>26</v>
      </c>
      <c r="C6" s="3" t="s">
        <v>6</v>
      </c>
      <c r="G6" s="50" t="e">
        <f>INDEX(#REF!,ROW()-1,MATCH(c_c,#REF!,0))</f>
        <v>#REF!</v>
      </c>
      <c r="H6" s="3" t="s">
        <v>107</v>
      </c>
      <c r="I6" s="3">
        <v>6</v>
      </c>
      <c r="K6" s="3" t="s">
        <v>120</v>
      </c>
      <c r="M6" s="55" t="s">
        <v>31</v>
      </c>
    </row>
    <row r="7" spans="1:24" x14ac:dyDescent="0.3">
      <c r="A7" s="48" t="s">
        <v>34</v>
      </c>
      <c r="B7" s="49" t="s">
        <v>54</v>
      </c>
      <c r="C7" s="3" t="s">
        <v>7</v>
      </c>
      <c r="G7" s="50" t="e">
        <f>INDEX(#REF!,ROW()-1,MATCH(c_c,#REF!,0))</f>
        <v>#REF!</v>
      </c>
      <c r="H7" s="3" t="s">
        <v>97</v>
      </c>
      <c r="I7" s="3">
        <v>9</v>
      </c>
      <c r="K7" s="3" t="s">
        <v>121</v>
      </c>
      <c r="M7" s="56" t="s">
        <v>32</v>
      </c>
    </row>
    <row r="8" spans="1:24" x14ac:dyDescent="0.3">
      <c r="A8" s="48" t="s">
        <v>34</v>
      </c>
      <c r="B8" s="49" t="s">
        <v>71</v>
      </c>
      <c r="C8" s="3" t="s">
        <v>76</v>
      </c>
      <c r="G8" s="50" t="e">
        <f>INDEX(#REF!,ROW()-1,MATCH(c_c,#REF!,0))</f>
        <v>#REF!</v>
      </c>
      <c r="K8" s="3" t="s">
        <v>122</v>
      </c>
      <c r="M8" s="57" t="s">
        <v>38</v>
      </c>
    </row>
    <row r="9" spans="1:24" x14ac:dyDescent="0.3">
      <c r="A9" s="51" t="s">
        <v>70</v>
      </c>
      <c r="B9" s="58" t="s">
        <v>80</v>
      </c>
      <c r="C9" s="3" t="s">
        <v>89</v>
      </c>
      <c r="G9" s="50" t="e">
        <f>INDEX(#REF!,ROW()-1,MATCH(c_c,#REF!,0))</f>
        <v>#REF!</v>
      </c>
      <c r="K9" s="3" t="s">
        <v>123</v>
      </c>
      <c r="M9" s="59" t="s">
        <v>33</v>
      </c>
    </row>
    <row r="10" spans="1:24" x14ac:dyDescent="0.3">
      <c r="A10" s="51" t="s">
        <v>70</v>
      </c>
      <c r="B10" s="58" t="s">
        <v>24</v>
      </c>
      <c r="G10" s="50" t="e">
        <f>INDEX(#REF!,ROW()-1,MATCH(c_c,#REF!,0))</f>
        <v>#REF!</v>
      </c>
      <c r="K10" s="3" t="s">
        <v>124</v>
      </c>
      <c r="M10" s="60" t="s">
        <v>39</v>
      </c>
    </row>
    <row r="11" spans="1:24" x14ac:dyDescent="0.3">
      <c r="A11" s="51" t="s">
        <v>70</v>
      </c>
      <c r="B11" s="58" t="s">
        <v>58</v>
      </c>
      <c r="G11" s="50" t="e">
        <f>INDEX(#REF!,ROW()-1,MATCH(c_c,#REF!,0))</f>
        <v>#REF!</v>
      </c>
      <c r="K11" s="3" t="s">
        <v>125</v>
      </c>
      <c r="M11" s="61" t="s">
        <v>66</v>
      </c>
    </row>
    <row r="12" spans="1:24" x14ac:dyDescent="0.3">
      <c r="A12" s="51" t="s">
        <v>70</v>
      </c>
      <c r="B12" s="58" t="s">
        <v>57</v>
      </c>
      <c r="G12" s="50" t="e">
        <f>INDEX(#REF!,ROW()-1,MATCH(c_c,#REF!,0))</f>
        <v>#REF!</v>
      </c>
      <c r="K12" s="3" t="s">
        <v>126</v>
      </c>
    </row>
    <row r="13" spans="1:24" x14ac:dyDescent="0.3">
      <c r="A13" s="51" t="s">
        <v>70</v>
      </c>
      <c r="B13" s="58" t="s">
        <v>228</v>
      </c>
      <c r="G13" s="50" t="e">
        <f>INDEX(#REF!,ROW()-1,MATCH(c_c,#REF!,0))</f>
        <v>#REF!</v>
      </c>
      <c r="K13" s="3" t="s">
        <v>127</v>
      </c>
    </row>
    <row r="14" spans="1:24" x14ac:dyDescent="0.3">
      <c r="A14" s="53" t="s">
        <v>28</v>
      </c>
      <c r="B14" s="62" t="s">
        <v>56</v>
      </c>
      <c r="G14" s="50" t="e">
        <f>INDEX(#REF!,ROW()-1,MATCH(c_c,#REF!,0))</f>
        <v>#REF!</v>
      </c>
    </row>
    <row r="15" spans="1:24" x14ac:dyDescent="0.3">
      <c r="A15" s="53" t="s">
        <v>28</v>
      </c>
      <c r="B15" s="63" t="s">
        <v>48</v>
      </c>
      <c r="G15" s="50" t="e">
        <f>INDEX(#REF!,ROW()-1,MATCH(c_c,#REF!,0))</f>
        <v>#REF!</v>
      </c>
    </row>
    <row r="16" spans="1:24" x14ac:dyDescent="0.3">
      <c r="A16" s="53" t="s">
        <v>28</v>
      </c>
      <c r="B16" s="63" t="s">
        <v>46</v>
      </c>
      <c r="G16" s="50" t="e">
        <f>INDEX(#REF!,ROW()-1,MATCH(c_c,#REF!,0))</f>
        <v>#REF!</v>
      </c>
    </row>
    <row r="17" spans="1:7" x14ac:dyDescent="0.3">
      <c r="A17" s="53" t="s">
        <v>28</v>
      </c>
      <c r="B17" s="62" t="s">
        <v>60</v>
      </c>
      <c r="G17" s="50" t="e">
        <f>INDEX(#REF!,ROW()-1,MATCH(c_c,#REF!,0))</f>
        <v>#REF!</v>
      </c>
    </row>
    <row r="18" spans="1:7" x14ac:dyDescent="0.3">
      <c r="A18" s="53" t="s">
        <v>28</v>
      </c>
      <c r="B18" s="62" t="s">
        <v>30</v>
      </c>
      <c r="G18" s="50" t="e">
        <f>INDEX(#REF!,ROW()-1,MATCH(c_c,#REF!,0))</f>
        <v>#REF!</v>
      </c>
    </row>
    <row r="19" spans="1:7" x14ac:dyDescent="0.3">
      <c r="A19" s="53" t="s">
        <v>28</v>
      </c>
      <c r="B19" s="62" t="s">
        <v>29</v>
      </c>
      <c r="G19" s="50" t="e">
        <f>INDEX(#REF!,ROW()-1,MATCH(c_c,#REF!,0))</f>
        <v>#REF!</v>
      </c>
    </row>
    <row r="20" spans="1:7" x14ac:dyDescent="0.3">
      <c r="A20" s="53" t="s">
        <v>28</v>
      </c>
      <c r="B20" s="62" t="s">
        <v>81</v>
      </c>
      <c r="G20" s="50" t="e">
        <f>INDEX(#REF!,ROW()-1,MATCH(c_c,#REF!,0))</f>
        <v>#REF!</v>
      </c>
    </row>
    <row r="21" spans="1:7" x14ac:dyDescent="0.3">
      <c r="A21" s="53" t="s">
        <v>28</v>
      </c>
      <c r="B21" s="62" t="s">
        <v>67</v>
      </c>
      <c r="G21" s="50" t="e">
        <f>INDEX(#REF!,ROW()-1,MATCH(c_c,#REF!,0))</f>
        <v>#REF!</v>
      </c>
    </row>
    <row r="22" spans="1:7" x14ac:dyDescent="0.3">
      <c r="A22" s="54" t="s">
        <v>35</v>
      </c>
      <c r="B22" s="64" t="s">
        <v>47</v>
      </c>
      <c r="G22" s="50" t="e">
        <f>INDEX(#REF!,ROW()-1,MATCH(c_c,#REF!,0))</f>
        <v>#REF!</v>
      </c>
    </row>
    <row r="23" spans="1:7" x14ac:dyDescent="0.3">
      <c r="A23" s="54" t="s">
        <v>35</v>
      </c>
      <c r="B23" s="65" t="s">
        <v>12</v>
      </c>
      <c r="G23" s="50" t="e">
        <f>INDEX(#REF!,ROW()-1,MATCH(c_c,#REF!,0))</f>
        <v>#REF!</v>
      </c>
    </row>
    <row r="24" spans="1:7" x14ac:dyDescent="0.3">
      <c r="A24" s="54" t="s">
        <v>35</v>
      </c>
      <c r="B24" s="65" t="s">
        <v>23</v>
      </c>
      <c r="G24" s="66" t="s">
        <v>21</v>
      </c>
    </row>
    <row r="25" spans="1:7" x14ac:dyDescent="0.3">
      <c r="A25" s="54" t="s">
        <v>35</v>
      </c>
      <c r="B25" s="64" t="s">
        <v>49</v>
      </c>
    </row>
    <row r="26" spans="1:7" x14ac:dyDescent="0.3">
      <c r="A26" s="54" t="s">
        <v>35</v>
      </c>
      <c r="B26" s="64" t="s">
        <v>36</v>
      </c>
    </row>
    <row r="27" spans="1:7" x14ac:dyDescent="0.3">
      <c r="A27" s="54" t="s">
        <v>35</v>
      </c>
      <c r="B27" s="64" t="s">
        <v>72</v>
      </c>
    </row>
    <row r="28" spans="1:7" x14ac:dyDescent="0.3">
      <c r="A28" s="55" t="s">
        <v>31</v>
      </c>
      <c r="B28" s="67" t="s">
        <v>75</v>
      </c>
    </row>
    <row r="29" spans="1:7" x14ac:dyDescent="0.3">
      <c r="A29" s="55" t="s">
        <v>31</v>
      </c>
      <c r="B29" s="67" t="s">
        <v>13</v>
      </c>
    </row>
    <row r="30" spans="1:7" x14ac:dyDescent="0.3">
      <c r="A30" s="55" t="s">
        <v>31</v>
      </c>
      <c r="B30" s="67" t="s">
        <v>27</v>
      </c>
    </row>
    <row r="31" spans="1:7" x14ac:dyDescent="0.3">
      <c r="A31" s="55" t="s">
        <v>31</v>
      </c>
      <c r="B31" s="67" t="s">
        <v>19</v>
      </c>
    </row>
    <row r="32" spans="1:7" x14ac:dyDescent="0.3">
      <c r="A32" s="55" t="s">
        <v>31</v>
      </c>
      <c r="B32" s="67" t="s">
        <v>14</v>
      </c>
    </row>
    <row r="33" spans="1:2" x14ac:dyDescent="0.3">
      <c r="A33" s="55" t="s">
        <v>31</v>
      </c>
      <c r="B33" s="67" t="s">
        <v>73</v>
      </c>
    </row>
    <row r="34" spans="1:2" x14ac:dyDescent="0.3">
      <c r="A34" s="56" t="s">
        <v>32</v>
      </c>
      <c r="B34" s="68" t="s">
        <v>37</v>
      </c>
    </row>
    <row r="35" spans="1:2" x14ac:dyDescent="0.3">
      <c r="A35" s="56" t="s">
        <v>32</v>
      </c>
      <c r="B35" s="69" t="s">
        <v>40</v>
      </c>
    </row>
    <row r="36" spans="1:2" x14ac:dyDescent="0.3">
      <c r="A36" s="56" t="s">
        <v>32</v>
      </c>
      <c r="B36" s="68" t="s">
        <v>20</v>
      </c>
    </row>
    <row r="37" spans="1:2" x14ac:dyDescent="0.3">
      <c r="A37" s="57" t="s">
        <v>38</v>
      </c>
      <c r="B37" s="70" t="s">
        <v>25</v>
      </c>
    </row>
    <row r="38" spans="1:2" x14ac:dyDescent="0.3">
      <c r="A38" s="57" t="s">
        <v>38</v>
      </c>
      <c r="B38" s="70" t="s">
        <v>10</v>
      </c>
    </row>
    <row r="39" spans="1:2" x14ac:dyDescent="0.3">
      <c r="A39" s="57" t="s">
        <v>38</v>
      </c>
      <c r="B39" s="70" t="s">
        <v>53</v>
      </c>
    </row>
    <row r="40" spans="1:2" x14ac:dyDescent="0.3">
      <c r="A40" s="57" t="s">
        <v>38</v>
      </c>
      <c r="B40" s="70" t="s">
        <v>59</v>
      </c>
    </row>
    <row r="41" spans="1:2" x14ac:dyDescent="0.3">
      <c r="A41" s="57" t="s">
        <v>38</v>
      </c>
      <c r="B41" s="70" t="s">
        <v>77</v>
      </c>
    </row>
    <row r="42" spans="1:2" x14ac:dyDescent="0.3">
      <c r="A42" s="59" t="s">
        <v>33</v>
      </c>
      <c r="B42" s="71" t="s">
        <v>42</v>
      </c>
    </row>
    <row r="43" spans="1:2" x14ac:dyDescent="0.3">
      <c r="A43" s="59" t="s">
        <v>33</v>
      </c>
      <c r="B43" s="71" t="s">
        <v>41</v>
      </c>
    </row>
    <row r="44" spans="1:2" x14ac:dyDescent="0.3">
      <c r="A44" s="60" t="s">
        <v>39</v>
      </c>
      <c r="B44" s="72" t="s">
        <v>43</v>
      </c>
    </row>
    <row r="45" spans="1:2" x14ac:dyDescent="0.3">
      <c r="A45" s="60" t="s">
        <v>39</v>
      </c>
      <c r="B45" s="72" t="s">
        <v>16</v>
      </c>
    </row>
    <row r="46" spans="1:2" x14ac:dyDescent="0.3">
      <c r="A46" s="60" t="s">
        <v>39</v>
      </c>
      <c r="B46" s="72" t="s">
        <v>74</v>
      </c>
    </row>
    <row r="47" spans="1:2" x14ac:dyDescent="0.3">
      <c r="A47" s="60" t="s">
        <v>39</v>
      </c>
      <c r="B47" s="72" t="s">
        <v>69</v>
      </c>
    </row>
    <row r="48" spans="1:2" x14ac:dyDescent="0.3">
      <c r="A48" s="60" t="s">
        <v>39</v>
      </c>
      <c r="B48" s="72" t="s">
        <v>44</v>
      </c>
    </row>
    <row r="49" spans="1:2" x14ac:dyDescent="0.3">
      <c r="A49" s="60" t="s">
        <v>39</v>
      </c>
      <c r="B49" s="72" t="s">
        <v>45</v>
      </c>
    </row>
    <row r="50" spans="1:2" x14ac:dyDescent="0.3">
      <c r="A50" s="60" t="s">
        <v>39</v>
      </c>
      <c r="B50" s="72" t="s">
        <v>17</v>
      </c>
    </row>
    <row r="51" spans="1:2" x14ac:dyDescent="0.3">
      <c r="A51" s="60" t="s">
        <v>39</v>
      </c>
      <c r="B51" s="72" t="s">
        <v>15</v>
      </c>
    </row>
    <row r="52" spans="1:2" x14ac:dyDescent="0.3">
      <c r="A52" s="60" t="s">
        <v>39</v>
      </c>
      <c r="B52" s="72" t="s">
        <v>18</v>
      </c>
    </row>
    <row r="53" spans="1:2" x14ac:dyDescent="0.3">
      <c r="A53" s="60" t="s">
        <v>39</v>
      </c>
      <c r="B53" s="72" t="s">
        <v>65</v>
      </c>
    </row>
    <row r="54" spans="1:2" x14ac:dyDescent="0.3">
      <c r="A54" s="60" t="s">
        <v>39</v>
      </c>
      <c r="B54" s="72" t="s">
        <v>185</v>
      </c>
    </row>
    <row r="55" spans="1:2" x14ac:dyDescent="0.3">
      <c r="A55" s="61" t="s">
        <v>66</v>
      </c>
      <c r="B55" s="73" t="s">
        <v>62</v>
      </c>
    </row>
    <row r="56" spans="1:2" x14ac:dyDescent="0.3">
      <c r="A56" s="61" t="s">
        <v>66</v>
      </c>
      <c r="B56" s="73" t="s">
        <v>63</v>
      </c>
    </row>
    <row r="57" spans="1:2" x14ac:dyDescent="0.3">
      <c r="A57" s="61" t="s">
        <v>66</v>
      </c>
      <c r="B57" s="73" t="s">
        <v>68</v>
      </c>
    </row>
    <row r="58" spans="1:2" x14ac:dyDescent="0.3">
      <c r="A58" s="61" t="s">
        <v>66</v>
      </c>
      <c r="B58" s="73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</sheetPr>
  <dimension ref="A1:AG8"/>
  <sheetViews>
    <sheetView showGridLines="0" showRowColHeaders="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J1" sqref="J1"/>
    </sheetView>
  </sheetViews>
  <sheetFormatPr baseColWidth="10" defaultRowHeight="13" x14ac:dyDescent="0.3"/>
  <cols>
    <col min="1" max="2" width="9" bestFit="1" customWidth="1"/>
    <col min="3" max="3" width="23.26953125" bestFit="1" customWidth="1"/>
    <col min="4" max="4" width="12" bestFit="1" customWidth="1"/>
    <col min="5" max="5" width="14" bestFit="1" customWidth="1"/>
    <col min="6" max="6" width="15" bestFit="1" customWidth="1"/>
    <col min="7" max="7" width="10" bestFit="1" customWidth="1"/>
    <col min="9" max="9" width="18.1796875" bestFit="1" customWidth="1"/>
    <col min="10" max="11" width="6.54296875" bestFit="1" customWidth="1"/>
    <col min="12" max="12" width="7.54296875" bestFit="1" customWidth="1"/>
    <col min="13" max="13" width="6.54296875" bestFit="1" customWidth="1"/>
    <col min="14" max="14" width="7.54296875" bestFit="1" customWidth="1"/>
    <col min="15" max="15" width="6.54296875" bestFit="1" customWidth="1"/>
    <col min="16" max="16" width="7.54296875" bestFit="1" customWidth="1"/>
    <col min="17" max="17" width="5.7265625" customWidth="1"/>
    <col min="18" max="18" width="7.54296875" bestFit="1" customWidth="1"/>
    <col min="19" max="19" width="6.54296875" bestFit="1" customWidth="1"/>
    <col min="20" max="20" width="7.54296875" bestFit="1" customWidth="1"/>
    <col min="21" max="21" width="6.54296875" bestFit="1" customWidth="1"/>
    <col min="22" max="22" width="7.54296875" bestFit="1" customWidth="1"/>
    <col min="23" max="23" width="6.54296875" bestFit="1" customWidth="1"/>
    <col min="24" max="24" width="7.54296875" bestFit="1" customWidth="1"/>
    <col min="25" max="25" width="6.54296875" bestFit="1" customWidth="1"/>
    <col min="26" max="26" width="7.54296875" bestFit="1" customWidth="1"/>
    <col min="27" max="27" width="5.7265625" customWidth="1"/>
    <col min="28" max="28" width="8.54296875" bestFit="1" customWidth="1"/>
    <col min="29" max="29" width="7.54296875" bestFit="1" customWidth="1"/>
    <col min="30" max="30" width="8.54296875" bestFit="1" customWidth="1"/>
    <col min="31" max="31" width="7.54296875" bestFit="1" customWidth="1"/>
    <col min="32" max="32" width="8.54296875" bestFit="1" customWidth="1"/>
    <col min="33" max="33" width="7.54296875" bestFit="1" customWidth="1"/>
  </cols>
  <sheetData>
    <row r="1" spans="1:33" s="92" customFormat="1" ht="70.5" customHeight="1" x14ac:dyDescent="0.3">
      <c r="A1" s="101" t="s">
        <v>176</v>
      </c>
      <c r="B1" s="102" t="s">
        <v>129</v>
      </c>
      <c r="C1" s="102" t="s">
        <v>9</v>
      </c>
      <c r="D1" s="103" t="s">
        <v>2</v>
      </c>
      <c r="E1" s="103" t="s">
        <v>0</v>
      </c>
      <c r="F1" s="103" t="s">
        <v>108</v>
      </c>
      <c r="G1" s="102" t="s">
        <v>95</v>
      </c>
      <c r="H1" s="102" t="s">
        <v>96</v>
      </c>
      <c r="I1" s="102" t="s">
        <v>97</v>
      </c>
      <c r="J1" s="104" t="s">
        <v>288</v>
      </c>
      <c r="K1" s="105" t="s">
        <v>199</v>
      </c>
      <c r="L1" s="104" t="s">
        <v>231</v>
      </c>
      <c r="M1" s="105" t="s">
        <v>200</v>
      </c>
      <c r="N1" s="104" t="s">
        <v>232</v>
      </c>
      <c r="O1" s="105" t="s">
        <v>201</v>
      </c>
      <c r="P1" s="104" t="s">
        <v>233</v>
      </c>
      <c r="Q1" s="105" t="s">
        <v>202</v>
      </c>
      <c r="R1" s="104" t="s">
        <v>234</v>
      </c>
      <c r="S1" s="105" t="s">
        <v>203</v>
      </c>
      <c r="T1" s="104" t="s">
        <v>235</v>
      </c>
      <c r="U1" s="105" t="s">
        <v>198</v>
      </c>
      <c r="V1" s="104" t="s">
        <v>236</v>
      </c>
      <c r="W1" s="105" t="s">
        <v>204</v>
      </c>
      <c r="X1" s="104" t="s">
        <v>237</v>
      </c>
      <c r="Y1" s="105" t="s">
        <v>205</v>
      </c>
      <c r="Z1" s="104" t="s">
        <v>238</v>
      </c>
      <c r="AA1" s="105" t="s">
        <v>206</v>
      </c>
      <c r="AB1" s="104" t="s">
        <v>239</v>
      </c>
      <c r="AC1" s="105" t="s">
        <v>147</v>
      </c>
      <c r="AD1" s="104" t="s">
        <v>240</v>
      </c>
      <c r="AE1" s="105" t="s">
        <v>148</v>
      </c>
      <c r="AF1" s="104" t="s">
        <v>241</v>
      </c>
      <c r="AG1" s="106" t="s">
        <v>149</v>
      </c>
    </row>
    <row r="2" spans="1:33" x14ac:dyDescent="0.3">
      <c r="A2" s="93" t="s">
        <v>193</v>
      </c>
      <c r="B2" s="116">
        <v>7</v>
      </c>
      <c r="C2" s="118" t="s">
        <v>50</v>
      </c>
      <c r="D2" s="120" t="s">
        <v>109</v>
      </c>
      <c r="E2" s="120" t="s">
        <v>70</v>
      </c>
      <c r="F2" s="120" t="s">
        <v>80</v>
      </c>
      <c r="G2" s="118">
        <v>-11.99</v>
      </c>
      <c r="H2" s="118"/>
      <c r="I2" s="118" t="s">
        <v>242</v>
      </c>
      <c r="J2" s="15" t="s">
        <v>192</v>
      </c>
      <c r="K2" s="15" t="s">
        <v>130</v>
      </c>
      <c r="L2" s="15" t="s">
        <v>192</v>
      </c>
      <c r="M2" s="15" t="s">
        <v>130</v>
      </c>
      <c r="N2" s="15" t="s">
        <v>192</v>
      </c>
      <c r="O2" s="15" t="s">
        <v>130</v>
      </c>
      <c r="P2" s="15" t="s">
        <v>192</v>
      </c>
      <c r="Q2" s="15" t="s">
        <v>130</v>
      </c>
      <c r="R2" s="15" t="s">
        <v>192</v>
      </c>
      <c r="S2" s="15" t="s">
        <v>130</v>
      </c>
      <c r="T2" s="15" t="s">
        <v>192</v>
      </c>
      <c r="U2" s="15" t="s">
        <v>130</v>
      </c>
      <c r="V2" s="15" t="s">
        <v>192</v>
      </c>
      <c r="W2" s="15" t="s">
        <v>130</v>
      </c>
      <c r="X2" s="15" t="s">
        <v>192</v>
      </c>
      <c r="Y2" s="15"/>
      <c r="Z2" s="15" t="s">
        <v>192</v>
      </c>
      <c r="AA2" s="15"/>
      <c r="AB2" s="15" t="s">
        <v>192</v>
      </c>
      <c r="AC2" s="15"/>
      <c r="AD2" s="15" t="s">
        <v>192</v>
      </c>
      <c r="AE2" s="15"/>
      <c r="AF2" s="15" t="s">
        <v>192</v>
      </c>
      <c r="AG2" s="15"/>
    </row>
    <row r="3" spans="1:33" x14ac:dyDescent="0.3">
      <c r="A3" s="93" t="s">
        <v>194</v>
      </c>
      <c r="B3" s="94">
        <v>7</v>
      </c>
      <c r="C3" s="95" t="s">
        <v>50</v>
      </c>
      <c r="D3" s="96" t="s">
        <v>109</v>
      </c>
      <c r="E3" s="96" t="s">
        <v>70</v>
      </c>
      <c r="F3" s="96" t="s">
        <v>80</v>
      </c>
      <c r="G3" s="95">
        <v>-11.99</v>
      </c>
      <c r="H3" s="95"/>
      <c r="I3" s="95" t="s">
        <v>243</v>
      </c>
      <c r="J3" s="15" t="s">
        <v>192</v>
      </c>
      <c r="K3" s="15" t="s">
        <v>130</v>
      </c>
      <c r="L3" s="15" t="s">
        <v>192</v>
      </c>
      <c r="M3" s="15" t="s">
        <v>130</v>
      </c>
      <c r="N3" s="15" t="s">
        <v>192</v>
      </c>
      <c r="O3" s="15" t="s">
        <v>130</v>
      </c>
      <c r="P3" s="15" t="s">
        <v>192</v>
      </c>
      <c r="Q3" s="15" t="s">
        <v>130</v>
      </c>
      <c r="R3" s="15" t="s">
        <v>192</v>
      </c>
      <c r="S3" s="15" t="s">
        <v>130</v>
      </c>
      <c r="T3" s="15" t="s">
        <v>192</v>
      </c>
      <c r="U3" s="15" t="s">
        <v>130</v>
      </c>
      <c r="V3" s="15" t="s">
        <v>192</v>
      </c>
      <c r="W3" s="15" t="s">
        <v>130</v>
      </c>
      <c r="X3" s="15" t="s">
        <v>192</v>
      </c>
      <c r="Y3" s="15"/>
      <c r="Z3" s="15" t="s">
        <v>192</v>
      </c>
      <c r="AA3" s="15"/>
      <c r="AB3" s="15" t="s">
        <v>192</v>
      </c>
      <c r="AC3" s="15"/>
      <c r="AD3" s="15" t="s">
        <v>192</v>
      </c>
      <c r="AE3" s="15"/>
      <c r="AF3" s="15" t="s">
        <v>192</v>
      </c>
      <c r="AG3" s="15"/>
    </row>
    <row r="4" spans="1:33" x14ac:dyDescent="0.3">
      <c r="A4" s="93" t="s">
        <v>195</v>
      </c>
      <c r="B4" s="94">
        <v>15</v>
      </c>
      <c r="C4" s="95" t="s">
        <v>50</v>
      </c>
      <c r="D4" s="96" t="s">
        <v>109</v>
      </c>
      <c r="E4" s="96" t="s">
        <v>34</v>
      </c>
      <c r="F4" s="96" t="s">
        <v>26</v>
      </c>
      <c r="G4" s="95">
        <v>-13</v>
      </c>
      <c r="H4" s="95"/>
      <c r="I4" s="95" t="s">
        <v>244</v>
      </c>
      <c r="J4" s="15" t="s">
        <v>192</v>
      </c>
      <c r="K4" s="15" t="s">
        <v>130</v>
      </c>
      <c r="L4" s="15" t="s">
        <v>192</v>
      </c>
      <c r="M4" s="15" t="s">
        <v>130</v>
      </c>
      <c r="N4" s="15" t="s">
        <v>192</v>
      </c>
      <c r="O4" s="15" t="s">
        <v>130</v>
      </c>
      <c r="P4" s="15" t="s">
        <v>192</v>
      </c>
      <c r="Q4" s="15" t="s">
        <v>130</v>
      </c>
      <c r="R4" s="15" t="s">
        <v>192</v>
      </c>
      <c r="S4" s="15" t="s">
        <v>130</v>
      </c>
      <c r="T4" s="15" t="s">
        <v>192</v>
      </c>
      <c r="U4" s="15" t="s">
        <v>130</v>
      </c>
      <c r="V4" s="15" t="s">
        <v>192</v>
      </c>
      <c r="W4" s="15"/>
      <c r="X4" s="15" t="s">
        <v>192</v>
      </c>
      <c r="Y4" s="15"/>
      <c r="Z4" s="15" t="s">
        <v>192</v>
      </c>
      <c r="AA4" s="15"/>
      <c r="AB4" s="15" t="s">
        <v>192</v>
      </c>
      <c r="AC4" s="15"/>
      <c r="AD4" s="15"/>
      <c r="AE4" s="15"/>
      <c r="AF4" s="15"/>
      <c r="AG4" s="15"/>
    </row>
    <row r="5" spans="1:33" x14ac:dyDescent="0.3">
      <c r="A5" s="93" t="s">
        <v>196</v>
      </c>
      <c r="B5" s="115">
        <v>15</v>
      </c>
      <c r="C5" s="117" t="s">
        <v>50</v>
      </c>
      <c r="D5" s="119" t="s">
        <v>109</v>
      </c>
      <c r="E5" s="119" t="s">
        <v>34</v>
      </c>
      <c r="F5" s="119" t="s">
        <v>26</v>
      </c>
      <c r="G5" s="117">
        <v>-180</v>
      </c>
      <c r="H5" s="117"/>
      <c r="I5" s="121" t="s">
        <v>245</v>
      </c>
      <c r="J5" s="15" t="s">
        <v>192</v>
      </c>
      <c r="K5" s="15" t="s">
        <v>130</v>
      </c>
      <c r="L5" s="15" t="s">
        <v>192</v>
      </c>
      <c r="M5" s="15" t="s">
        <v>130</v>
      </c>
      <c r="N5" s="15" t="s">
        <v>192</v>
      </c>
      <c r="O5" s="15" t="s">
        <v>130</v>
      </c>
      <c r="P5" s="15" t="s">
        <v>192</v>
      </c>
      <c r="Q5" s="15" t="s">
        <v>130</v>
      </c>
      <c r="R5" s="15" t="s">
        <v>192</v>
      </c>
      <c r="S5" s="15" t="s">
        <v>130</v>
      </c>
      <c r="T5" s="15" t="s">
        <v>192</v>
      </c>
      <c r="U5" s="15" t="s">
        <v>130</v>
      </c>
      <c r="V5" s="15" t="s">
        <v>192</v>
      </c>
      <c r="W5" s="15"/>
      <c r="X5" s="15" t="s">
        <v>192</v>
      </c>
      <c r="Y5" s="15"/>
      <c r="Z5" s="15" t="s">
        <v>192</v>
      </c>
      <c r="AA5" s="15"/>
      <c r="AB5" s="15" t="s">
        <v>192</v>
      </c>
      <c r="AC5" s="15"/>
      <c r="AD5" s="15"/>
      <c r="AE5" s="15"/>
      <c r="AF5" s="15"/>
      <c r="AG5" s="15"/>
    </row>
    <row r="6" spans="1:33" x14ac:dyDescent="0.3">
      <c r="A6" s="93" t="s">
        <v>197</v>
      </c>
      <c r="B6" s="97">
        <v>28</v>
      </c>
      <c r="C6" s="98" t="s">
        <v>289</v>
      </c>
      <c r="D6" s="99" t="s">
        <v>7</v>
      </c>
      <c r="E6" s="99" t="s">
        <v>34</v>
      </c>
      <c r="F6" s="99" t="s">
        <v>52</v>
      </c>
      <c r="G6" s="98">
        <v>-50</v>
      </c>
      <c r="H6" s="98"/>
      <c r="I6" s="100" t="s">
        <v>259</v>
      </c>
      <c r="J6" s="86" t="s">
        <v>192</v>
      </c>
      <c r="K6" s="86"/>
      <c r="L6" s="86" t="s">
        <v>192</v>
      </c>
      <c r="M6" s="86"/>
      <c r="N6" s="86" t="s">
        <v>192</v>
      </c>
      <c r="O6" s="86"/>
      <c r="P6" s="86" t="s">
        <v>192</v>
      </c>
      <c r="Q6" s="86"/>
      <c r="R6" s="86" t="s">
        <v>192</v>
      </c>
      <c r="S6" s="86" t="s">
        <v>130</v>
      </c>
      <c r="T6" s="86" t="s">
        <v>192</v>
      </c>
      <c r="U6" s="86" t="s">
        <v>130</v>
      </c>
      <c r="V6" s="86" t="s">
        <v>192</v>
      </c>
      <c r="W6" s="86"/>
      <c r="X6" s="86" t="s">
        <v>192</v>
      </c>
      <c r="Y6" s="86"/>
      <c r="Z6" s="86" t="s">
        <v>192</v>
      </c>
      <c r="AA6" s="86"/>
      <c r="AB6" s="86" t="s">
        <v>192</v>
      </c>
      <c r="AC6" s="86"/>
      <c r="AD6" s="86" t="s">
        <v>192</v>
      </c>
      <c r="AE6" s="86"/>
      <c r="AF6" s="86" t="s">
        <v>192</v>
      </c>
      <c r="AG6" s="86"/>
    </row>
    <row r="7" spans="1:33" x14ac:dyDescent="0.3">
      <c r="A7" s="93" t="s">
        <v>258</v>
      </c>
      <c r="B7" s="97">
        <v>28</v>
      </c>
      <c r="C7" s="98" t="s">
        <v>55</v>
      </c>
      <c r="D7" s="99" t="s">
        <v>7</v>
      </c>
      <c r="E7" s="99" t="s">
        <v>34</v>
      </c>
      <c r="F7" s="99" t="s">
        <v>51</v>
      </c>
      <c r="G7" s="98"/>
      <c r="H7" s="98">
        <v>50</v>
      </c>
      <c r="I7" s="100" t="s">
        <v>259</v>
      </c>
      <c r="J7" s="86" t="s">
        <v>192</v>
      </c>
      <c r="K7" s="86"/>
      <c r="L7" s="86" t="s">
        <v>192</v>
      </c>
      <c r="M7" s="86"/>
      <c r="N7" s="86" t="s">
        <v>192</v>
      </c>
      <c r="O7" s="86"/>
      <c r="P7" s="86" t="s">
        <v>192</v>
      </c>
      <c r="Q7" s="86"/>
      <c r="R7" s="86" t="s">
        <v>192</v>
      </c>
      <c r="S7" s="86" t="s">
        <v>130</v>
      </c>
      <c r="T7" s="86" t="s">
        <v>192</v>
      </c>
      <c r="U7" s="86" t="s">
        <v>130</v>
      </c>
      <c r="V7" s="86" t="s">
        <v>192</v>
      </c>
      <c r="W7" s="86"/>
      <c r="X7" s="86" t="s">
        <v>192</v>
      </c>
      <c r="Y7" s="86"/>
      <c r="Z7" s="86" t="s">
        <v>192</v>
      </c>
      <c r="AA7" s="86"/>
      <c r="AB7" s="86" t="s">
        <v>192</v>
      </c>
      <c r="AC7" s="86"/>
      <c r="AD7" s="86" t="s">
        <v>192</v>
      </c>
      <c r="AE7" s="86"/>
      <c r="AF7" s="86" t="s">
        <v>192</v>
      </c>
      <c r="AG7" s="86"/>
    </row>
    <row r="8" spans="1:33" x14ac:dyDescent="0.3">
      <c r="A8" s="93" t="s">
        <v>260</v>
      </c>
      <c r="B8" s="97">
        <v>29</v>
      </c>
      <c r="C8" s="98" t="s">
        <v>289</v>
      </c>
      <c r="D8" s="99" t="s">
        <v>6</v>
      </c>
      <c r="E8" s="99" t="s">
        <v>70</v>
      </c>
      <c r="F8" s="99" t="s">
        <v>80</v>
      </c>
      <c r="G8" s="98">
        <v>-13.99</v>
      </c>
      <c r="H8" s="98"/>
      <c r="I8" s="100" t="s">
        <v>230</v>
      </c>
      <c r="J8" s="86" t="s">
        <v>192</v>
      </c>
      <c r="K8" s="86" t="s">
        <v>130</v>
      </c>
      <c r="L8" s="86" t="s">
        <v>192</v>
      </c>
      <c r="M8" s="86" t="s">
        <v>130</v>
      </c>
      <c r="N8" s="86" t="s">
        <v>192</v>
      </c>
      <c r="O8" s="86" t="s">
        <v>130</v>
      </c>
      <c r="P8" s="86" t="s">
        <v>192</v>
      </c>
      <c r="Q8" s="86" t="s">
        <v>130</v>
      </c>
      <c r="R8" s="86" t="s">
        <v>192</v>
      </c>
      <c r="S8" s="86" t="s">
        <v>130</v>
      </c>
      <c r="T8" s="86" t="s">
        <v>192</v>
      </c>
      <c r="U8" s="86" t="s">
        <v>130</v>
      </c>
      <c r="V8" s="86" t="s">
        <v>192</v>
      </c>
      <c r="W8" s="86"/>
      <c r="X8" s="86" t="s">
        <v>192</v>
      </c>
      <c r="Y8" s="86"/>
      <c r="Z8" s="86" t="s">
        <v>192</v>
      </c>
      <c r="AA8" s="86"/>
      <c r="AB8" s="86" t="s">
        <v>192</v>
      </c>
      <c r="AC8" s="86"/>
      <c r="AD8" s="86" t="s">
        <v>192</v>
      </c>
      <c r="AE8" s="86"/>
      <c r="AF8" s="86" t="s">
        <v>192</v>
      </c>
      <c r="AG8" s="86"/>
    </row>
  </sheetData>
  <sortState ref="A2:AG8">
    <sortCondition ref="B2"/>
  </sortState>
  <phoneticPr fontId="12" type="noConversion"/>
  <conditionalFormatting sqref="B2:B4 E2:F4">
    <cfRule type="expression" dxfId="37" priority="22">
      <formula>$G2="LA BANQUE POSTALE - CP"</formula>
    </cfRule>
    <cfRule type="expression" dxfId="36" priority="23">
      <formula>$G2="LA BANQUE POSTALE - CJ"</formula>
    </cfRule>
    <cfRule type="expression" dxfId="35" priority="24">
      <formula>$G2="LIVRET A - CP"</formula>
    </cfRule>
  </conditionalFormatting>
  <dataValidations count="3">
    <dataValidation type="list" allowBlank="1" showInputMessage="1" showErrorMessage="1" sqref="E1">
      <formula1>s_Catégories</formula1>
    </dataValidation>
    <dataValidation type="list" allowBlank="1" showInputMessage="1" showErrorMessage="1" sqref="E2:E8">
      <formula1>Categories_sans_doublons</formula1>
    </dataValidation>
    <dataValidation type="list" allowBlank="1" showInputMessage="1" showErrorMessage="1" sqref="C2:C8">
      <formula1>T_Comptes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1F5D57431D7C4EB385EF56BE7698ED" ma:contentTypeVersion="9" ma:contentTypeDescription="Create a new document." ma:contentTypeScope="" ma:versionID="ed602280639475c352419790d92a5ada">
  <xsd:schema xmlns:xsd="http://www.w3.org/2001/XMLSchema" xmlns:xs="http://www.w3.org/2001/XMLSchema" xmlns:p="http://schemas.microsoft.com/office/2006/metadata/properties" xmlns:ns3="c6430256-cbd4-4832-8e2a-ee5ce2cc398a" targetNamespace="http://schemas.microsoft.com/office/2006/metadata/properties" ma:root="true" ma:fieldsID="80dc7b7fd140ac664a32b196843958e6" ns3:_="">
    <xsd:import namespace="c6430256-cbd4-4832-8e2a-ee5ce2cc39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30256-cbd4-4832-8e2a-ee5ce2cc39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9145AB-8DFE-40F8-8992-AAB147F1AF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430256-cbd4-4832-8e2a-ee5ce2cc39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285B6810-C3F0-48A3-AFF7-8E446ABCFDF8}">
  <ds:schemaRefs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6430256-cbd4-4832-8e2a-ee5ce2cc398a"/>
  </ds:schemaRefs>
</ds:datastoreItem>
</file>

<file path=customXml/itemProps4.xml><?xml version="1.0" encoding="utf-8"?>
<ds:datastoreItem xmlns:ds="http://schemas.openxmlformats.org/officeDocument/2006/customXml" ds:itemID="{B6A46047-4A63-48A0-8437-FD4236E52F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AFEH56</cp:lastModifiedBy>
  <dcterms:created xsi:type="dcterms:W3CDTF">2021-01-11T21:12:12Z</dcterms:created>
  <dcterms:modified xsi:type="dcterms:W3CDTF">2021-07-11T14:31:06Z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0x010100FD1F5D57431D7C4EB385EF56BE7698ED</vt:lpwstr>
  </property>
</Properties>
</file>