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 showPivotChartFilter="1"/>
  <bookViews>
    <workbookView xWindow="-120" yWindow="-120" windowWidth="19420" windowHeight="11020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state="hidden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24519"/>
  <pivotCaches>
    <pivotCache cacheId="5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3"/>
  <c r="H3" l="1"/>
  <c r="G3"/>
  <c r="F3"/>
  <c r="C5" i="6" l="1"/>
  <c r="C2" l="1"/>
  <c r="A4" i="3" l="1"/>
  <c r="A2" i="4" l="1"/>
  <c r="M4" l="1"/>
  <c r="L4"/>
  <c r="G1" i="3" l="1"/>
  <c r="N4" i="4" l="1"/>
  <c r="I6" s="1"/>
  <c r="G3" i="2"/>
  <c r="G9"/>
  <c r="G6"/>
  <c r="G5"/>
  <c r="G23"/>
  <c r="G19"/>
  <c r="G15"/>
  <c r="G11"/>
  <c r="G7"/>
  <c r="G2"/>
  <c r="G20"/>
  <c r="G16"/>
  <c r="G12"/>
  <c r="G8"/>
  <c r="G4"/>
  <c r="G21"/>
  <c r="G17"/>
  <c r="G13"/>
  <c r="G22"/>
  <c r="G18"/>
  <c r="G14"/>
  <c r="G10"/>
</calcChain>
</file>

<file path=xl/comments1.xml><?xml version="1.0" encoding="utf-8"?>
<comments xmlns="http://schemas.openxmlformats.org/spreadsheetml/2006/main">
  <authors>
    <author>Michel Esteban</author>
  </authors>
  <commentList>
    <comment ref="V7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<sst xmlns="http://schemas.openxmlformats.org/spreadsheetml/2006/main" count="928" uniqueCount="314">
  <si>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</si>
  <si>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</si>
  <si>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</si>
  <si>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</si>
  <si>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</si>
  <si>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</si>
  <si>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</si>
  <si>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</si>
  <si>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</si>
  <si>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</si>
  <si>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</si>
  <si>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</si>
  <si>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</si>
  <si>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</si>
  <si>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</si>
  <si>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</si>
  <si>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</si>
  <si>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</si>
  <si>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</si>
  <si>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</si>
  <si>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</si>
  <si>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</si>
  <si>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</si>
  <si>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</si>
  <si>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</si>
  <si>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</si>
  <si>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</si>
  <si>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</si>
  <si>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</si>
  <si>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</si>
  <si>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</si>
  <si>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</si>
  <si>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</si>
  <si>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</si>
  <si>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</si>
  <si>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</si>
  <si>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</si>
  <si>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</si>
  <si>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</si>
  <si>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</si>
  <si>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</si>
  <si>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</si>
  <si>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</si>
  <si>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</si>
  <si>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</si>
  <si>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</si>
  <si>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</si>
  <si>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</si>
  <si>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</si>
  <si>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</si>
  <si>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</si>
  <si>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</si>
  <si>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</si>
  <si>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</si>
  <si>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</si>
  <si>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</si>
  <si>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</si>
  <si>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</si>
  <si>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</si>
  <si>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</si>
  <si>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</si>
  <si>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</si>
  <si>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</si>
  <si>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</si>
  <si>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</si>
  <si>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</si>
  <si>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</si>
  <si>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</si>
  <si>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</si>
  <si>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</si>
  <si>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</si>
  <si>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</si>
  <si>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</si>
  <si>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</si>
  <si>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</si>
  <si>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</si>
  <si>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</si>
  <si>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</si>
  <si>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</si>
  <si>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</si>
  <si>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</si>
  <si>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</si>
  <si>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</si>
  <si>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</si>
  <si>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</si>
  <si>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</si>
  <si>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</si>
  <si>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</si>
  <si>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</si>
  <si>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</si>
  <si>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</si>
  <si>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</si>
  <si>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</si>
  <si>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</si>
  <si>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</si>
  <si>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</si>
  <si>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</si>
  <si>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</si>
  <si>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</si>
  <si>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</si>
  <si>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</si>
  <si>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</si>
  <si>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</si>
  <si>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</si>
  <si>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</si>
  <si>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</si>
  <si>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</si>
  <si>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</si>
  <si>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</si>
  <si>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</si>
  <si>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</si>
  <si>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</si>
  <si>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</si>
  <si>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</si>
  <si>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</si>
  <si>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</si>
  <si>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</si>
  <si>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</si>
  <si>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</si>
  <si>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</si>
  <si>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</si>
  <si>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</si>
  <si>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</si>
  <si>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</si>
  <si>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</si>
  <si>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</si>
  <si>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</si>
  <si>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</si>
  <si>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</si>
  <si>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</si>
  <si>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</si>
  <si>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</si>
  <si>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</si>
  <si>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</si>
  <si>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</si>
  <si>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</si>
  <si>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</si>
  <si>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</si>
  <si>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</si>
  <si>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</si>
  <si>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</si>
  <si>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</si>
  <si>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</si>
  <si>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</si>
  <si>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</si>
  <si>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</si>
  <si>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</si>
  <si>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</si>
  <si>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</si>
  <si>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</si>
  <si>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</si>
  <si>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</si>
  <si>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</si>
  <si>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</si>
  <si>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</si>
  <si>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</si>
  <si>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</si>
  <si>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</si>
  <si>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</si>
  <si>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</si>
  <si>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</si>
  <si>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</si>
  <si>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</si>
  <si>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</si>
  <si>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</si>
  <si>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</si>
  <si>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</si>
  <si>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</si>
  <si>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</si>
  <si>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</si>
  <si>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</si>
  <si>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</si>
  <si>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</si>
  <si>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>RO01</t>
  </si>
  <si>
    <t>RO11</t>
  </si>
  <si>
    <t>RO02</t>
  </si>
  <si>
    <t>RO03</t>
  </si>
  <si>
    <t>RO04</t>
  </si>
  <si>
    <t>RO05</t>
  </si>
  <si>
    <t>RO06</t>
  </si>
  <si>
    <t>RO07</t>
  </si>
  <si>
    <t>RO08</t>
  </si>
  <si>
    <t>RO09</t>
  </si>
  <si>
    <t>RO10</t>
  </si>
  <si>
    <t>RO12</t>
  </si>
  <si>
    <t>RO13</t>
  </si>
  <si>
    <t>RO14</t>
  </si>
  <si>
    <t>RO15</t>
  </si>
  <si>
    <t>RO16</t>
  </si>
  <si>
    <t>RO17</t>
  </si>
  <si>
    <t>RO18</t>
  </si>
  <si>
    <t>RO19</t>
  </si>
  <si>
    <t>RO20</t>
  </si>
  <si>
    <t>RO21</t>
  </si>
  <si>
    <t>RO22</t>
  </si>
  <si>
    <t>RO23</t>
  </si>
  <si>
    <t>RO24</t>
  </si>
  <si>
    <t>RO25</t>
  </si>
  <si>
    <t>RO26</t>
  </si>
  <si>
    <t>RO27</t>
  </si>
  <si>
    <t>RO28</t>
  </si>
  <si>
    <t>RO29</t>
  </si>
  <si>
    <t>RO30</t>
  </si>
  <si>
    <t>RO31</t>
  </si>
  <si>
    <t>RO32</t>
  </si>
  <si>
    <t>RO33</t>
  </si>
  <si>
    <t>RO34</t>
  </si>
  <si>
    <t>RO35</t>
  </si>
  <si>
    <t>RO36</t>
  </si>
  <si>
    <t>RO37</t>
  </si>
  <si>
    <t>RO38</t>
  </si>
  <si>
    <t>RO39</t>
  </si>
  <si>
    <t>RO40</t>
  </si>
  <si>
    <t>RO41</t>
  </si>
  <si>
    <t>RO42</t>
  </si>
  <si>
    <t>RO43</t>
  </si>
  <si>
    <t>RO44</t>
  </si>
  <si>
    <t>RO45</t>
  </si>
  <si>
    <t>RO46</t>
  </si>
  <si>
    <t>RO47</t>
  </si>
  <si>
    <t>RO48</t>
  </si>
  <si>
    <t>RO49</t>
  </si>
  <si>
    <t>RO50</t>
  </si>
  <si>
    <t>RO51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</si>
  <si>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</si>
  <si>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</si>
  <si>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</si>
  <si>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</si>
  <si>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</si>
  <si>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</si>
  <si>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</si>
  <si>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</si>
  <si>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</si>
  <si>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</si>
  <si>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</si>
  <si>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RO52</t>
  </si>
  <si>
    <t>PRIMEUR</t>
  </si>
  <si>
    <t>RO53</t>
  </si>
  <si>
    <t>SOSH : carte SIM nouveau forfait</t>
  </si>
  <si>
    <t>RO54</t>
  </si>
  <si>
    <t/>
  </si>
  <si>
    <t>RO55</t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</si>
  <si>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</si>
  <si>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</si>
  <si>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</si>
  <si>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</si>
  <si>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</si>
  <si>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</si>
  <si>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</si>
  <si>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</si>
  <si>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</si>
  <si>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</si>
  <si>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RO56</t>
  </si>
  <si>
    <t>RO57</t>
  </si>
  <si>
    <t>RO58</t>
  </si>
  <si>
    <t>RO59</t>
  </si>
  <si>
    <t>RO60</t>
  </si>
  <si>
    <t>RO61</t>
  </si>
  <si>
    <t>RO62</t>
  </si>
  <si>
    <t>RO63</t>
  </si>
  <si>
    <t>RO64</t>
  </si>
  <si>
    <t>O</t>
  </si>
  <si>
    <t>E01</t>
  </si>
  <si>
    <t>E02</t>
  </si>
  <si>
    <t>E03</t>
  </si>
  <si>
    <t>E04</t>
  </si>
  <si>
    <t>E05</t>
  </si>
  <si>
    <t>E06</t>
  </si>
  <si>
    <t>E07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</si>
  <si>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</si>
  <si>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</si>
  <si>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</si>
  <si>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</si>
  <si>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</si>
  <si>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</si>
  <si>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</si>
  <si>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</si>
  <si>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</si>
  <si>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E08</t>
  </si>
  <si>
    <t>Forfait Sosh Alex</t>
  </si>
  <si>
    <t>RO65</t>
  </si>
  <si>
    <t>RO66</t>
  </si>
  <si>
    <t>RO67</t>
  </si>
  <si>
    <t>RO68</t>
  </si>
  <si>
    <t>EXCEL MALIN : cours VBA</t>
  </si>
  <si>
    <t>RO69</t>
  </si>
  <si>
    <t>AMAZON : casque ABUS</t>
  </si>
  <si>
    <t>PASS NAVIGO : mois de juin</t>
  </si>
  <si>
    <t>RO70</t>
  </si>
  <si>
    <t>Ph-5</t>
  </si>
  <si>
    <t>RO71</t>
  </si>
  <si>
    <t>AMAZON : leds bureau</t>
  </si>
  <si>
    <t>RO72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</si>
  <si>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</si>
  <si>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</si>
  <si>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</si>
  <si>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</si>
  <si>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</si>
  <si>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</si>
  <si>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</si>
  <si>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RO73</t>
  </si>
  <si>
    <t>RO74</t>
  </si>
  <si>
    <t>RO75</t>
  </si>
  <si>
    <t>RO76</t>
  </si>
  <si>
    <t>RO77</t>
  </si>
  <si>
    <t>RO78</t>
  </si>
  <si>
    <t>RO79</t>
  </si>
  <si>
    <t>RO80</t>
  </si>
  <si>
    <t>RO81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</si>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</sst>
</file>

<file path=xl/styles.xml><?xml version="1.0" encoding="utf-8"?>
<styleSheet xmlns="http://schemas.openxmlformats.org/spreadsheetml/2006/main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4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7" xfId="0" applyFont="1" applyFill="1" applyBorder="1" applyAlignment="1">
      <alignment horizontal="center" vertical="center"/>
    </xf>
    <xf numFmtId="1" fontId="15" fillId="23" borderId="2" xfId="1" applyNumberFormat="1" applyFont="1" applyFill="1" applyBorder="1"/>
    <xf numFmtId="165" fontId="15" fillId="23" borderId="2" xfId="1" applyNumberFormat="1" applyFont="1" applyFill="1" applyBorder="1"/>
    <xf numFmtId="165" fontId="15" fillId="23" borderId="1" xfId="1" applyNumberFormat="1" applyFont="1" applyFill="1" applyBorder="1"/>
    <xf numFmtId="0" fontId="15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65" fontId="17" fillId="0" borderId="0" xfId="1" applyNumberFormat="1" applyFont="1" applyAlignment="1">
      <alignment horizontal="left" vertical="center"/>
    </xf>
    <xf numFmtId="165" fontId="17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11" xfId="0" applyFill="1" applyBorder="1" applyAlignment="1">
      <alignment horizont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9" fillId="17" borderId="18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21" fillId="24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5" borderId="0" xfId="0" applyFill="1"/>
    <xf numFmtId="0" fontId="10" fillId="25" borderId="3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8" xfId="0" applyFont="1" applyFill="1" applyBorder="1" applyAlignment="1">
      <alignment horizontal="center" vertical="center"/>
    </xf>
    <xf numFmtId="165" fontId="24" fillId="25" borderId="0" xfId="0" applyNumberFormat="1" applyFont="1" applyFill="1" applyBorder="1" applyAlignment="1">
      <alignment horizontal="left" vertical="center"/>
    </xf>
    <xf numFmtId="0" fontId="22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9" xfId="0" applyNumberFormat="1" applyFont="1" applyFill="1" applyBorder="1"/>
    <xf numFmtId="0" fontId="7" fillId="25" borderId="19" xfId="0" applyFont="1" applyFill="1" applyBorder="1"/>
    <xf numFmtId="0" fontId="6" fillId="25" borderId="0" xfId="0" applyFont="1" applyFill="1" applyBorder="1" applyAlignment="1">
      <alignment vertical="center"/>
    </xf>
    <xf numFmtId="0" fontId="26" fillId="25" borderId="0" xfId="0" quotePrefix="1" applyFont="1" applyFill="1"/>
    <xf numFmtId="0" fontId="20" fillId="15" borderId="4" xfId="0" applyFont="1" applyFill="1" applyBorder="1" applyAlignment="1">
      <alignment horizontal="left" vertical="center"/>
    </xf>
    <xf numFmtId="0" fontId="28" fillId="6" borderId="0" xfId="0" applyFont="1" applyFill="1"/>
    <xf numFmtId="0" fontId="0" fillId="6" borderId="0" xfId="0" applyFill="1"/>
    <xf numFmtId="0" fontId="15" fillId="6" borderId="0" xfId="0" applyFont="1" applyFill="1"/>
    <xf numFmtId="0" fontId="29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5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6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6" fillId="11" borderId="0" xfId="0" applyFont="1" applyFill="1" applyBorder="1"/>
    <xf numFmtId="0" fontId="16" fillId="9" borderId="0" xfId="0" applyFont="1" applyFill="1" applyBorder="1"/>
    <xf numFmtId="0" fontId="16" fillId="6" borderId="0" xfId="0" applyFont="1" applyFill="1" applyBorder="1"/>
    <xf numFmtId="0" fontId="16" fillId="12" borderId="0" xfId="0" applyFont="1" applyFill="1" applyBorder="1"/>
    <xf numFmtId="0" fontId="0" fillId="5" borderId="0" xfId="0" applyFill="1" applyBorder="1"/>
    <xf numFmtId="0" fontId="16" fillId="13" borderId="0" xfId="0" applyFont="1" applyFill="1" applyBorder="1"/>
    <xf numFmtId="0" fontId="16" fillId="8" borderId="0" xfId="0" applyFont="1" applyFill="1" applyBorder="1"/>
    <xf numFmtId="0" fontId="16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7" fillId="0" borderId="0" xfId="0" applyNumberFormat="1" applyFont="1" applyAlignment="1">
      <alignment horizontal="left" vertical="top" wrapText="1"/>
    </xf>
    <xf numFmtId="167" fontId="30" fillId="25" borderId="1" xfId="0" applyNumberFormat="1" applyFont="1" applyFill="1" applyBorder="1" applyAlignment="1">
      <alignment horizontal="center" vertical="center" wrapText="1"/>
    </xf>
    <xf numFmtId="167" fontId="19" fillId="27" borderId="17" xfId="0" applyNumberFormat="1" applyFont="1" applyFill="1" applyBorder="1" applyAlignment="1">
      <alignment horizontal="center" vertical="center"/>
    </xf>
    <xf numFmtId="0" fontId="9" fillId="10" borderId="21" xfId="0" applyFont="1" applyFill="1" applyBorder="1" applyAlignment="1">
      <alignment horizontal="center" vertical="center"/>
    </xf>
    <xf numFmtId="0" fontId="3" fillId="10" borderId="21" xfId="0" applyFont="1" applyFill="1" applyBorder="1"/>
    <xf numFmtId="1" fontId="15" fillId="23" borderId="23" xfId="1" applyNumberFormat="1" applyFont="1" applyFill="1" applyBorder="1" applyAlignment="1"/>
    <xf numFmtId="0" fontId="15" fillId="23" borderId="23" xfId="1" applyNumberFormat="1" applyFont="1" applyFill="1" applyBorder="1" applyAlignment="1"/>
    <xf numFmtId="165" fontId="15" fillId="23" borderId="23" xfId="1" applyNumberFormat="1" applyFont="1" applyFill="1" applyBorder="1" applyAlignment="1"/>
    <xf numFmtId="1" fontId="15" fillId="22" borderId="23" xfId="1" applyNumberFormat="1" applyFont="1" applyFill="1" applyBorder="1" applyAlignment="1"/>
    <xf numFmtId="165" fontId="15" fillId="22" borderId="23" xfId="1" applyNumberFormat="1" applyFont="1" applyFill="1" applyBorder="1" applyAlignment="1"/>
    <xf numFmtId="0" fontId="15" fillId="22" borderId="23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8" fillId="23" borderId="22" xfId="1" applyNumberFormat="1" applyFont="1" applyFill="1" applyBorder="1" applyAlignment="1"/>
    <xf numFmtId="14" fontId="9" fillId="17" borderId="6" xfId="0" applyNumberFormat="1" applyFont="1" applyFill="1" applyBorder="1" applyAlignment="1">
      <alignment horizontal="center" vertical="center"/>
    </xf>
    <xf numFmtId="170" fontId="17" fillId="0" borderId="0" xfId="0" applyNumberFormat="1" applyFont="1" applyAlignment="1">
      <alignment horizontal="center" vertical="center"/>
    </xf>
    <xf numFmtId="1" fontId="15" fillId="22" borderId="2" xfId="1" applyNumberFormat="1" applyFont="1" applyFill="1" applyBorder="1" applyAlignment="1"/>
    <xf numFmtId="1" fontId="15" fillId="23" borderId="1" xfId="1" applyNumberFormat="1" applyFont="1" applyFill="1" applyBorder="1" applyAlignment="1"/>
    <xf numFmtId="165" fontId="15" fillId="22" borderId="2" xfId="1" applyNumberFormat="1" applyFont="1" applyFill="1" applyBorder="1" applyAlignment="1"/>
    <xf numFmtId="165" fontId="15" fillId="23" borderId="1" xfId="1" applyNumberFormat="1" applyFont="1" applyFill="1" applyBorder="1" applyAlignment="1"/>
    <xf numFmtId="0" fontId="15" fillId="22" borderId="2" xfId="1" applyNumberFormat="1" applyFont="1" applyFill="1" applyBorder="1" applyAlignment="1"/>
    <xf numFmtId="0" fontId="15" fillId="23" borderId="1" xfId="1" applyNumberFormat="1" applyFont="1" applyFill="1" applyBorder="1" applyAlignment="1"/>
    <xf numFmtId="165" fontId="15" fillId="22" borderId="24" xfId="1" applyNumberFormat="1" applyFont="1" applyFill="1" applyBorder="1" applyAlignment="1"/>
    <xf numFmtId="165" fontId="17" fillId="26" borderId="0" xfId="1" applyNumberFormat="1" applyFont="1" applyFill="1" applyBorder="1" applyAlignment="1">
      <alignment horizontal="left" vertical="center"/>
    </xf>
    <xf numFmtId="165" fontId="17" fillId="0" borderId="0" xfId="1" applyNumberFormat="1" applyFont="1" applyBorder="1" applyAlignment="1">
      <alignment horizontal="left" vertical="center"/>
    </xf>
    <xf numFmtId="165" fontId="17" fillId="0" borderId="0" xfId="1" applyNumberFormat="1" applyFont="1" applyBorder="1" applyAlignment="1">
      <alignment horizontal="left" vertical="top" wrapText="1"/>
    </xf>
    <xf numFmtId="165" fontId="17" fillId="26" borderId="20" xfId="1" applyNumberFormat="1" applyFont="1" applyFill="1" applyBorder="1" applyAlignment="1">
      <alignment horizontal="left" vertical="top" wrapText="1"/>
    </xf>
    <xf numFmtId="170" fontId="17" fillId="0" borderId="0" xfId="0" applyNumberFormat="1" applyFont="1" applyFill="1" applyAlignment="1">
      <alignment horizontal="center" vertical="center"/>
    </xf>
    <xf numFmtId="169" fontId="17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5" fontId="17" fillId="0" borderId="0" xfId="0" applyNumberFormat="1" applyFont="1" applyFill="1" applyAlignment="1">
      <alignment horizontal="center" vertical="center"/>
    </xf>
    <xf numFmtId="165" fontId="17" fillId="0" borderId="0" xfId="1" applyNumberFormat="1" applyFont="1" applyFill="1" applyAlignment="1">
      <alignment horizontal="left" vertical="center"/>
    </xf>
    <xf numFmtId="14" fontId="31" fillId="28" borderId="0" xfId="0" quotePrefix="1" applyNumberFormat="1" applyFont="1" applyFill="1" applyAlignment="1">
      <alignment horizontal="left"/>
    </xf>
    <xf numFmtId="165" fontId="32" fillId="28" borderId="0" xfId="0" applyNumberFormat="1" applyFont="1" applyFill="1" applyAlignment="1">
      <alignment horizontal="left"/>
    </xf>
    <xf numFmtId="170" fontId="33" fillId="0" borderId="0" xfId="0" applyNumberFormat="1" applyFont="1" applyFill="1" applyAlignment="1">
      <alignment horizontal="center" vertical="center"/>
    </xf>
    <xf numFmtId="169" fontId="33" fillId="0" borderId="0" xfId="0" applyNumberFormat="1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165" fontId="33" fillId="0" borderId="0" xfId="0" applyNumberFormat="1" applyFont="1" applyFill="1" applyAlignment="1">
      <alignment horizontal="center" vertical="center"/>
    </xf>
    <xf numFmtId="165" fontId="33" fillId="0" borderId="0" xfId="1" applyNumberFormat="1" applyFont="1" applyFill="1" applyAlignment="1">
      <alignment horizontal="left" vertical="center"/>
    </xf>
    <xf numFmtId="0" fontId="27" fillId="6" borderId="0" xfId="0" applyFont="1" applyFill="1" applyAlignment="1">
      <alignment horizontal="center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5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14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relativeIndent="255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260DDB"/>
      <color rgb="FFCC99FF"/>
      <color rgb="FF00B0F0"/>
      <color rgb="FFFF6600"/>
      <color rgb="FFCCECFF"/>
      <color rgb="FF99FFCC"/>
      <color rgb="FF00FFCC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[Gestion-multicomptes-vers-ph-6ter-final.xlsm]TcD!Tableau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spPr>
        <a:noFill/>
        <a:ln>
          <a:noFill/>
        </a:ln>
        <a:effectLst/>
      </c:spPr>
    </c:title>
    <c:pivotFmts>
      <c:pivotFmt>
        <c:idx val="0"/>
        <c:dLbl>
          <c:idx val="0"/>
          <c:dLblPos val="inBase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CatName val="1"/>
          <c:showPercent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6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7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9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0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2"/>
        <c:spPr>
          <a:solidFill>
            <a:schemeClr val="accent2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3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4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6"/>
        <c:spPr>
          <a:solidFill>
            <a:schemeClr val="accent6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7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8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</c:pivotFmts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CatName val="1"/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TcD!$B$8:$B$17</c:f>
              <c:numCache>
                <c:formatCode>General</c:formatCode>
                <c:ptCount val="9"/>
                <c:pt idx="0">
                  <c:v>-798.5</c:v>
                </c:pt>
                <c:pt idx="1">
                  <c:v>-3703</c:v>
                </c:pt>
                <c:pt idx="2">
                  <c:v>-32.81</c:v>
                </c:pt>
                <c:pt idx="3">
                  <c:v>-671.65</c:v>
                </c:pt>
                <c:pt idx="4">
                  <c:v>-395.44</c:v>
                </c:pt>
                <c:pt idx="5">
                  <c:v>-846.83</c:v>
                </c:pt>
                <c:pt idx="6">
                  <c:v>-50</c:v>
                </c:pt>
                <c:pt idx="7">
                  <c:v>-164.26</c:v>
                </c:pt>
                <c:pt idx="8">
                  <c:v>-120.95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showCatName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TcD!$C$8:$C$17</c:f>
              <c:numCache>
                <c:formatCode>General</c:formatCode>
                <c:ptCount val="9"/>
                <c:pt idx="1">
                  <c:v>5945.9100000000008</c:v>
                </c:pt>
                <c:pt idx="5">
                  <c:v>244.37</c:v>
                </c:pt>
                <c:pt idx="7">
                  <c:v>103.74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Val val="1"/>
        </c:dLbls>
      </c:pie3DChart>
      <c:dTable>
        <c:showHorzBorder val="1"/>
        <c:showVertBorder val="1"/>
        <c:showOutline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>
        <c:manualLayout>
          <c:layoutTarget val="inner"/>
          <c:xMode val="edge"/>
          <c:yMode val="edge"/>
          <c:x val="6.1006951546905934E-2"/>
          <c:y val="0.18962614338617587"/>
          <c:w val="0.91642804246870524"/>
          <c:h val="0.75937416034859673"/>
        </c:manualLayout>
      </c:layout>
      <c:lineChart>
        <c:grouping val="standard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TcD!$U$7:$U$9</c:f>
              <c:numCache>
                <c:formatCode>dd/mm/yy;@</c:formatCode>
                <c:ptCount val="3"/>
                <c:pt idx="0" formatCode="dd/mm/yyyy">
                  <c:v>44362</c:v>
                </c:pt>
                <c:pt idx="1">
                  <c:v>44363</c:v>
                </c:pt>
                <c:pt idx="2">
                  <c:v>44368</c:v>
                </c:pt>
              </c:numCache>
            </c:numRef>
          </c:cat>
          <c:val>
            <c:numRef>
              <c:f>TcD!$V$7:$V$9</c:f>
              <c:numCache>
                <c:formatCode>#,##0.00\ "€"</c:formatCode>
                <c:ptCount val="3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marker val="1"/>
        <c:axId val="75110272"/>
        <c:axId val="75111808"/>
      </c:lineChart>
      <c:dateAx>
        <c:axId val="75110272"/>
        <c:scaling>
          <c:orientation val="minMax"/>
        </c:scaling>
        <c:axPos val="b"/>
        <c:numFmt formatCode="dd/mm/yyyy" sourceLinked="1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11808"/>
        <c:crosses val="autoZero"/>
        <c:auto val="1"/>
        <c:lblOffset val="100"/>
        <c:baseTimeUnit val="days"/>
      </c:dateAx>
      <c:valAx>
        <c:axId val="751118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102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dPt>
            <c:idx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3779.8800000000028</c:v>
                </c:pt>
                <c:pt idx="1">
                  <c:v>115.14999999999998</c:v>
                </c:pt>
                <c:pt idx="2">
                  <c:v>10700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gapWidth val="100"/>
        <c:axId val="75137024"/>
        <c:axId val="75138560"/>
      </c:barChart>
      <c:catAx>
        <c:axId val="75137024"/>
        <c:scaling>
          <c:orientation val="minMax"/>
        </c:scaling>
        <c:axPos val="b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75138560"/>
        <c:crosses val="autoZero"/>
        <c:auto val="1"/>
        <c:lblAlgn val="ctr"/>
        <c:lblOffset val="100"/>
      </c:catAx>
      <c:valAx>
        <c:axId val="7513856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75137024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2065064</xdr:colOff>
      <xdr:row>15</xdr:row>
      <xdr:rowOff>56710</xdr:rowOff>
    </xdr:from>
    <xdr:to>
      <xdr:col>4</xdr:col>
      <xdr:colOff>765178</xdr:colOff>
      <xdr:row>18</xdr:row>
      <xdr:rowOff>136438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597823" y="326455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8</xdr:col>
      <xdr:colOff>14999</xdr:colOff>
      <xdr:row>15</xdr:row>
      <xdr:rowOff>73791</xdr:rowOff>
    </xdr:from>
    <xdr:to>
      <xdr:col>10</xdr:col>
      <xdr:colOff>127440</xdr:colOff>
      <xdr:row>18</xdr:row>
      <xdr:rowOff>153519</xdr:rowOff>
    </xdr:to>
    <xdr:sp macro="[0]!Echeances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7558361" y="328163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5</xdr:col>
      <xdr:colOff>332390</xdr:colOff>
      <xdr:row>25</xdr:row>
      <xdr:rowOff>19050</xdr:rowOff>
    </xdr:from>
    <xdr:to>
      <xdr:col>7</xdr:col>
      <xdr:colOff>444831</xdr:colOff>
      <xdr:row>28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5</xdr:col>
      <xdr:colOff>363484</xdr:colOff>
      <xdr:row>30</xdr:row>
      <xdr:rowOff>29998</xdr:rowOff>
    </xdr:from>
    <xdr:to>
      <xdr:col>7</xdr:col>
      <xdr:colOff>475925</xdr:colOff>
      <xdr:row>33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5</xdr:col>
      <xdr:colOff>325493</xdr:colOff>
      <xdr:row>20</xdr:row>
      <xdr:rowOff>64265</xdr:rowOff>
    </xdr:from>
    <xdr:to>
      <xdr:col>7</xdr:col>
      <xdr:colOff>437934</xdr:colOff>
      <xdr:row>23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5</xdr:col>
      <xdr:colOff>283999</xdr:colOff>
      <xdr:row>10</xdr:row>
      <xdr:rowOff>58135</xdr:rowOff>
    </xdr:from>
    <xdr:to>
      <xdr:col>7</xdr:col>
      <xdr:colOff>396441</xdr:colOff>
      <xdr:row>13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6</xdr:col>
      <xdr:colOff>0</xdr:colOff>
      <xdr:row>0</xdr:row>
      <xdr:rowOff>114300</xdr:rowOff>
    </xdr:from>
    <xdr:to>
      <xdr:col>7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6486525</xdr:colOff>
      <xdr:row>0</xdr:row>
      <xdr:rowOff>104775</xdr:rowOff>
    </xdr:from>
    <xdr:to>
      <xdr:col>8</xdr:col>
      <xdr:colOff>7734300</xdr:colOff>
      <xdr:row>1</xdr:row>
      <xdr:rowOff>133350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8859500" y="104775"/>
          <a:ext cx="1247775" cy="31432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212549</xdr:colOff>
      <xdr:row>4</xdr:row>
      <xdr:rowOff>27400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877094</xdr:colOff>
      <xdr:row>0</xdr:row>
      <xdr:rowOff>138906</xdr:rowOff>
    </xdr:from>
    <xdr:to>
      <xdr:col>21</xdr:col>
      <xdr:colOff>853282</xdr:colOff>
      <xdr:row>1</xdr:row>
      <xdr:rowOff>412750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21752719" y="138906"/>
          <a:ext cx="1674813" cy="559594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10</xdr:row>
      <xdr:rowOff>57150</xdr:rowOff>
    </xdr:from>
    <xdr:to>
      <xdr:col>2</xdr:col>
      <xdr:colOff>400050</xdr:colOff>
      <xdr:row>12</xdr:row>
      <xdr:rowOff>95250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228600" y="1685925"/>
          <a:ext cx="1428750" cy="3619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</a:t>
          </a:r>
          <a:r>
            <a:rPr lang="fr-FR" sz="1400" baseline="0"/>
            <a:t> Accueil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FEH56" refreshedDate="44371.76371446759" createdVersion="7" refreshedVersion="3" minRefreshableVersion="3" recordCount="81">
  <cacheSource type="worksheet">
    <worksheetSource name="T_Données"/>
  </cacheSource>
  <cacheFields count="9">
    <cacheField name="NID" numFmtId="0">
      <sharedItems/>
    </cacheField>
    <cacheField name="Date" numFmtId="170">
      <sharedItems containsSemiMixedTypes="0" containsNonDate="0" containsDate="1" containsString="0" minDate="2021-05-30T00:00:00" maxDate="2021-06-22T00:00:00"/>
    </cacheField>
    <cacheField name="Compte" numFmtId="0">
      <sharedItems count="5">
        <s v="LA BANQUE POSTALE - CP"/>
        <s v="LA BANQUE POSTALE - CJ"/>
        <s v="LIVRET A - CP"/>
        <s v="Virement" u="1"/>
        <s v="Prélévement" u="1"/>
      </sharedItems>
    </cacheField>
    <cacheField name="Mode" numFmtId="0">
      <sharedItems count="15">
        <s v="CB"/>
        <s v="Virement"/>
        <s v="Paypal"/>
        <s v="Apport"/>
        <s v="Chèque"/>
        <s v="Prélèvement"/>
        <s v="Remboursement"/>
        <s v="DAB"/>
        <s v="FINANCE" u="1"/>
        <s v="Ch N° 1405013" u="1"/>
        <s v="Ch n° 1405016" u="1"/>
        <s v="Ch N° 1405014" u="1"/>
        <s v="Renbou" u="1"/>
        <s v="Prélévement" u="1"/>
        <s v="Ch n° 1405015" u="1"/>
      </sharedItems>
    </cacheField>
    <cacheField name="Catégorie" numFmtId="165">
      <sharedItems count="12">
        <s v="BEAUTE-MODE"/>
        <s v="FINANCE"/>
        <s v="TRANSPORT"/>
        <s v="ALIMENTATION"/>
        <s v="LOISIRS"/>
        <s v="HABITATION"/>
        <s v="x"/>
        <s v="FRAIS ANNEXES"/>
        <s v="SANTE"/>
        <s v="HABILLEMENT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8.76" maxValue="3500.17"/>
    </cacheField>
    <cacheField name="Remplacant dct Corcos pour Alex et Adila - Ch n° 1405015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">
  <r>
    <s v="RO01"/>
    <d v="2021-05-30T00:00:00"/>
    <x v="0"/>
    <x v="0"/>
    <x v="0"/>
    <s v="Bijoux"/>
    <n v="-59"/>
    <m/>
    <s v="HISTOIRE D'OR : bague Eva "/>
  </r>
  <r>
    <s v="RO02"/>
    <d v="2021-05-31T00:00:00"/>
    <x v="1"/>
    <x v="1"/>
    <x v="1"/>
    <s v="Salaire"/>
    <m/>
    <n v="2000"/>
    <s v="Salaire Adila"/>
  </r>
  <r>
    <s v="RO03"/>
    <d v="2021-05-31T00:00:00"/>
    <x v="1"/>
    <x v="0"/>
    <x v="2"/>
    <s v="Public"/>
    <n v="-8.4499999999999993"/>
    <m/>
    <s v="RATP : carnet tickets 1/2 tarif "/>
  </r>
  <r>
    <s v="RO04"/>
    <d v="2021-05-31T00:00:00"/>
    <x v="1"/>
    <x v="0"/>
    <x v="3"/>
    <s v="Grande surface"/>
    <n v="-19.52"/>
    <m/>
    <s v="CASINO"/>
  </r>
  <r>
    <s v="RO05"/>
    <d v="2021-05-31T00:00:00"/>
    <x v="1"/>
    <x v="0"/>
    <x v="3"/>
    <s v="Restaurant"/>
    <n v="-29.5"/>
    <m/>
    <s v="SUSHI KING"/>
  </r>
  <r>
    <s v="RO06"/>
    <d v="2021-05-31T00:00:00"/>
    <x v="1"/>
    <x v="0"/>
    <x v="3"/>
    <s v="Commerce"/>
    <n v="-55.67"/>
    <m/>
    <s v="PRIMEURS"/>
  </r>
  <r>
    <s v="RO07"/>
    <d v="2021-05-31T00:00:00"/>
    <x v="0"/>
    <x v="2"/>
    <x v="4"/>
    <s v="Informatique Hight-tech"/>
    <n v="-62.43"/>
    <m/>
    <s v="ADOBE : photoshop-éléments 2021"/>
  </r>
  <r>
    <s v="RO08"/>
    <d v="2021-06-01T00:00:00"/>
    <x v="1"/>
    <x v="3"/>
    <x v="1"/>
    <s v="Transfert"/>
    <m/>
    <n v="3500.17"/>
    <s v="EDP : Epargne salariale ( transit livret A)"/>
  </r>
  <r>
    <s v="RO09"/>
    <d v="2021-06-01T00:00:00"/>
    <x v="1"/>
    <x v="0"/>
    <x v="5"/>
    <s v="Bricolage-Travaux"/>
    <n v="-27.59"/>
    <m/>
    <s v="AMAZON : support mural TV"/>
  </r>
  <r>
    <s v="RO10"/>
    <d v="2021-06-01T00:00:00"/>
    <x v="1"/>
    <x v="0"/>
    <x v="2"/>
    <s v="Carburant"/>
    <n v="-58.87"/>
    <m/>
    <s v="ESSO : hyundai"/>
  </r>
  <r>
    <s v="RO11"/>
    <d v="2021-06-02T00:00:00"/>
    <x v="1"/>
    <x v="1"/>
    <x v="1"/>
    <s v="Transfert"/>
    <n v="-3500"/>
    <m/>
    <s v="EDP : Epargne salariale"/>
  </r>
  <r>
    <s v="RO12"/>
    <d v="2021-06-02T00:00:00"/>
    <x v="2"/>
    <x v="1"/>
    <x v="1"/>
    <s v="Transfert"/>
    <m/>
    <n v="3500"/>
    <s v="EDP : Epargne salariale"/>
  </r>
  <r>
    <s v="RO13"/>
    <d v="2021-06-02T00:00:00"/>
    <x v="0"/>
    <x v="2"/>
    <x v="4"/>
    <s v="Informatique Hight-tech"/>
    <n v="-17"/>
    <m/>
    <s v="EXCEL PRATIQUE : cours VBA"/>
  </r>
  <r>
    <s v="RO14"/>
    <d v="2021-06-02T00:00:00"/>
    <x v="1"/>
    <x v="1"/>
    <x v="1"/>
    <s v="Dépôt"/>
    <m/>
    <n v="16.059999999999999"/>
    <s v="CREDIT AGRICOLE : cloture du compte"/>
  </r>
  <r>
    <s v="RO15"/>
    <d v="2021-06-03T00:00:00"/>
    <x v="1"/>
    <x v="1"/>
    <x v="1"/>
    <s v="Retrait"/>
    <n v="-10"/>
    <m/>
    <s v="CJ&gt;livret A : suite cloture compte"/>
  </r>
  <r>
    <s v="RO16"/>
    <d v="2021-06-03T00:00:00"/>
    <x v="2"/>
    <x v="1"/>
    <x v="1"/>
    <s v="Dépôt"/>
    <m/>
    <n v="10"/>
    <s v="CJ&gt;livret A : suite cloture compte"/>
  </r>
  <r>
    <s v="RO17"/>
    <d v="2021-06-03T00:00:00"/>
    <x v="1"/>
    <x v="0"/>
    <x v="3"/>
    <s v="Grande surface"/>
    <n v="-238.9"/>
    <m/>
    <s v="CARREFOUR"/>
  </r>
  <r>
    <s v="RO18"/>
    <d v="2021-06-03T00:00:00"/>
    <x v="1"/>
    <x v="0"/>
    <x v="5"/>
    <s v="Bricolage-Travaux"/>
    <n v="-119.99"/>
    <m/>
    <s v="LEROY MERLIN : store vélux,..."/>
  </r>
  <r>
    <s v="RO19"/>
    <d v="2021-06-03T00:00:00"/>
    <x v="1"/>
    <x v="0"/>
    <x v="3"/>
    <s v="Restaurant"/>
    <n v="-51.5"/>
    <m/>
    <s v="SUSHI KING"/>
  </r>
  <r>
    <s v="RO20"/>
    <d v="2021-06-03T00:00:00"/>
    <x v="0"/>
    <x v="2"/>
    <x v="4"/>
    <s v="Informatique Hight-tech"/>
    <n v="-19.989999999999998"/>
    <m/>
    <s v="AVANQUEST : Berlitz anglais"/>
  </r>
  <r>
    <s v="RO21"/>
    <d v="2021-06-03T00:00:00"/>
    <x v="0"/>
    <x v="2"/>
    <x v="4"/>
    <s v="Informatique Hight-tech"/>
    <n v="-9.98"/>
    <m/>
    <s v="ASHAMPOO : Backup PRO 15"/>
  </r>
  <r>
    <s v="RO22"/>
    <d v="2021-06-04T00:00:00"/>
    <x v="0"/>
    <x v="2"/>
    <x v="4"/>
    <s v="Informatique Hight-tech"/>
    <n v="-0.99"/>
    <m/>
    <s v="MICROSOFT : thème"/>
  </r>
  <r>
    <s v="RO23"/>
    <d v="2021-06-04T00:00:00"/>
    <x v="0"/>
    <x v="0"/>
    <x v="0"/>
    <s v="Coiffeur"/>
    <n v="-30"/>
    <m/>
    <s v="ESCALE COIFFURE "/>
  </r>
  <r>
    <s v="RO24"/>
    <d v="2021-06-04T00:00:00"/>
    <x v="1"/>
    <x v="4"/>
    <x v="6"/>
    <s v="x"/>
    <n v="-50"/>
    <m/>
    <s v="Ordre non reporté.  - Ch n° 405013"/>
  </r>
  <r>
    <s v="RO25"/>
    <d v="2021-06-04T00:00:00"/>
    <x v="2"/>
    <x v="1"/>
    <x v="1"/>
    <s v="Dépôt"/>
    <m/>
    <n v="100"/>
    <s v="CP&gt;Livret A"/>
  </r>
  <r>
    <s v="RO26"/>
    <d v="2021-06-04T00:00:00"/>
    <x v="0"/>
    <x v="1"/>
    <x v="1"/>
    <s v="Retrait"/>
    <n v="-100"/>
    <m/>
    <s v="CP&gt;Livret A"/>
  </r>
  <r>
    <s v="RO27"/>
    <d v="2021-06-07T00:00:00"/>
    <x v="1"/>
    <x v="5"/>
    <x v="7"/>
    <s v="Forfait mobile"/>
    <n v="-11.99"/>
    <m/>
    <s v="Forfait SOSH Alex"/>
  </r>
  <r>
    <s v="RO28"/>
    <d v="2021-06-07T00:00:00"/>
    <x v="1"/>
    <x v="5"/>
    <x v="7"/>
    <s v="Forfait mobile"/>
    <n v="-11.99"/>
    <m/>
    <s v="Forfait SOSH Eva"/>
  </r>
  <r>
    <s v="RO29"/>
    <d v="2021-06-07T00:00:00"/>
    <x v="1"/>
    <x v="5"/>
    <x v="2"/>
    <s v="Assurance auto-scooter"/>
    <n v="-165.27"/>
    <m/>
    <s v="MACIF"/>
  </r>
  <r>
    <s v="RO30"/>
    <d v="2021-06-07T00:00:00"/>
    <x v="1"/>
    <x v="5"/>
    <x v="2"/>
    <s v="Crédit auto"/>
    <n v="-321.61"/>
    <m/>
    <s v="DIAC : crédit hyundai"/>
  </r>
  <r>
    <s v="RO31"/>
    <d v="2021-06-07T00:00:00"/>
    <x v="1"/>
    <x v="5"/>
    <x v="5"/>
    <s v="Electricité"/>
    <n v="-339.49"/>
    <m/>
    <s v="ERDF"/>
  </r>
  <r>
    <s v="RO32"/>
    <d v="2021-06-07T00:00:00"/>
    <x v="1"/>
    <x v="5"/>
    <x v="7"/>
    <s v="Scolarité"/>
    <n v="-209.44"/>
    <m/>
    <s v="EPIN"/>
  </r>
  <r>
    <s v="RO33"/>
    <d v="2021-06-07T00:00:00"/>
    <x v="1"/>
    <x v="5"/>
    <x v="5"/>
    <s v="Assurance crédit"/>
    <n v="-164.16"/>
    <m/>
    <s v="CSF assurance"/>
  </r>
  <r>
    <s v="RO34"/>
    <d v="2021-06-07T00:00:00"/>
    <x v="1"/>
    <x v="4"/>
    <x v="8"/>
    <s v="Médecin"/>
    <n v="-50"/>
    <m/>
    <s v="Remplaçante Dct CORCOS - Adila + Alex - Ch n° 1405014"/>
  </r>
  <r>
    <s v="RO35"/>
    <d v="2021-06-07T00:00:00"/>
    <x v="1"/>
    <x v="0"/>
    <x v="7"/>
    <s v="Scolarité"/>
    <n v="-146.66"/>
    <m/>
    <s v="ACADOMIA"/>
  </r>
  <r>
    <s v="RO36"/>
    <d v="2021-06-07T00:00:00"/>
    <x v="1"/>
    <x v="0"/>
    <x v="5"/>
    <s v="Bricolage-Travaux"/>
    <n v="-135.6"/>
    <m/>
    <s v="LEROY MERLIN"/>
  </r>
  <r>
    <s v="RO37"/>
    <d v="2021-06-07T00:00:00"/>
    <x v="1"/>
    <x v="0"/>
    <x v="5"/>
    <s v="Bricolage-Travaux"/>
    <m/>
    <n v="86.5"/>
    <s v="LEROY MERLIN : Remboursement store VELUX"/>
  </r>
  <r>
    <s v="RO38"/>
    <d v="2021-06-07T00:00:00"/>
    <x v="1"/>
    <x v="0"/>
    <x v="3"/>
    <s v="Commerce"/>
    <n v="-5"/>
    <m/>
    <s v="Boulangerie"/>
  </r>
  <r>
    <s v="RO39"/>
    <d v="2021-06-07T00:00:00"/>
    <x v="0"/>
    <x v="0"/>
    <x v="7"/>
    <s v="Forfait mobile"/>
    <n v="-12"/>
    <m/>
    <s v="FREE : 07.68.58.93.41"/>
  </r>
  <r>
    <s v="RO40"/>
    <d v="2021-06-07T00:00:00"/>
    <x v="0"/>
    <x v="2"/>
    <x v="4"/>
    <s v="Informatique Hight-tech"/>
    <n v="-14.99"/>
    <m/>
    <s v="BITDEFENDER anti-virus 2021"/>
  </r>
  <r>
    <s v="RO41"/>
    <d v="2021-06-08T00:00:00"/>
    <x v="1"/>
    <x v="0"/>
    <x v="3"/>
    <s v="Grande surface"/>
    <n v="-41.61"/>
    <m/>
    <s v="PICARD"/>
  </r>
  <r>
    <s v="RO42"/>
    <d v="2021-06-08T00:00:00"/>
    <x v="1"/>
    <x v="1"/>
    <x v="5"/>
    <s v="Autre"/>
    <m/>
    <n v="157.87"/>
    <s v="VIREMENT DE CREDIT LOGEMENT 2100239-174 5079447 RESTITUTION MUTUALISATIO .LOG MESQUITA ADILA M15028862001&#10;"/>
  </r>
  <r>
    <s v="RO43"/>
    <d v="2021-06-08T00:00:00"/>
    <x v="1"/>
    <x v="6"/>
    <x v="8"/>
    <s v="Mutuelle"/>
    <m/>
    <n v="21"/>
    <s v="FILHET ALLARD"/>
  </r>
  <r>
    <s v="RO44"/>
    <d v="2021-06-09T00:00:00"/>
    <x v="0"/>
    <x v="2"/>
    <x v="4"/>
    <s v="Sport"/>
    <n v="-83.97"/>
    <m/>
    <s v="ALLTRICKS : compteur 109,99€, support 38,99€ BOSH"/>
  </r>
  <r>
    <s v="RO45"/>
    <d v="2021-06-09T00:00:00"/>
    <x v="1"/>
    <x v="0"/>
    <x v="3"/>
    <s v="Commerce"/>
    <n v="-13.39"/>
    <m/>
    <s v="Boucherie"/>
  </r>
  <r>
    <s v="RO46"/>
    <d v="2021-06-09T00:00:00"/>
    <x v="1"/>
    <x v="0"/>
    <x v="3"/>
    <s v="Commerce"/>
    <n v="-3.4"/>
    <m/>
    <s v="Boulangerie"/>
  </r>
  <r>
    <s v="RO47"/>
    <d v="2021-06-10T00:00:00"/>
    <x v="1"/>
    <x v="5"/>
    <x v="5"/>
    <s v="Fibre"/>
    <n v="-60"/>
    <m/>
    <s v="ORANGE"/>
  </r>
  <r>
    <s v="RO48"/>
    <d v="2021-06-10T00:00:00"/>
    <x v="1"/>
    <x v="5"/>
    <x v="4"/>
    <s v="Sport"/>
    <n v="-25.31"/>
    <m/>
    <s v="Trésorie de VitryS/seine : cours de danse EVA"/>
  </r>
  <r>
    <s v="RO49"/>
    <d v="2021-06-10T00:00:00"/>
    <x v="1"/>
    <x v="0"/>
    <x v="2"/>
    <s v="Public"/>
    <n v="-42.25"/>
    <m/>
    <s v="RATP : ticket 2 carnets plein tarif + 1 carnet 1/2 tarif"/>
  </r>
  <r>
    <s v="RO50"/>
    <d v="2021-06-11T00:00:00"/>
    <x v="2"/>
    <x v="1"/>
    <x v="1"/>
    <s v="Transfert"/>
    <n v="-300"/>
    <m/>
    <s v="Livret A &gt; la banque postale CP"/>
  </r>
  <r>
    <s v="RO51"/>
    <d v="2021-06-11T00:00:00"/>
    <x v="0"/>
    <x v="1"/>
    <x v="1"/>
    <s v="Transfert"/>
    <m/>
    <n v="300"/>
    <s v="Livret A &gt; la banque postale CP"/>
  </r>
  <r>
    <s v="RO52"/>
    <d v="2021-06-12T00:00:00"/>
    <x v="1"/>
    <x v="0"/>
    <x v="3"/>
    <s v="Commerce"/>
    <n v="-49.11"/>
    <m/>
    <s v="PRIMEUR"/>
  </r>
  <r>
    <s v="RO53"/>
    <d v="2021-06-12T00:00:00"/>
    <x v="0"/>
    <x v="0"/>
    <x v="7"/>
    <s v="Forfait mobile"/>
    <n v="-10"/>
    <m/>
    <s v="SOSH : carte SIM nouveau forfait"/>
  </r>
  <r>
    <s v="RO54"/>
    <d v="2021-06-12T00:00:00"/>
    <x v="1"/>
    <x v="6"/>
    <x v="8"/>
    <s v="Sécurité sociale"/>
    <m/>
    <n v="16"/>
    <s v="Paris - maché St GERMAIN"/>
  </r>
  <r>
    <s v="RO55"/>
    <d v="2021-06-12T00:00:00"/>
    <x v="1"/>
    <x v="6"/>
    <x v="8"/>
    <s v="Sécurité sociale"/>
    <m/>
    <n v="8.76"/>
    <s v="FILHET ALLARD"/>
  </r>
  <r>
    <s v="RO56"/>
    <d v="2021-06-14T00:00:00"/>
    <x v="0"/>
    <x v="0"/>
    <x v="4"/>
    <s v="Sport"/>
    <n v="-55"/>
    <m/>
    <s v="Atelier cour cyclette Ivry s/seine&#10;"/>
  </r>
  <r>
    <s v="RO57"/>
    <d v="2021-06-14T00:00:00"/>
    <x v="1"/>
    <x v="0"/>
    <x v="3"/>
    <s v="Grande surface"/>
    <n v="-50.48"/>
    <m/>
    <s v="MONOPRIX"/>
  </r>
  <r>
    <s v="RO58"/>
    <d v="2021-06-14T00:00:00"/>
    <x v="0"/>
    <x v="0"/>
    <x v="4"/>
    <s v="Sport"/>
    <n v="-16.899999999999999"/>
    <m/>
    <s v="AMAZON : Protection compteur bosh"/>
  </r>
  <r>
    <s v="RO59"/>
    <d v="2021-06-14T00:00:00"/>
    <x v="1"/>
    <x v="0"/>
    <x v="4"/>
    <s v="Sortie"/>
    <n v="-7.5"/>
    <m/>
    <s v="Boisson terrasse"/>
  </r>
  <r>
    <s v="RO60"/>
    <d v="2021-06-14T00:00:00"/>
    <x v="1"/>
    <x v="0"/>
    <x v="3"/>
    <s v="Grande surface"/>
    <n v="-7.29"/>
    <m/>
    <s v="CARREFOUR"/>
  </r>
  <r>
    <s v="RO61"/>
    <d v="2021-06-14T00:00:00"/>
    <x v="0"/>
    <x v="0"/>
    <x v="4"/>
    <s v="Sortie"/>
    <n v="-6.4"/>
    <m/>
    <s v="APPLE STORE : boisson terrasse&#10;"/>
  </r>
  <r>
    <s v="RO62"/>
    <d v="2021-06-14T00:00:00"/>
    <x v="0"/>
    <x v="7"/>
    <x v="1"/>
    <s v="Retrait"/>
    <n v="-30"/>
    <m/>
    <s v=""/>
  </r>
  <r>
    <s v="RO63"/>
    <d v="2021-06-14T00:00:00"/>
    <x v="1"/>
    <x v="6"/>
    <x v="8"/>
    <s v="Mutuelle"/>
    <m/>
    <n v="15"/>
    <s v="FILHET ALLARD"/>
  </r>
  <r>
    <s v="RO64"/>
    <d v="2021-06-14T00:00:00"/>
    <x v="0"/>
    <x v="2"/>
    <x v="4"/>
    <s v="Sport"/>
    <n v="-47.98"/>
    <m/>
    <s v="ALLTRICKS : commande poignée bosh"/>
  </r>
  <r>
    <s v="RO65"/>
    <d v="2021-06-15T00:00:00"/>
    <x v="0"/>
    <x v="5"/>
    <x v="7"/>
    <s v="Forfait mobile"/>
    <n v="-12.99"/>
    <m/>
    <s v="Forfait SOSH Michest"/>
  </r>
  <r>
    <s v="RO66"/>
    <d v="2021-06-15T00:00:00"/>
    <x v="1"/>
    <x v="5"/>
    <x v="1"/>
    <s v="Impôt"/>
    <n v="-13"/>
    <m/>
    <s v="Taxe d'habitation"/>
  </r>
  <r>
    <s v="RO67"/>
    <d v="2021-06-15T00:00:00"/>
    <x v="1"/>
    <x v="5"/>
    <x v="1"/>
    <s v="Impôt"/>
    <n v="-180"/>
    <m/>
    <s v="Taxe foncière"/>
  </r>
  <r>
    <s v="RO68"/>
    <d v="2021-06-15T00:00:00"/>
    <x v="0"/>
    <x v="2"/>
    <x v="4"/>
    <s v="Informatique Hight-tech"/>
    <n v="-5.99"/>
    <m/>
    <s v="EXCEL MALIN : cours VBA"/>
  </r>
  <r>
    <s v="RO69"/>
    <d v="2021-06-15T00:00:00"/>
    <x v="0"/>
    <x v="0"/>
    <x v="4"/>
    <s v="Sport"/>
    <n v="-59.39"/>
    <m/>
    <s v="AMAZON : casque ABUS"/>
  </r>
  <r>
    <s v="RO70"/>
    <d v="2021-06-16T00:00:00"/>
    <x v="1"/>
    <x v="0"/>
    <x v="2"/>
    <s v="Public"/>
    <n v="-75.2"/>
    <m/>
    <s v="PASS NAVIGO : mois de juin"/>
  </r>
  <r>
    <s v="RO71"/>
    <d v="2021-06-17T00:00:00"/>
    <x v="0"/>
    <x v="0"/>
    <x v="4"/>
    <s v="Informatique Hight-tech"/>
    <n v="-8.99"/>
    <m/>
    <s v="AMAZON : leds bureau"/>
  </r>
  <r>
    <s v="RO72"/>
    <d v="2021-06-18T00:00:00"/>
    <x v="1"/>
    <x v="0"/>
    <x v="3"/>
    <s v="Commerce"/>
    <n v="-78.7"/>
    <m/>
    <s v="LECLERC"/>
  </r>
  <r>
    <s v="RO73"/>
    <d v="2021-06-21T00:00:00"/>
    <x v="1"/>
    <x v="4"/>
    <x v="8"/>
    <s v="Spécialiste"/>
    <n v="-64.260000000000005"/>
    <m/>
    <s v="Cardiologue (dct Gusmini) pour Adila - Ch n° 1405016"/>
  </r>
  <r>
    <s v="RO74"/>
    <d v="2021-06-21T00:00:00"/>
    <x v="1"/>
    <x v="4"/>
    <x v="8"/>
    <s v="Médecin"/>
    <n v="-50"/>
    <m/>
    <s v="Remplacant dct Corcos pour Alex et Adila - Ch n° 1405015"/>
  </r>
  <r>
    <s v="RO75"/>
    <d v="2021-06-21T00:00:00"/>
    <x v="1"/>
    <x v="0"/>
    <x v="3"/>
    <s v="Grande surface"/>
    <n v="-141.78"/>
    <m/>
    <s v="LECLERC"/>
  </r>
  <r>
    <s v="RO76"/>
    <d v="2021-06-21T00:00:00"/>
    <x v="1"/>
    <x v="0"/>
    <x v="9"/>
    <s v="Vêtement"/>
    <n v="-60.96"/>
    <m/>
    <s v="Achat belleépine pull bear"/>
  </r>
  <r>
    <s v="RO77"/>
    <d v="2021-06-21T00:00:00"/>
    <x v="1"/>
    <x v="0"/>
    <x v="9"/>
    <s v="Vêtement"/>
    <n v="-59.99"/>
    <m/>
    <s v="Achat belle épine Naf Naf"/>
  </r>
  <r>
    <s v="RO78"/>
    <d v="2021-06-21T00:00:00"/>
    <x v="1"/>
    <x v="0"/>
    <x v="7"/>
    <s v="Autres"/>
    <n v="-15.36"/>
    <m/>
    <s v="Carnet de timbres"/>
  </r>
  <r>
    <s v="RO79"/>
    <d v="2021-06-21T00:00:00"/>
    <x v="1"/>
    <x v="0"/>
    <x v="3"/>
    <s v="Commerce"/>
    <n v="-12.65"/>
    <m/>
    <s v="LIDL"/>
  </r>
  <r>
    <s v="RO80"/>
    <d v="2021-06-21T00:00:00"/>
    <x v="1"/>
    <x v="6"/>
    <x v="1"/>
    <s v="Dépôt"/>
    <m/>
    <n v="429.68"/>
    <s v="CSF : restitution participation au fonds Mutuel de garantie"/>
  </r>
  <r>
    <s v="RO81"/>
    <d v="2021-06-21T00:00:00"/>
    <x v="1"/>
    <x v="0"/>
    <x v="8"/>
    <s v="Sécurité sociale"/>
    <m/>
    <n v="42.98"/>
    <s v="Remboursement de soin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chartFormat="1" rowHeaderCaption="GESTION COMPTE">
  <location ref="A6:C17" firstHeaderRow="1" firstDataRow="2" firstDataCol="1" rowPageCount="1" colPageCount="1"/>
  <pivotFields count="9">
    <pivotField showAll="0" defaultSubtotal="0"/>
    <pivotField numFmtId="170" showAll="0" defaultSubtotal="0"/>
    <pivotField axis="axisPage" showAll="0" defaultSubtotal="0">
      <items count="5">
        <item x="1"/>
        <item x="0"/>
        <item x="2"/>
        <item m="1" x="3"/>
        <item m="1" x="4"/>
      </items>
    </pivotField>
    <pivotField showAll="0" defaultSubtotal="0"/>
    <pivotField axis="axisRow" showAll="0" defaultSubtotal="0">
      <items count="12">
        <item x="3"/>
        <item x="0"/>
        <item x="1"/>
        <item x="4"/>
        <item x="2"/>
        <item x="7"/>
        <item x="5"/>
        <item x="6"/>
        <item x="8"/>
        <item m="1" x="11"/>
        <item m="1" x="10"/>
        <item x="9"/>
      </items>
    </pivotField>
    <pivotField showAll="0" defaultSubtotal="0"/>
    <pivotField dataField="1" showAll="0" defaultSubtotal="0"/>
    <pivotField dataField="1" showAll="0" defaultSubtotal="0"/>
    <pivotField showAll="0" defaultSubtotal="0"/>
  </pivotFields>
  <rowFields count="1">
    <field x="4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64">
      <pivotArea type="origin" dataOnly="0" labelOnly="1" outline="0" fieldPosition="0"/>
    </format>
    <format dxfId="63">
      <pivotArea field="-2" type="button" dataOnly="0" labelOnly="1" outline="0" axis="axisCol" fieldPosition="0"/>
    </format>
    <format dxfId="62">
      <pivotArea type="topRight" dataOnly="0" labelOnly="1" outline="0" fieldPosition="0"/>
    </format>
  </formats>
  <chartFormats count="18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3" minRefreshableVersion="3" useAutoFormatting="1" rowGrandTotals="0" itemPrintTitles="1" createdVersion="7" indent="0" outline="1" outlineData="1" multipleFieldFilters="0" rowHeaderCaption="Comptes">
  <location ref="E7:F22" firstHeaderRow="1" firstDataRow="1" firstDataCol="1"/>
  <pivotFields count="9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3"/>
        <item m="1" x="4"/>
      </items>
    </pivotField>
    <pivotField axis="axisRow" dataField="1" showAll="0" defaultSubtotal="0">
      <items count="15">
        <item x="0"/>
        <item x="2"/>
        <item m="1" x="13"/>
        <item x="1"/>
        <item x="3"/>
        <item m="1" x="9"/>
        <item x="5"/>
        <item m="1" x="11"/>
        <item x="7"/>
        <item m="1" x="8"/>
        <item m="1" x="12"/>
        <item x="6"/>
        <item m="1" x="10"/>
        <item m="1" x="14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15">
    <i>
      <x/>
    </i>
    <i r="1">
      <x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0" name="T_Données" displayName="T_Données" ref="A5:I86" totalsRowShown="0" headerRowDxfId="76" dataDxfId="74" headerRowBorderDxfId="75">
  <autoFilter ref="A5:I86"/>
  <sortState ref="A6:I6">
    <sortCondition ref="B6"/>
  </sortState>
  <tableColumns count="9">
    <tableColumn id="7" name="NID" dataDxfId="73"/>
    <tableColumn id="1" name="Date" dataDxfId="72"/>
    <tableColumn id="2" name="Compte" dataDxfId="71"/>
    <tableColumn id="3" name="Mode" dataDxfId="70"/>
    <tableColumn id="9" name="Catégorie" dataDxfId="69"/>
    <tableColumn id="8" name="S/Catégorie" dataDxfId="68"/>
    <tableColumn id="4" name="Débit" dataDxfId="67"/>
    <tableColumn id="5" name="Crédit" dataDxfId="66"/>
    <tableColumn id="6" name="Remplacant dct Corcos pour Alex et Adila - Ch n° 1405015" dataDxfId="65" dataCellStyle="Normal 2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9" totalsRowShown="0" headerRowDxfId="61" headerRowBorderDxfId="60" tableBorderDxfId="59" totalsRowBorderDxfId="58">
  <autoFilter ref="U6:V9"/>
  <tableColumns count="2">
    <tableColumn id="1" name="Date " dataDxfId="57"/>
    <tableColumn id="2" name="Bpostale-CJ" dataDxfId="5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7" totalsRowShown="0" headerRowDxfId="55" dataDxfId="54" tableBorderDxfId="53">
  <autoFilter ref="A1:B57">
    <filterColumn colId="0" hiddenButton="1"/>
  </autoFilter>
  <tableColumns count="2">
    <tableColumn id="1" name="Catégorie" dataDxfId="52"/>
    <tableColumn id="2" name="Sous-catégories" dataDxfId="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50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49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_Mvt" displayName="T_Mvt" ref="A1:AG9" totalsRowShown="0" headerRowDxfId="33">
  <autoFilter ref="A1:AG9"/>
  <tableColumns count="33">
    <tableColumn id="1" name="ID" dataDxfId="32" dataCellStyle="Normal 2"/>
    <tableColumn id="2" name="Jour" dataDxfId="31" dataCellStyle="Normal 2"/>
    <tableColumn id="3" name="Compte" dataDxfId="30" dataCellStyle="Normal 2"/>
    <tableColumn id="4" name="Mode" dataDxfId="29" dataCellStyle="Normal 2"/>
    <tableColumn id="5" name="Catégorie" dataDxfId="28" dataCellStyle="Normal 2"/>
    <tableColumn id="6" name="S/Catégorie " dataDxfId="27" dataCellStyle="Normal 2"/>
    <tableColumn id="7" name="Débit" dataDxfId="26" dataCellStyle="Normal 2"/>
    <tableColumn id="8" name="Crédit" dataDxfId="25" dataCellStyle="Normal 2"/>
    <tableColumn id="9" name="Commentaires" dataDxfId="24" dataCellStyle="Normal 2"/>
    <tableColumn id="10" name="Janvier" dataDxfId="23"/>
    <tableColumn id="11" name="1" dataDxfId="22"/>
    <tableColumn id="12" name="Février" dataDxfId="21"/>
    <tableColumn id="13" name="2" dataDxfId="20"/>
    <tableColumn id="14" name="Mars" dataDxfId="19"/>
    <tableColumn id="15" name="3" dataDxfId="18"/>
    <tableColumn id="16" name="Avril" dataDxfId="17"/>
    <tableColumn id="17" name="4" dataDxfId="16"/>
    <tableColumn id="18" name="Mai" dataDxfId="15"/>
    <tableColumn id="19" name="5" dataDxfId="14"/>
    <tableColumn id="20" name="Juin" dataDxfId="13"/>
    <tableColumn id="21" name="6" dataDxfId="12"/>
    <tableColumn id="22" name="Juillet" dataDxfId="11"/>
    <tableColumn id="23" name="7" dataDxfId="10"/>
    <tableColumn id="24" name="Août" dataDxfId="9"/>
    <tableColumn id="25" name="8" dataDxfId="8"/>
    <tableColumn id="26" name="Septembre" dataDxfId="7"/>
    <tableColumn id="27" name="9" dataDxfId="6"/>
    <tableColumn id="28" name="Octobre" dataDxfId="5"/>
    <tableColumn id="29" name="10" dataDxfId="4"/>
    <tableColumn id="30" name="Novembre" dataDxfId="3"/>
    <tableColumn id="31" name="11" dataDxfId="2"/>
    <tableColumn id="32" name="Décembre" dataDxfId="1"/>
    <tableColumn id="33" name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M42"/>
  <sheetViews>
    <sheetView showRowColHeaders="0" tabSelected="1" topLeftCell="A7" zoomScale="87" zoomScaleNormal="87" workbookViewId="0">
      <selection activeCell="J28" sqref="J28:J29"/>
    </sheetView>
  </sheetViews>
  <sheetFormatPr baseColWidth="10" defaultColWidth="11.453125" defaultRowHeight="13"/>
  <cols>
    <col min="1" max="2" width="11.453125" style="65"/>
    <col min="3" max="3" width="32.7265625" style="65" bestFit="1" customWidth="1"/>
    <col min="4" max="11" width="11.453125" style="65"/>
    <col min="12" max="12" width="13" style="65" bestFit="1" customWidth="1"/>
    <col min="13" max="16384" width="11.453125" style="65"/>
  </cols>
  <sheetData>
    <row r="1" spans="1:13">
      <c r="A1" s="64">
        <v>2021</v>
      </c>
    </row>
    <row r="2" spans="1:13" ht="15.5">
      <c r="A2" s="66" t="s">
        <v>234</v>
      </c>
      <c r="B2" s="66"/>
      <c r="C2" s="68">
        <f ca="1">TODAY()</f>
        <v>44371</v>
      </c>
    </row>
    <row r="3" spans="1:13">
      <c r="A3" s="65" t="s">
        <v>289</v>
      </c>
    </row>
    <row r="4" spans="1:13" ht="48" customHeight="1">
      <c r="A4" s="64"/>
    </row>
    <row r="5" spans="1:13" ht="33">
      <c r="C5" s="139" t="str">
        <f>"Fichier comptable de l'année " &amp;$A$1</f>
        <v>Fichier comptable de l'année 2021</v>
      </c>
      <c r="D5" s="139"/>
      <c r="E5" s="139"/>
      <c r="F5" s="139"/>
      <c r="G5" s="139"/>
      <c r="H5" s="139"/>
      <c r="I5" s="139"/>
      <c r="J5" s="139"/>
      <c r="K5" s="139"/>
      <c r="L5" s="139"/>
      <c r="M5" s="139"/>
    </row>
    <row r="42" spans="12:12">
      <c r="L42" s="67" t="s">
        <v>233</v>
      </c>
    </row>
  </sheetData>
  <mergeCells count="1">
    <mergeCell ref="C5:M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86"/>
  <sheetViews>
    <sheetView zoomScale="80" zoomScaleNormal="80" workbookViewId="0">
      <pane ySplit="5" topLeftCell="A65" activePane="bottomLeft" state="frozen"/>
      <selection pane="bottomLeft" activeCell="I29" sqref="I29"/>
    </sheetView>
  </sheetViews>
  <sheetFormatPr baseColWidth="10" defaultColWidth="11.453125" defaultRowHeight="13"/>
  <cols>
    <col min="1" max="1" width="5.1796875" style="24" bestFit="1" customWidth="1"/>
    <col min="2" max="2" width="20.1796875" style="1" bestFit="1" customWidth="1"/>
    <col min="3" max="8" width="26.7265625" style="2" customWidth="1"/>
    <col min="9" max="9" width="117.81640625" style="8" customWidth="1"/>
    <col min="10" max="10" width="11" bestFit="1" customWidth="1"/>
    <col min="11" max="13" width="18.26953125" customWidth="1"/>
  </cols>
  <sheetData>
    <row r="1" spans="1:15" ht="22.5" customHeight="1">
      <c r="A1" s="140" t="s">
        <v>78</v>
      </c>
      <c r="B1" s="141"/>
      <c r="C1" s="49" t="s">
        <v>225</v>
      </c>
      <c r="D1" s="63">
        <f>COUNTA(T_Données[NID])</f>
        <v>81</v>
      </c>
      <c r="E1" s="34"/>
      <c r="F1" s="35" t="s">
        <v>251</v>
      </c>
      <c r="G1" s="36">
        <f>F3+G3</f>
        <v>3895.0300000000029</v>
      </c>
      <c r="H1" s="7"/>
      <c r="I1" s="37"/>
      <c r="N1" s="4"/>
      <c r="O1" s="4"/>
    </row>
    <row r="2" spans="1:15" ht="12.75" customHeight="1">
      <c r="A2" s="142"/>
      <c r="B2" s="143"/>
      <c r="C2" s="38"/>
      <c r="D2" s="6"/>
      <c r="E2" s="6"/>
      <c r="F2" s="9" t="s">
        <v>98</v>
      </c>
      <c r="G2" s="10" t="s">
        <v>99</v>
      </c>
      <c r="H2" s="11" t="s">
        <v>100</v>
      </c>
      <c r="I2" s="39"/>
      <c r="J2" s="4"/>
      <c r="N2" s="4"/>
      <c r="O2" s="4"/>
    </row>
    <row r="3" spans="1:15" ht="30" customHeight="1" thickBot="1">
      <c r="A3" s="43"/>
      <c r="B3" s="44"/>
      <c r="C3" s="38"/>
      <c r="D3" s="6"/>
      <c r="E3" s="6"/>
      <c r="F3" s="102">
        <f>F4+SUMPRODUCT((T_Données[Compte]=Listes!E2)*T_Données[Crédit])+SUMPRODUCT((T_Données[Compte]=Listes!E2)*T_Données[Débit])</f>
        <v>3779.8800000000028</v>
      </c>
      <c r="G3" s="45">
        <f>G4+SUMPRODUCT((T_Données[Compte]=Listes!E4)*T_Données[Crédit])+SUMPRODUCT((T_Données[Compte]=Listes!E4)*T_Données[Débit])</f>
        <v>115.14999999999998</v>
      </c>
      <c r="H3" s="45">
        <f>H4+SUMPRODUCT((T_Données[Compte]=Listes!E3)*T_Données[Crédit])+SUMPRODUCT((T_Données[Compte]=Listes!E3)*T_Données[Débit])</f>
        <v>10700</v>
      </c>
      <c r="I3" s="39"/>
      <c r="J3" s="4"/>
      <c r="N3" s="4"/>
      <c r="O3" s="4"/>
    </row>
    <row r="4" spans="1:15" ht="12.75" customHeight="1" thickBot="1">
      <c r="A4" s="144">
        <f ca="1">TODAY()</f>
        <v>44371</v>
      </c>
      <c r="B4" s="145"/>
      <c r="C4" s="40"/>
      <c r="D4" s="41"/>
      <c r="E4" s="46" t="s">
        <v>229</v>
      </c>
      <c r="F4" s="103">
        <v>4269.3</v>
      </c>
      <c r="G4" s="103">
        <v>479.14</v>
      </c>
      <c r="H4" s="103">
        <v>7390</v>
      </c>
      <c r="I4" s="42"/>
      <c r="J4" s="4"/>
      <c r="N4" s="4"/>
      <c r="O4" s="4"/>
    </row>
    <row r="5" spans="1:15" ht="12.75" customHeight="1" thickBot="1">
      <c r="A5" s="47" t="s">
        <v>93</v>
      </c>
      <c r="B5" s="114" t="s">
        <v>85</v>
      </c>
      <c r="C5" s="33" t="s">
        <v>9</v>
      </c>
      <c r="D5" s="33" t="s">
        <v>2</v>
      </c>
      <c r="E5" s="33" t="s">
        <v>0</v>
      </c>
      <c r="F5" s="33" t="s">
        <v>1</v>
      </c>
      <c r="G5" s="33" t="s">
        <v>95</v>
      </c>
      <c r="H5" s="33" t="s">
        <v>96</v>
      </c>
      <c r="I5" s="48" t="s">
        <v>311</v>
      </c>
      <c r="J5" s="4"/>
      <c r="K5" s="4"/>
      <c r="L5" s="4"/>
      <c r="M5" s="4"/>
      <c r="N5" s="4"/>
    </row>
    <row r="6" spans="1:15">
      <c r="A6" s="24" t="s">
        <v>173</v>
      </c>
      <c r="B6" s="115">
        <v>44346</v>
      </c>
      <c r="C6" s="26" t="s">
        <v>79</v>
      </c>
      <c r="D6" s="27" t="s">
        <v>4</v>
      </c>
      <c r="E6" s="28" t="s">
        <v>38</v>
      </c>
      <c r="F6" s="28" t="s">
        <v>25</v>
      </c>
      <c r="G6" s="28">
        <v>-59</v>
      </c>
      <c r="H6" s="28"/>
      <c r="I6" s="29" t="s">
        <v>313</v>
      </c>
    </row>
    <row r="7" spans="1:15">
      <c r="A7" s="24" t="s">
        <v>175</v>
      </c>
      <c r="B7" s="115">
        <v>44347</v>
      </c>
      <c r="C7" s="26" t="s">
        <v>50</v>
      </c>
      <c r="D7" s="27" t="s">
        <v>7</v>
      </c>
      <c r="E7" s="28" t="s">
        <v>34</v>
      </c>
      <c r="F7" s="28" t="s">
        <v>61</v>
      </c>
      <c r="G7" s="28"/>
      <c r="H7" s="28">
        <v>2000</v>
      </c>
      <c r="I7" s="29" t="s">
        <v>88</v>
      </c>
    </row>
    <row r="8" spans="1:15">
      <c r="A8" s="24" t="s">
        <v>176</v>
      </c>
      <c r="B8" s="115">
        <v>44347</v>
      </c>
      <c r="C8" s="26" t="s">
        <v>50</v>
      </c>
      <c r="D8" s="27" t="s">
        <v>4</v>
      </c>
      <c r="E8" s="28" t="s">
        <v>35</v>
      </c>
      <c r="F8" s="28" t="s">
        <v>36</v>
      </c>
      <c r="G8" s="28">
        <v>-8.4499999999999993</v>
      </c>
      <c r="H8" s="28"/>
      <c r="I8" s="29" t="s">
        <v>90</v>
      </c>
    </row>
    <row r="9" spans="1:15">
      <c r="A9" s="24" t="s">
        <v>177</v>
      </c>
      <c r="B9" s="115">
        <v>44347</v>
      </c>
      <c r="C9" s="26" t="s">
        <v>50</v>
      </c>
      <c r="D9" s="27" t="s">
        <v>4</v>
      </c>
      <c r="E9" s="28" t="s">
        <v>32</v>
      </c>
      <c r="F9" s="28" t="s">
        <v>40</v>
      </c>
      <c r="G9" s="28">
        <v>-19.52</v>
      </c>
      <c r="H9" s="28"/>
      <c r="I9" s="29" t="s">
        <v>91</v>
      </c>
    </row>
    <row r="10" spans="1:15">
      <c r="A10" s="24" t="s">
        <v>178</v>
      </c>
      <c r="B10" s="115">
        <v>44347</v>
      </c>
      <c r="C10" s="26" t="s">
        <v>50</v>
      </c>
      <c r="D10" s="27" t="s">
        <v>4</v>
      </c>
      <c r="E10" s="28" t="s">
        <v>32</v>
      </c>
      <c r="F10" s="28" t="s">
        <v>20</v>
      </c>
      <c r="G10" s="28">
        <v>-29.5</v>
      </c>
      <c r="H10" s="28"/>
      <c r="I10" s="29" t="s">
        <v>92</v>
      </c>
    </row>
    <row r="11" spans="1:15">
      <c r="A11" s="24" t="s">
        <v>179</v>
      </c>
      <c r="B11" s="115">
        <v>44347</v>
      </c>
      <c r="C11" s="26" t="s">
        <v>50</v>
      </c>
      <c r="D11" s="27" t="s">
        <v>4</v>
      </c>
      <c r="E11" s="28" t="s">
        <v>32</v>
      </c>
      <c r="F11" s="28" t="s">
        <v>37</v>
      </c>
      <c r="G11" s="28">
        <v>-55.67</v>
      </c>
      <c r="H11" s="28"/>
      <c r="I11" s="29" t="s">
        <v>134</v>
      </c>
    </row>
    <row r="12" spans="1:15">
      <c r="A12" s="24" t="s">
        <v>180</v>
      </c>
      <c r="B12" s="115">
        <v>44347</v>
      </c>
      <c r="C12" s="26" t="s">
        <v>79</v>
      </c>
      <c r="D12" s="27" t="s">
        <v>11</v>
      </c>
      <c r="E12" s="28" t="s">
        <v>39</v>
      </c>
      <c r="F12" s="28" t="s">
        <v>74</v>
      </c>
      <c r="G12" s="28">
        <v>-62.43</v>
      </c>
      <c r="H12" s="28"/>
      <c r="I12" s="30" t="s">
        <v>135</v>
      </c>
    </row>
    <row r="13" spans="1:15">
      <c r="A13" s="24" t="s">
        <v>181</v>
      </c>
      <c r="B13" s="115">
        <v>44348</v>
      </c>
      <c r="C13" s="26" t="s">
        <v>50</v>
      </c>
      <c r="D13" s="27" t="s">
        <v>89</v>
      </c>
      <c r="E13" s="28" t="s">
        <v>34</v>
      </c>
      <c r="F13" s="28" t="s">
        <v>136</v>
      </c>
      <c r="G13" s="28"/>
      <c r="H13" s="28">
        <v>3500.17</v>
      </c>
      <c r="I13" s="30" t="s">
        <v>230</v>
      </c>
    </row>
    <row r="14" spans="1:15">
      <c r="A14" s="24" t="s">
        <v>182</v>
      </c>
      <c r="B14" s="115">
        <v>44348</v>
      </c>
      <c r="C14" s="26" t="s">
        <v>50</v>
      </c>
      <c r="D14" s="27" t="s">
        <v>4</v>
      </c>
      <c r="E14" s="28" t="s">
        <v>28</v>
      </c>
      <c r="F14" s="28" t="s">
        <v>67</v>
      </c>
      <c r="G14" s="28">
        <v>-27.59</v>
      </c>
      <c r="H14" s="28"/>
      <c r="I14" s="30" t="s">
        <v>137</v>
      </c>
    </row>
    <row r="15" spans="1:15">
      <c r="A15" s="24" t="s">
        <v>183</v>
      </c>
      <c r="B15" s="115">
        <v>44348</v>
      </c>
      <c r="C15" s="26" t="s">
        <v>50</v>
      </c>
      <c r="D15" s="27" t="s">
        <v>4</v>
      </c>
      <c r="E15" s="28" t="s">
        <v>35</v>
      </c>
      <c r="F15" s="28" t="s">
        <v>12</v>
      </c>
      <c r="G15" s="28">
        <v>-58.87</v>
      </c>
      <c r="H15" s="28"/>
      <c r="I15" s="30" t="s">
        <v>138</v>
      </c>
    </row>
    <row r="16" spans="1:15">
      <c r="A16" s="24" t="s">
        <v>174</v>
      </c>
      <c r="B16" s="115">
        <v>44349</v>
      </c>
      <c r="C16" s="26" t="s">
        <v>50</v>
      </c>
      <c r="D16" s="27" t="s">
        <v>7</v>
      </c>
      <c r="E16" s="28" t="s">
        <v>34</v>
      </c>
      <c r="F16" s="28" t="s">
        <v>136</v>
      </c>
      <c r="G16" s="28">
        <v>-3500</v>
      </c>
      <c r="H16" s="28"/>
      <c r="I16" s="30" t="s">
        <v>139</v>
      </c>
    </row>
    <row r="17" spans="1:9">
      <c r="A17" s="24" t="s">
        <v>184</v>
      </c>
      <c r="B17" s="115">
        <v>44349</v>
      </c>
      <c r="C17" s="26" t="s">
        <v>55</v>
      </c>
      <c r="D17" s="27" t="s">
        <v>7</v>
      </c>
      <c r="E17" s="28" t="s">
        <v>34</v>
      </c>
      <c r="F17" s="28" t="s">
        <v>136</v>
      </c>
      <c r="G17" s="28"/>
      <c r="H17" s="28">
        <v>3500</v>
      </c>
      <c r="I17" s="30" t="s">
        <v>139</v>
      </c>
    </row>
    <row r="18" spans="1:9">
      <c r="A18" s="24" t="s">
        <v>185</v>
      </c>
      <c r="B18" s="115">
        <v>44349</v>
      </c>
      <c r="C18" s="26" t="s">
        <v>79</v>
      </c>
      <c r="D18" s="27" t="s">
        <v>11</v>
      </c>
      <c r="E18" s="28" t="s">
        <v>39</v>
      </c>
      <c r="F18" s="28" t="s">
        <v>74</v>
      </c>
      <c r="G18" s="28">
        <v>-17</v>
      </c>
      <c r="H18" s="28"/>
      <c r="I18" s="30" t="s">
        <v>140</v>
      </c>
    </row>
    <row r="19" spans="1:9">
      <c r="A19" s="24" t="s">
        <v>186</v>
      </c>
      <c r="B19" s="115">
        <v>44349</v>
      </c>
      <c r="C19" s="26" t="s">
        <v>50</v>
      </c>
      <c r="D19" s="27" t="s">
        <v>7</v>
      </c>
      <c r="E19" s="28" t="s">
        <v>34</v>
      </c>
      <c r="F19" s="28" t="s">
        <v>51</v>
      </c>
      <c r="G19" s="28"/>
      <c r="H19" s="28">
        <v>16.059999999999999</v>
      </c>
      <c r="I19" s="30" t="s">
        <v>141</v>
      </c>
    </row>
    <row r="20" spans="1:9">
      <c r="A20" s="24" t="s">
        <v>187</v>
      </c>
      <c r="B20" s="115">
        <v>44350</v>
      </c>
      <c r="C20" s="26" t="s">
        <v>50</v>
      </c>
      <c r="D20" s="27" t="s">
        <v>7</v>
      </c>
      <c r="E20" s="28" t="s">
        <v>34</v>
      </c>
      <c r="F20" s="28" t="s">
        <v>52</v>
      </c>
      <c r="G20" s="28">
        <v>-10</v>
      </c>
      <c r="H20" s="28"/>
      <c r="I20" s="30" t="s">
        <v>142</v>
      </c>
    </row>
    <row r="21" spans="1:9">
      <c r="A21" s="24" t="s">
        <v>188</v>
      </c>
      <c r="B21" s="115">
        <v>44350</v>
      </c>
      <c r="C21" s="26" t="s">
        <v>55</v>
      </c>
      <c r="D21" s="27" t="s">
        <v>7</v>
      </c>
      <c r="E21" s="28" t="s">
        <v>34</v>
      </c>
      <c r="F21" s="28" t="s">
        <v>51</v>
      </c>
      <c r="G21" s="28"/>
      <c r="H21" s="28">
        <v>10</v>
      </c>
      <c r="I21" s="30" t="s">
        <v>142</v>
      </c>
    </row>
    <row r="22" spans="1:9">
      <c r="A22" s="24" t="s">
        <v>189</v>
      </c>
      <c r="B22" s="115">
        <v>44350</v>
      </c>
      <c r="C22" s="26" t="s">
        <v>50</v>
      </c>
      <c r="D22" s="27" t="s">
        <v>4</v>
      </c>
      <c r="E22" s="28" t="s">
        <v>32</v>
      </c>
      <c r="F22" s="28" t="s">
        <v>40</v>
      </c>
      <c r="G22" s="28">
        <v>-238.9</v>
      </c>
      <c r="H22" s="28"/>
      <c r="I22" s="30" t="s">
        <v>143</v>
      </c>
    </row>
    <row r="23" spans="1:9">
      <c r="A23" s="24" t="s">
        <v>190</v>
      </c>
      <c r="B23" s="115">
        <v>44350</v>
      </c>
      <c r="C23" s="26" t="s">
        <v>50</v>
      </c>
      <c r="D23" s="27" t="s">
        <v>4</v>
      </c>
      <c r="E23" s="28" t="s">
        <v>28</v>
      </c>
      <c r="F23" s="28" t="s">
        <v>67</v>
      </c>
      <c r="G23" s="28">
        <v>-119.99</v>
      </c>
      <c r="H23" s="28"/>
      <c r="I23" s="30" t="s">
        <v>144</v>
      </c>
    </row>
    <row r="24" spans="1:9">
      <c r="A24" s="24" t="s">
        <v>191</v>
      </c>
      <c r="B24" s="115">
        <v>44350</v>
      </c>
      <c r="C24" s="26" t="s">
        <v>50</v>
      </c>
      <c r="D24" s="27" t="s">
        <v>4</v>
      </c>
      <c r="E24" s="28" t="s">
        <v>32</v>
      </c>
      <c r="F24" s="28" t="s">
        <v>20</v>
      </c>
      <c r="G24" s="28">
        <v>-51.5</v>
      </c>
      <c r="H24" s="28"/>
      <c r="I24" s="30" t="s">
        <v>92</v>
      </c>
    </row>
    <row r="25" spans="1:9">
      <c r="A25" s="24" t="s">
        <v>192</v>
      </c>
      <c r="B25" s="115">
        <v>44350</v>
      </c>
      <c r="C25" s="26" t="s">
        <v>79</v>
      </c>
      <c r="D25" s="27" t="s">
        <v>11</v>
      </c>
      <c r="E25" s="28" t="s">
        <v>39</v>
      </c>
      <c r="F25" s="28" t="s">
        <v>74</v>
      </c>
      <c r="G25" s="28">
        <v>-19.989999999999998</v>
      </c>
      <c r="H25" s="28"/>
      <c r="I25" s="30" t="s">
        <v>145</v>
      </c>
    </row>
    <row r="26" spans="1:9">
      <c r="A26" s="24" t="s">
        <v>193</v>
      </c>
      <c r="B26" s="115">
        <v>44350</v>
      </c>
      <c r="C26" s="26" t="s">
        <v>79</v>
      </c>
      <c r="D26" s="27" t="s">
        <v>11</v>
      </c>
      <c r="E26" s="28" t="s">
        <v>39</v>
      </c>
      <c r="F26" s="28" t="s">
        <v>74</v>
      </c>
      <c r="G26" s="28">
        <v>-9.98</v>
      </c>
      <c r="H26" s="28"/>
      <c r="I26" s="30" t="s">
        <v>146</v>
      </c>
    </row>
    <row r="27" spans="1:9">
      <c r="A27" s="24" t="s">
        <v>194</v>
      </c>
      <c r="B27" s="115">
        <v>44351</v>
      </c>
      <c r="C27" s="26" t="s">
        <v>79</v>
      </c>
      <c r="D27" s="27" t="s">
        <v>11</v>
      </c>
      <c r="E27" s="28" t="s">
        <v>39</v>
      </c>
      <c r="F27" s="28" t="s">
        <v>74</v>
      </c>
      <c r="G27" s="28">
        <v>-0.99</v>
      </c>
      <c r="H27" s="28"/>
      <c r="I27" s="30" t="s">
        <v>147</v>
      </c>
    </row>
    <row r="28" spans="1:9">
      <c r="A28" s="24" t="s">
        <v>195</v>
      </c>
      <c r="B28" s="115">
        <v>44351</v>
      </c>
      <c r="C28" s="26" t="s">
        <v>79</v>
      </c>
      <c r="D28" s="27" t="s">
        <v>4</v>
      </c>
      <c r="E28" s="28" t="s">
        <v>38</v>
      </c>
      <c r="F28" s="28" t="s">
        <v>10</v>
      </c>
      <c r="G28" s="28">
        <v>-30</v>
      </c>
      <c r="H28" s="28"/>
      <c r="I28" s="30" t="s">
        <v>148</v>
      </c>
    </row>
    <row r="29" spans="1:9">
      <c r="A29" s="24" t="s">
        <v>196</v>
      </c>
      <c r="B29" s="115">
        <v>44351</v>
      </c>
      <c r="C29" s="26" t="s">
        <v>50</v>
      </c>
      <c r="D29" s="27" t="s">
        <v>5</v>
      </c>
      <c r="E29" s="28" t="s">
        <v>149</v>
      </c>
      <c r="F29" s="28" t="s">
        <v>149</v>
      </c>
      <c r="G29" s="28">
        <v>-50</v>
      </c>
      <c r="H29" s="28"/>
      <c r="I29" s="30" t="s">
        <v>312</v>
      </c>
    </row>
    <row r="30" spans="1:9">
      <c r="A30" s="24" t="s">
        <v>197</v>
      </c>
      <c r="B30" s="115">
        <v>44351</v>
      </c>
      <c r="C30" s="26" t="s">
        <v>55</v>
      </c>
      <c r="D30" s="27" t="s">
        <v>7</v>
      </c>
      <c r="E30" s="28" t="s">
        <v>34</v>
      </c>
      <c r="F30" s="28" t="s">
        <v>51</v>
      </c>
      <c r="G30" s="28"/>
      <c r="H30" s="28">
        <v>100</v>
      </c>
      <c r="I30" s="30" t="s">
        <v>112</v>
      </c>
    </row>
    <row r="31" spans="1:9">
      <c r="A31" s="24" t="s">
        <v>198</v>
      </c>
      <c r="B31" s="115">
        <v>44351</v>
      </c>
      <c r="C31" s="26" t="s">
        <v>79</v>
      </c>
      <c r="D31" s="27" t="s">
        <v>7</v>
      </c>
      <c r="E31" s="28" t="s">
        <v>34</v>
      </c>
      <c r="F31" s="28" t="s">
        <v>52</v>
      </c>
      <c r="G31" s="28">
        <v>-100</v>
      </c>
      <c r="H31" s="28"/>
      <c r="I31" s="30" t="s">
        <v>112</v>
      </c>
    </row>
    <row r="32" spans="1:9">
      <c r="A32" s="24" t="s">
        <v>199</v>
      </c>
      <c r="B32" s="115">
        <v>44354</v>
      </c>
      <c r="C32" s="26" t="s">
        <v>50</v>
      </c>
      <c r="D32" s="27" t="s">
        <v>6</v>
      </c>
      <c r="E32" s="28" t="s">
        <v>70</v>
      </c>
      <c r="F32" s="28" t="s">
        <v>80</v>
      </c>
      <c r="G32" s="28">
        <v>-11.99</v>
      </c>
      <c r="H32" s="28"/>
      <c r="I32" s="30" t="s">
        <v>114</v>
      </c>
    </row>
    <row r="33" spans="1:9">
      <c r="A33" s="24" t="s">
        <v>200</v>
      </c>
      <c r="B33" s="115">
        <v>44354</v>
      </c>
      <c r="C33" s="26" t="s">
        <v>50</v>
      </c>
      <c r="D33" s="27" t="s">
        <v>6</v>
      </c>
      <c r="E33" s="28" t="s">
        <v>70</v>
      </c>
      <c r="F33" s="28" t="s">
        <v>80</v>
      </c>
      <c r="G33" s="28">
        <v>-11.99</v>
      </c>
      <c r="H33" s="28"/>
      <c r="I33" s="30" t="s">
        <v>115</v>
      </c>
    </row>
    <row r="34" spans="1:9">
      <c r="A34" s="24" t="s">
        <v>201</v>
      </c>
      <c r="B34" s="115">
        <v>44354</v>
      </c>
      <c r="C34" s="26" t="s">
        <v>50</v>
      </c>
      <c r="D34" s="31" t="s">
        <v>6</v>
      </c>
      <c r="E34" s="28" t="s">
        <v>35</v>
      </c>
      <c r="F34" s="28" t="s">
        <v>47</v>
      </c>
      <c r="G34" s="28">
        <v>-165.27</v>
      </c>
      <c r="H34" s="28"/>
      <c r="I34" s="30" t="s">
        <v>153</v>
      </c>
    </row>
    <row r="35" spans="1:9">
      <c r="A35" s="24" t="s">
        <v>202</v>
      </c>
      <c r="B35" s="115">
        <v>44354</v>
      </c>
      <c r="C35" s="26" t="s">
        <v>50</v>
      </c>
      <c r="D35" s="27" t="s">
        <v>6</v>
      </c>
      <c r="E35" s="28" t="s">
        <v>35</v>
      </c>
      <c r="F35" s="28" t="s">
        <v>23</v>
      </c>
      <c r="G35" s="28">
        <v>-321.61</v>
      </c>
      <c r="H35" s="28"/>
      <c r="I35" s="30" t="s">
        <v>154</v>
      </c>
    </row>
    <row r="36" spans="1:9">
      <c r="A36" s="24" t="s">
        <v>203</v>
      </c>
      <c r="B36" s="115">
        <v>44354</v>
      </c>
      <c r="C36" s="26" t="s">
        <v>50</v>
      </c>
      <c r="D36" s="27" t="s">
        <v>6</v>
      </c>
      <c r="E36" s="28" t="s">
        <v>28</v>
      </c>
      <c r="F36" s="28" t="s">
        <v>29</v>
      </c>
      <c r="G36" s="28">
        <v>-339.49</v>
      </c>
      <c r="H36" s="28"/>
      <c r="I36" s="30" t="s">
        <v>155</v>
      </c>
    </row>
    <row r="37" spans="1:9">
      <c r="A37" s="24" t="s">
        <v>204</v>
      </c>
      <c r="B37" s="115">
        <v>44354</v>
      </c>
      <c r="C37" s="26" t="s">
        <v>50</v>
      </c>
      <c r="D37" s="27" t="s">
        <v>6</v>
      </c>
      <c r="E37" s="28" t="s">
        <v>70</v>
      </c>
      <c r="F37" s="28" t="s">
        <v>24</v>
      </c>
      <c r="G37" s="28">
        <v>-209.44</v>
      </c>
      <c r="H37" s="28"/>
      <c r="I37" s="30" t="s">
        <v>156</v>
      </c>
    </row>
    <row r="38" spans="1:9">
      <c r="A38" s="24" t="s">
        <v>205</v>
      </c>
      <c r="B38" s="115">
        <v>44354</v>
      </c>
      <c r="C38" s="26" t="s">
        <v>50</v>
      </c>
      <c r="D38" s="27" t="s">
        <v>6</v>
      </c>
      <c r="E38" s="28" t="s">
        <v>28</v>
      </c>
      <c r="F38" s="28" t="s">
        <v>56</v>
      </c>
      <c r="G38" s="28">
        <v>-164.16</v>
      </c>
      <c r="H38" s="28"/>
      <c r="I38" s="30" t="s">
        <v>157</v>
      </c>
    </row>
    <row r="39" spans="1:9">
      <c r="A39" s="24" t="s">
        <v>206</v>
      </c>
      <c r="B39" s="115">
        <v>44354</v>
      </c>
      <c r="C39" s="26" t="s">
        <v>50</v>
      </c>
      <c r="D39" s="27" t="s">
        <v>5</v>
      </c>
      <c r="E39" s="28" t="s">
        <v>31</v>
      </c>
      <c r="F39" s="28" t="s">
        <v>13</v>
      </c>
      <c r="G39" s="28">
        <v>-50</v>
      </c>
      <c r="H39" s="28"/>
      <c r="I39" s="30" t="s">
        <v>309</v>
      </c>
    </row>
    <row r="40" spans="1:9">
      <c r="A40" s="24" t="s">
        <v>207</v>
      </c>
      <c r="B40" s="115">
        <v>44354</v>
      </c>
      <c r="C40" s="26" t="s">
        <v>50</v>
      </c>
      <c r="D40" s="27" t="s">
        <v>4</v>
      </c>
      <c r="E40" s="28" t="s">
        <v>70</v>
      </c>
      <c r="F40" s="28" t="s">
        <v>24</v>
      </c>
      <c r="G40" s="28">
        <v>-146.66</v>
      </c>
      <c r="H40" s="28"/>
      <c r="I40" s="30" t="s">
        <v>158</v>
      </c>
    </row>
    <row r="41" spans="1:9">
      <c r="A41" s="24" t="s">
        <v>208</v>
      </c>
      <c r="B41" s="115">
        <v>44354</v>
      </c>
      <c r="C41" s="26" t="s">
        <v>50</v>
      </c>
      <c r="D41" s="27" t="s">
        <v>4</v>
      </c>
      <c r="E41" s="28" t="s">
        <v>28</v>
      </c>
      <c r="F41" s="28" t="s">
        <v>67</v>
      </c>
      <c r="G41" s="28">
        <v>-135.6</v>
      </c>
      <c r="H41" s="28"/>
      <c r="I41" s="30" t="s">
        <v>159</v>
      </c>
    </row>
    <row r="42" spans="1:9">
      <c r="A42" s="24" t="s">
        <v>209</v>
      </c>
      <c r="B42" s="115">
        <v>44354</v>
      </c>
      <c r="C42" s="26" t="s">
        <v>50</v>
      </c>
      <c r="D42" s="27" t="s">
        <v>4</v>
      </c>
      <c r="E42" s="28" t="s">
        <v>28</v>
      </c>
      <c r="F42" s="28" t="s">
        <v>67</v>
      </c>
      <c r="G42" s="28"/>
      <c r="H42" s="28">
        <v>86.5</v>
      </c>
      <c r="I42" s="30" t="s">
        <v>160</v>
      </c>
    </row>
    <row r="43" spans="1:9">
      <c r="A43" s="24" t="s">
        <v>210</v>
      </c>
      <c r="B43" s="115">
        <v>44354</v>
      </c>
      <c r="C43" s="26" t="s">
        <v>50</v>
      </c>
      <c r="D43" s="27" t="s">
        <v>4</v>
      </c>
      <c r="E43" s="28" t="s">
        <v>32</v>
      </c>
      <c r="F43" s="28" t="s">
        <v>37</v>
      </c>
      <c r="G43" s="28">
        <v>-5</v>
      </c>
      <c r="H43" s="28"/>
      <c r="I43" s="30" t="s">
        <v>161</v>
      </c>
    </row>
    <row r="44" spans="1:9">
      <c r="A44" s="24" t="s">
        <v>211</v>
      </c>
      <c r="B44" s="115">
        <v>44354</v>
      </c>
      <c r="C44" s="26" t="s">
        <v>79</v>
      </c>
      <c r="D44" s="27" t="s">
        <v>4</v>
      </c>
      <c r="E44" s="28" t="s">
        <v>70</v>
      </c>
      <c r="F44" s="28" t="s">
        <v>80</v>
      </c>
      <c r="G44" s="28">
        <v>-12</v>
      </c>
      <c r="H44" s="28"/>
      <c r="I44" s="30" t="s">
        <v>162</v>
      </c>
    </row>
    <row r="45" spans="1:9">
      <c r="A45" s="24" t="s">
        <v>212</v>
      </c>
      <c r="B45" s="115">
        <v>44354</v>
      </c>
      <c r="C45" s="26" t="s">
        <v>79</v>
      </c>
      <c r="D45" s="27" t="s">
        <v>11</v>
      </c>
      <c r="E45" s="28" t="s">
        <v>39</v>
      </c>
      <c r="F45" s="28" t="s">
        <v>74</v>
      </c>
      <c r="G45" s="28">
        <v>-14.99</v>
      </c>
      <c r="H45" s="28"/>
      <c r="I45" s="30" t="s">
        <v>163</v>
      </c>
    </row>
    <row r="46" spans="1:9">
      <c r="A46" s="24" t="s">
        <v>213</v>
      </c>
      <c r="B46" s="115">
        <v>44355</v>
      </c>
      <c r="C46" s="26" t="s">
        <v>50</v>
      </c>
      <c r="D46" s="27" t="s">
        <v>4</v>
      </c>
      <c r="E46" s="28" t="s">
        <v>32</v>
      </c>
      <c r="F46" s="28" t="s">
        <v>40</v>
      </c>
      <c r="G46" s="28">
        <v>-41.61</v>
      </c>
      <c r="H46" s="28"/>
      <c r="I46" s="30" t="s">
        <v>164</v>
      </c>
    </row>
    <row r="47" spans="1:9" ht="14.25" customHeight="1">
      <c r="A47" s="24" t="s">
        <v>214</v>
      </c>
      <c r="B47" s="115">
        <v>44355</v>
      </c>
      <c r="C47" s="26" t="s">
        <v>50</v>
      </c>
      <c r="D47" s="27" t="s">
        <v>7</v>
      </c>
      <c r="E47" s="28" t="s">
        <v>28</v>
      </c>
      <c r="F47" s="28" t="s">
        <v>165</v>
      </c>
      <c r="G47" s="28"/>
      <c r="H47" s="28">
        <v>157.87</v>
      </c>
      <c r="I47" s="101" t="s">
        <v>224</v>
      </c>
    </row>
    <row r="48" spans="1:9">
      <c r="A48" s="24" t="s">
        <v>215</v>
      </c>
      <c r="B48" s="115">
        <v>44355</v>
      </c>
      <c r="C48" s="26" t="s">
        <v>50</v>
      </c>
      <c r="D48" s="27" t="s">
        <v>76</v>
      </c>
      <c r="E48" s="28" t="s">
        <v>31</v>
      </c>
      <c r="F48" s="28" t="s">
        <v>27</v>
      </c>
      <c r="G48" s="28"/>
      <c r="H48" s="28">
        <v>21</v>
      </c>
      <c r="I48" s="30" t="s">
        <v>166</v>
      </c>
    </row>
    <row r="49" spans="1:9">
      <c r="A49" s="24" t="s">
        <v>216</v>
      </c>
      <c r="B49" s="115">
        <v>44356</v>
      </c>
      <c r="C49" s="26" t="s">
        <v>79</v>
      </c>
      <c r="D49" s="27" t="s">
        <v>11</v>
      </c>
      <c r="E49" s="28" t="s">
        <v>39</v>
      </c>
      <c r="F49" s="28" t="s">
        <v>15</v>
      </c>
      <c r="G49" s="28">
        <v>-83.97</v>
      </c>
      <c r="H49" s="28"/>
      <c r="I49" s="30" t="s">
        <v>167</v>
      </c>
    </row>
    <row r="50" spans="1:9">
      <c r="A50" s="24" t="s">
        <v>217</v>
      </c>
      <c r="B50" s="115">
        <v>44356</v>
      </c>
      <c r="C50" s="26" t="s">
        <v>50</v>
      </c>
      <c r="D50" s="27" t="s">
        <v>4</v>
      </c>
      <c r="E50" s="28" t="s">
        <v>32</v>
      </c>
      <c r="F50" s="28" t="s">
        <v>37</v>
      </c>
      <c r="G50" s="28">
        <v>-13.39</v>
      </c>
      <c r="H50" s="28"/>
      <c r="I50" s="30" t="s">
        <v>168</v>
      </c>
    </row>
    <row r="51" spans="1:9">
      <c r="A51" s="24" t="s">
        <v>218</v>
      </c>
      <c r="B51" s="115">
        <v>44356</v>
      </c>
      <c r="C51" s="26" t="s">
        <v>50</v>
      </c>
      <c r="D51" s="27" t="s">
        <v>4</v>
      </c>
      <c r="E51" s="28" t="s">
        <v>32</v>
      </c>
      <c r="F51" s="28" t="s">
        <v>37</v>
      </c>
      <c r="G51" s="28">
        <v>-3.4</v>
      </c>
      <c r="H51" s="28"/>
      <c r="I51" s="30" t="s">
        <v>161</v>
      </c>
    </row>
    <row r="52" spans="1:9">
      <c r="A52" s="24" t="s">
        <v>219</v>
      </c>
      <c r="B52" s="115">
        <v>44357</v>
      </c>
      <c r="C52" s="26" t="s">
        <v>50</v>
      </c>
      <c r="D52" s="27" t="s">
        <v>6</v>
      </c>
      <c r="E52" s="28" t="s">
        <v>28</v>
      </c>
      <c r="F52" s="28" t="s">
        <v>81</v>
      </c>
      <c r="G52" s="28">
        <v>-60</v>
      </c>
      <c r="H52" s="28"/>
      <c r="I52" s="30" t="s">
        <v>169</v>
      </c>
    </row>
    <row r="53" spans="1:9">
      <c r="A53" s="24" t="s">
        <v>220</v>
      </c>
      <c r="B53" s="115">
        <v>44357</v>
      </c>
      <c r="C53" s="26" t="s">
        <v>50</v>
      </c>
      <c r="D53" s="27" t="s">
        <v>6</v>
      </c>
      <c r="E53" s="28" t="s">
        <v>39</v>
      </c>
      <c r="F53" s="28" t="s">
        <v>15</v>
      </c>
      <c r="G53" s="28">
        <v>-25.31</v>
      </c>
      <c r="H53" s="28"/>
      <c r="I53" s="30" t="s">
        <v>170</v>
      </c>
    </row>
    <row r="54" spans="1:9" ht="16.5" customHeight="1">
      <c r="A54" s="24" t="s">
        <v>221</v>
      </c>
      <c r="B54" s="115">
        <v>44357</v>
      </c>
      <c r="C54" s="26" t="s">
        <v>50</v>
      </c>
      <c r="D54" s="27" t="s">
        <v>4</v>
      </c>
      <c r="E54" s="28" t="s">
        <v>35</v>
      </c>
      <c r="F54" s="28" t="s">
        <v>36</v>
      </c>
      <c r="G54" s="28">
        <v>-42.25</v>
      </c>
      <c r="H54" s="28"/>
      <c r="I54" s="32" t="s">
        <v>171</v>
      </c>
    </row>
    <row r="55" spans="1:9">
      <c r="A55" s="24" t="s">
        <v>222</v>
      </c>
      <c r="B55" s="115">
        <v>44358</v>
      </c>
      <c r="C55" s="26" t="s">
        <v>55</v>
      </c>
      <c r="D55" s="27" t="s">
        <v>7</v>
      </c>
      <c r="E55" s="28" t="s">
        <v>34</v>
      </c>
      <c r="F55" s="28" t="s">
        <v>136</v>
      </c>
      <c r="G55" s="28">
        <v>-300</v>
      </c>
      <c r="H55" s="28"/>
      <c r="I55" s="30" t="s">
        <v>172</v>
      </c>
    </row>
    <row r="56" spans="1:9">
      <c r="A56" s="24" t="s">
        <v>223</v>
      </c>
      <c r="B56" s="115">
        <v>44358</v>
      </c>
      <c r="C56" s="26" t="s">
        <v>79</v>
      </c>
      <c r="D56" s="27" t="s">
        <v>7</v>
      </c>
      <c r="E56" s="28" t="s">
        <v>34</v>
      </c>
      <c r="F56" s="28" t="s">
        <v>136</v>
      </c>
      <c r="G56" s="28"/>
      <c r="H56" s="28">
        <v>300</v>
      </c>
      <c r="I56" s="30" t="s">
        <v>172</v>
      </c>
    </row>
    <row r="57" spans="1:9">
      <c r="A57" s="24" t="s">
        <v>235</v>
      </c>
      <c r="B57" s="127">
        <v>44359</v>
      </c>
      <c r="C57" s="128" t="s">
        <v>50</v>
      </c>
      <c r="D57" s="129" t="s">
        <v>4</v>
      </c>
      <c r="E57" s="130" t="s">
        <v>32</v>
      </c>
      <c r="F57" s="130" t="s">
        <v>37</v>
      </c>
      <c r="G57" s="130">
        <v>-49.11</v>
      </c>
      <c r="H57" s="130"/>
      <c r="I57" s="131" t="s">
        <v>236</v>
      </c>
    </row>
    <row r="58" spans="1:9">
      <c r="A58" s="24" t="s">
        <v>237</v>
      </c>
      <c r="B58" s="127">
        <v>44359</v>
      </c>
      <c r="C58" s="128" t="s">
        <v>79</v>
      </c>
      <c r="D58" s="129" t="s">
        <v>4</v>
      </c>
      <c r="E58" s="130" t="s">
        <v>70</v>
      </c>
      <c r="F58" s="130" t="s">
        <v>80</v>
      </c>
      <c r="G58" s="130">
        <v>-10</v>
      </c>
      <c r="H58" s="130"/>
      <c r="I58" s="131" t="s">
        <v>238</v>
      </c>
    </row>
    <row r="59" spans="1:9">
      <c r="A59" s="24" t="s">
        <v>239</v>
      </c>
      <c r="B59" s="127">
        <v>44359</v>
      </c>
      <c r="C59" s="128" t="s">
        <v>50</v>
      </c>
      <c r="D59" s="129" t="s">
        <v>76</v>
      </c>
      <c r="E59" s="130" t="s">
        <v>31</v>
      </c>
      <c r="F59" s="130" t="s">
        <v>75</v>
      </c>
      <c r="G59" s="130"/>
      <c r="H59" s="130">
        <v>16</v>
      </c>
      <c r="I59" s="124" t="s">
        <v>243</v>
      </c>
    </row>
    <row r="60" spans="1:9">
      <c r="A60" s="24" t="s">
        <v>241</v>
      </c>
      <c r="B60" s="127">
        <v>44359</v>
      </c>
      <c r="C60" s="128" t="s">
        <v>50</v>
      </c>
      <c r="D60" s="129" t="s">
        <v>76</v>
      </c>
      <c r="E60" s="130" t="s">
        <v>31</v>
      </c>
      <c r="F60" s="130" t="s">
        <v>75</v>
      </c>
      <c r="G60" s="130"/>
      <c r="H60" s="130">
        <v>8.76</v>
      </c>
      <c r="I60" s="123" t="s">
        <v>166</v>
      </c>
    </row>
    <row r="61" spans="1:9" ht="12.75" customHeight="1">
      <c r="A61" s="24" t="s">
        <v>252</v>
      </c>
      <c r="B61" s="127">
        <v>44361</v>
      </c>
      <c r="C61" s="128" t="s">
        <v>79</v>
      </c>
      <c r="D61" s="129" t="s">
        <v>4</v>
      </c>
      <c r="E61" s="130" t="s">
        <v>39</v>
      </c>
      <c r="F61" s="130" t="s">
        <v>15</v>
      </c>
      <c r="G61" s="130">
        <v>-55</v>
      </c>
      <c r="H61" s="130"/>
      <c r="I61" s="125" t="s">
        <v>247</v>
      </c>
    </row>
    <row r="62" spans="1:9">
      <c r="A62" s="24" t="s">
        <v>253</v>
      </c>
      <c r="B62" s="127">
        <v>44361</v>
      </c>
      <c r="C62" s="128" t="s">
        <v>50</v>
      </c>
      <c r="D62" s="129" t="s">
        <v>4</v>
      </c>
      <c r="E62" s="130" t="s">
        <v>32</v>
      </c>
      <c r="F62" s="130" t="s">
        <v>40</v>
      </c>
      <c r="G62" s="130">
        <v>-50.48</v>
      </c>
      <c r="H62" s="130"/>
      <c r="I62" s="123" t="s">
        <v>246</v>
      </c>
    </row>
    <row r="63" spans="1:9">
      <c r="A63" s="24" t="s">
        <v>254</v>
      </c>
      <c r="B63" s="127">
        <v>44361</v>
      </c>
      <c r="C63" s="128" t="s">
        <v>79</v>
      </c>
      <c r="D63" s="129" t="s">
        <v>4</v>
      </c>
      <c r="E63" s="130" t="s">
        <v>39</v>
      </c>
      <c r="F63" s="130" t="s">
        <v>15</v>
      </c>
      <c r="G63" s="130">
        <v>-16.899999999999999</v>
      </c>
      <c r="H63" s="130"/>
      <c r="I63" s="124" t="s">
        <v>245</v>
      </c>
    </row>
    <row r="64" spans="1:9">
      <c r="A64" s="24" t="s">
        <v>255</v>
      </c>
      <c r="B64" s="127">
        <v>44361</v>
      </c>
      <c r="C64" s="128" t="s">
        <v>50</v>
      </c>
      <c r="D64" s="129" t="s">
        <v>4</v>
      </c>
      <c r="E64" s="130" t="s">
        <v>39</v>
      </c>
      <c r="F64" s="130" t="s">
        <v>244</v>
      </c>
      <c r="G64" s="130">
        <v>-7.5</v>
      </c>
      <c r="H64" s="130"/>
      <c r="I64" s="123" t="s">
        <v>248</v>
      </c>
    </row>
    <row r="65" spans="1:9">
      <c r="A65" s="24" t="s">
        <v>256</v>
      </c>
      <c r="B65" s="127">
        <v>44361</v>
      </c>
      <c r="C65" s="128" t="s">
        <v>50</v>
      </c>
      <c r="D65" s="129" t="s">
        <v>4</v>
      </c>
      <c r="E65" s="130" t="s">
        <v>32</v>
      </c>
      <c r="F65" s="130" t="s">
        <v>40</v>
      </c>
      <c r="G65" s="130">
        <v>-7.29</v>
      </c>
      <c r="H65" s="130"/>
      <c r="I65" s="124" t="s">
        <v>143</v>
      </c>
    </row>
    <row r="66" spans="1:9" s="2" customFormat="1" ht="12.75" customHeight="1">
      <c r="A66" s="24" t="s">
        <v>257</v>
      </c>
      <c r="B66" s="127">
        <v>44361</v>
      </c>
      <c r="C66" s="128" t="s">
        <v>79</v>
      </c>
      <c r="D66" s="129" t="s">
        <v>4</v>
      </c>
      <c r="E66" s="130" t="s">
        <v>39</v>
      </c>
      <c r="F66" s="130" t="s">
        <v>244</v>
      </c>
      <c r="G66" s="130">
        <v>-6.4</v>
      </c>
      <c r="H66" s="130"/>
      <c r="I66" s="126" t="s">
        <v>249</v>
      </c>
    </row>
    <row r="67" spans="1:9">
      <c r="A67" s="24" t="s">
        <v>258</v>
      </c>
      <c r="B67" s="127">
        <v>44361</v>
      </c>
      <c r="C67" s="128" t="s">
        <v>79</v>
      </c>
      <c r="D67" s="129" t="s">
        <v>242</v>
      </c>
      <c r="E67" s="130" t="s">
        <v>34</v>
      </c>
      <c r="F67" s="130" t="s">
        <v>52</v>
      </c>
      <c r="G67" s="130">
        <v>-30</v>
      </c>
      <c r="H67" s="130"/>
      <c r="I67" s="131" t="s">
        <v>240</v>
      </c>
    </row>
    <row r="68" spans="1:9">
      <c r="A68" s="24" t="s">
        <v>259</v>
      </c>
      <c r="B68" s="127">
        <v>44361</v>
      </c>
      <c r="C68" s="128" t="s">
        <v>50</v>
      </c>
      <c r="D68" s="129" t="s">
        <v>76</v>
      </c>
      <c r="E68" s="130" t="s">
        <v>31</v>
      </c>
      <c r="F68" s="130" t="s">
        <v>27</v>
      </c>
      <c r="G68" s="130"/>
      <c r="H68" s="130">
        <v>15</v>
      </c>
      <c r="I68" s="131" t="s">
        <v>166</v>
      </c>
    </row>
    <row r="69" spans="1:9">
      <c r="A69" s="24" t="s">
        <v>260</v>
      </c>
      <c r="B69" s="127">
        <v>44361</v>
      </c>
      <c r="C69" s="128" t="s">
        <v>79</v>
      </c>
      <c r="D69" s="129" t="s">
        <v>11</v>
      </c>
      <c r="E69" s="130" t="s">
        <v>39</v>
      </c>
      <c r="F69" s="130" t="s">
        <v>15</v>
      </c>
      <c r="G69" s="130">
        <v>-47.98</v>
      </c>
      <c r="H69" s="130"/>
      <c r="I69" s="131" t="s">
        <v>250</v>
      </c>
    </row>
    <row r="70" spans="1:9">
      <c r="A70" s="24" t="s">
        <v>280</v>
      </c>
      <c r="B70" s="127">
        <v>44362</v>
      </c>
      <c r="C70" s="128" t="s">
        <v>79</v>
      </c>
      <c r="D70" s="129" t="s">
        <v>6</v>
      </c>
      <c r="E70" s="130" t="s">
        <v>70</v>
      </c>
      <c r="F70" s="130" t="s">
        <v>80</v>
      </c>
      <c r="G70" s="130">
        <v>-12.99</v>
      </c>
      <c r="H70" s="130"/>
      <c r="I70" s="131" t="s">
        <v>116</v>
      </c>
    </row>
    <row r="71" spans="1:9">
      <c r="A71" s="24" t="s">
        <v>281</v>
      </c>
      <c r="B71" s="127">
        <v>44362</v>
      </c>
      <c r="C71" s="128" t="s">
        <v>50</v>
      </c>
      <c r="D71" s="129" t="s">
        <v>6</v>
      </c>
      <c r="E71" s="130" t="s">
        <v>34</v>
      </c>
      <c r="F71" s="130" t="s">
        <v>26</v>
      </c>
      <c r="G71" s="130">
        <v>-13</v>
      </c>
      <c r="H71" s="130"/>
      <c r="I71" s="131" t="s">
        <v>117</v>
      </c>
    </row>
    <row r="72" spans="1:9">
      <c r="A72" s="24" t="s">
        <v>282</v>
      </c>
      <c r="B72" s="127">
        <v>44362</v>
      </c>
      <c r="C72" s="128" t="s">
        <v>50</v>
      </c>
      <c r="D72" s="129" t="s">
        <v>6</v>
      </c>
      <c r="E72" s="130" t="s">
        <v>34</v>
      </c>
      <c r="F72" s="130" t="s">
        <v>26</v>
      </c>
      <c r="G72" s="130">
        <v>-180</v>
      </c>
      <c r="H72" s="130"/>
      <c r="I72" s="131" t="s">
        <v>118</v>
      </c>
    </row>
    <row r="73" spans="1:9">
      <c r="A73" s="24" t="s">
        <v>283</v>
      </c>
      <c r="B73" s="127">
        <v>44362</v>
      </c>
      <c r="C73" s="128" t="s">
        <v>79</v>
      </c>
      <c r="D73" s="129" t="s">
        <v>11</v>
      </c>
      <c r="E73" s="130" t="s">
        <v>39</v>
      </c>
      <c r="F73" s="130" t="s">
        <v>74</v>
      </c>
      <c r="G73" s="130">
        <v>-5.99</v>
      </c>
      <c r="H73" s="130"/>
      <c r="I73" s="131" t="s">
        <v>284</v>
      </c>
    </row>
    <row r="74" spans="1:9">
      <c r="A74" s="24" t="s">
        <v>285</v>
      </c>
      <c r="B74" s="127">
        <v>44362</v>
      </c>
      <c r="C74" s="128" t="s">
        <v>79</v>
      </c>
      <c r="D74" s="129" t="s">
        <v>4</v>
      </c>
      <c r="E74" s="130" t="s">
        <v>39</v>
      </c>
      <c r="F74" s="130" t="s">
        <v>15</v>
      </c>
      <c r="G74" s="130">
        <v>-59.39</v>
      </c>
      <c r="H74" s="130"/>
      <c r="I74" s="131" t="s">
        <v>286</v>
      </c>
    </row>
    <row r="75" spans="1:9">
      <c r="A75" s="24" t="s">
        <v>288</v>
      </c>
      <c r="B75" s="127">
        <v>44363</v>
      </c>
      <c r="C75" s="128" t="s">
        <v>50</v>
      </c>
      <c r="D75" s="129" t="s">
        <v>4</v>
      </c>
      <c r="E75" s="130" t="s">
        <v>35</v>
      </c>
      <c r="F75" s="130" t="s">
        <v>36</v>
      </c>
      <c r="G75" s="130">
        <v>-75.2</v>
      </c>
      <c r="H75" s="130"/>
      <c r="I75" s="131" t="s">
        <v>287</v>
      </c>
    </row>
    <row r="76" spans="1:9">
      <c r="A76" s="24" t="s">
        <v>290</v>
      </c>
      <c r="B76" s="134">
        <v>44364</v>
      </c>
      <c r="C76" s="135" t="s">
        <v>79</v>
      </c>
      <c r="D76" s="136" t="s">
        <v>4</v>
      </c>
      <c r="E76" s="137" t="s">
        <v>39</v>
      </c>
      <c r="F76" s="137" t="s">
        <v>74</v>
      </c>
      <c r="G76" s="137">
        <v>-8.99</v>
      </c>
      <c r="H76" s="137"/>
      <c r="I76" s="138" t="s">
        <v>291</v>
      </c>
    </row>
    <row r="77" spans="1:9">
      <c r="A77" s="24" t="s">
        <v>292</v>
      </c>
      <c r="B77" s="134">
        <v>44365</v>
      </c>
      <c r="C77" s="135" t="s">
        <v>50</v>
      </c>
      <c r="D77" s="136" t="s">
        <v>4</v>
      </c>
      <c r="E77" s="137" t="s">
        <v>32</v>
      </c>
      <c r="F77" s="137" t="s">
        <v>37</v>
      </c>
      <c r="G77" s="137">
        <v>-78.7</v>
      </c>
      <c r="H77" s="137"/>
      <c r="I77" s="138" t="s">
        <v>293</v>
      </c>
    </row>
    <row r="78" spans="1:9">
      <c r="A78" s="24" t="s">
        <v>300</v>
      </c>
      <c r="B78" s="134">
        <v>44368</v>
      </c>
      <c r="C78" s="135" t="s">
        <v>50</v>
      </c>
      <c r="D78" s="136" t="s">
        <v>5</v>
      </c>
      <c r="E78" s="137" t="s">
        <v>31</v>
      </c>
      <c r="F78" s="137" t="s">
        <v>14</v>
      </c>
      <c r="G78" s="137">
        <v>-64.260000000000005</v>
      </c>
      <c r="H78" s="137"/>
      <c r="I78" s="138" t="s">
        <v>310</v>
      </c>
    </row>
    <row r="79" spans="1:9">
      <c r="A79" s="24" t="s">
        <v>301</v>
      </c>
      <c r="B79" s="134">
        <v>44368</v>
      </c>
      <c r="C79" s="135" t="s">
        <v>50</v>
      </c>
      <c r="D79" s="136" t="s">
        <v>5</v>
      </c>
      <c r="E79" s="137" t="s">
        <v>31</v>
      </c>
      <c r="F79" s="137" t="s">
        <v>13</v>
      </c>
      <c r="G79" s="137">
        <v>-50</v>
      </c>
      <c r="H79" s="137"/>
      <c r="I79" s="138" t="s">
        <v>311</v>
      </c>
    </row>
    <row r="80" spans="1:9">
      <c r="A80" s="24" t="s">
        <v>302</v>
      </c>
      <c r="B80" s="134">
        <v>44368</v>
      </c>
      <c r="C80" s="135" t="s">
        <v>50</v>
      </c>
      <c r="D80" s="136" t="s">
        <v>4</v>
      </c>
      <c r="E80" s="137" t="s">
        <v>32</v>
      </c>
      <c r="F80" s="137" t="s">
        <v>40</v>
      </c>
      <c r="G80" s="137">
        <v>-141.78</v>
      </c>
      <c r="H80" s="137"/>
      <c r="I80" s="138" t="s">
        <v>293</v>
      </c>
    </row>
    <row r="81" spans="1:9">
      <c r="A81" s="24" t="s">
        <v>303</v>
      </c>
      <c r="B81" s="134">
        <v>44368</v>
      </c>
      <c r="C81" s="135" t="s">
        <v>50</v>
      </c>
      <c r="D81" s="136" t="s">
        <v>4</v>
      </c>
      <c r="E81" s="137" t="s">
        <v>33</v>
      </c>
      <c r="F81" s="137" t="s">
        <v>41</v>
      </c>
      <c r="G81" s="137">
        <v>-60.96</v>
      </c>
      <c r="H81" s="137"/>
      <c r="I81" s="138" t="s">
        <v>294</v>
      </c>
    </row>
    <row r="82" spans="1:9">
      <c r="A82" s="24" t="s">
        <v>304</v>
      </c>
      <c r="B82" s="134">
        <v>44368</v>
      </c>
      <c r="C82" s="135" t="s">
        <v>50</v>
      </c>
      <c r="D82" s="136" t="s">
        <v>4</v>
      </c>
      <c r="E82" s="137" t="s">
        <v>33</v>
      </c>
      <c r="F82" s="137" t="s">
        <v>41</v>
      </c>
      <c r="G82" s="137">
        <v>-59.99</v>
      </c>
      <c r="H82" s="137"/>
      <c r="I82" s="138" t="s">
        <v>295</v>
      </c>
    </row>
    <row r="83" spans="1:9">
      <c r="A83" s="24" t="s">
        <v>305</v>
      </c>
      <c r="B83" s="134">
        <v>44368</v>
      </c>
      <c r="C83" s="135" t="s">
        <v>50</v>
      </c>
      <c r="D83" s="136" t="s">
        <v>4</v>
      </c>
      <c r="E83" s="137" t="s">
        <v>70</v>
      </c>
      <c r="F83" s="137" t="s">
        <v>57</v>
      </c>
      <c r="G83" s="137">
        <v>-15.36</v>
      </c>
      <c r="H83" s="137"/>
      <c r="I83" s="138" t="s">
        <v>296</v>
      </c>
    </row>
    <row r="84" spans="1:9">
      <c r="A84" s="24" t="s">
        <v>306</v>
      </c>
      <c r="B84" s="134">
        <v>44368</v>
      </c>
      <c r="C84" s="135" t="s">
        <v>50</v>
      </c>
      <c r="D84" s="136" t="s">
        <v>4</v>
      </c>
      <c r="E84" s="137" t="s">
        <v>32</v>
      </c>
      <c r="F84" s="137" t="s">
        <v>37</v>
      </c>
      <c r="G84" s="137">
        <v>-12.65</v>
      </c>
      <c r="H84" s="137"/>
      <c r="I84" s="138" t="s">
        <v>297</v>
      </c>
    </row>
    <row r="85" spans="1:9">
      <c r="A85" s="24" t="s">
        <v>307</v>
      </c>
      <c r="B85" s="134">
        <v>44368</v>
      </c>
      <c r="C85" s="135" t="s">
        <v>50</v>
      </c>
      <c r="D85" s="136" t="s">
        <v>76</v>
      </c>
      <c r="E85" s="137" t="s">
        <v>34</v>
      </c>
      <c r="F85" s="137" t="s">
        <v>51</v>
      </c>
      <c r="G85" s="137"/>
      <c r="H85" s="137">
        <v>429.68</v>
      </c>
      <c r="I85" s="138" t="s">
        <v>298</v>
      </c>
    </row>
    <row r="86" spans="1:9">
      <c r="A86" s="24" t="s">
        <v>308</v>
      </c>
      <c r="B86" s="134">
        <v>44368</v>
      </c>
      <c r="C86" s="135" t="s">
        <v>50</v>
      </c>
      <c r="D86" s="136" t="s">
        <v>4</v>
      </c>
      <c r="E86" s="137" t="s">
        <v>31</v>
      </c>
      <c r="F86" s="137" t="s">
        <v>75</v>
      </c>
      <c r="G86" s="137"/>
      <c r="H86" s="137">
        <v>42.98</v>
      </c>
      <c r="I86" s="138" t="s">
        <v>299</v>
      </c>
    </row>
  </sheetData>
  <sortState ref="A6:I86">
    <sortCondition ref="B6"/>
  </sortState>
  <mergeCells count="2">
    <mergeCell ref="A1:B2"/>
    <mergeCell ref="A4:B4"/>
  </mergeCells>
  <phoneticPr fontId="14" type="noConversion"/>
  <conditionalFormatting sqref="G1 G3:H4">
    <cfRule type="cellIs" dxfId="113" priority="75" operator="lessThan">
      <formula>0</formula>
    </cfRule>
    <cfRule type="cellIs" dxfId="112" priority="76" operator="greaterThanOrEqual">
      <formula>0</formula>
    </cfRule>
  </conditionalFormatting>
  <conditionalFormatting sqref="B75:H75 B67:I74 B78:H9711">
    <cfRule type="expression" dxfId="111" priority="72">
      <formula>$E67="LA BANQUE POSTALE - CP"</formula>
    </cfRule>
    <cfRule type="expression" dxfId="110" priority="73">
      <formula>$E67="LA BANQUE POSTALE - CJ"</formula>
    </cfRule>
    <cfRule type="expression" dxfId="109" priority="74">
      <formula>$E67="LIVRET A - CP"</formula>
    </cfRule>
  </conditionalFormatting>
  <conditionalFormatting sqref="F4">
    <cfRule type="cellIs" dxfId="108" priority="37" operator="lessThan">
      <formula>0</formula>
    </cfRule>
    <cfRule type="cellIs" dxfId="107" priority="38" operator="greaterThanOrEqual">
      <formula>0</formula>
    </cfRule>
  </conditionalFormatting>
  <conditionalFormatting sqref="I79:I9712">
    <cfRule type="expression" dxfId="106" priority="313">
      <formula>$E78="LA BANQUE POSTALE - CP"</formula>
    </cfRule>
    <cfRule type="expression" dxfId="105" priority="314">
      <formula>$E78="LA BANQUE POSTALE - CJ"</formula>
    </cfRule>
    <cfRule type="expression" dxfId="104" priority="315">
      <formula>$E78="LIVRET A - CP"</formula>
    </cfRule>
  </conditionalFormatting>
  <conditionalFormatting sqref="B57:I58 B59:H66">
    <cfRule type="expression" dxfId="103" priority="19">
      <formula>$E57="LA BANQUE POSTALE - CP"</formula>
    </cfRule>
    <cfRule type="expression" dxfId="102" priority="20">
      <formula>$E57="LA BANQUE POSTALE - CJ"</formula>
    </cfRule>
    <cfRule type="expression" dxfId="101" priority="21">
      <formula>$E57="LIVRET A - CP"</formula>
    </cfRule>
  </conditionalFormatting>
  <conditionalFormatting sqref="B6:H45 B46:I56">
    <cfRule type="expression" dxfId="100" priority="16">
      <formula>$D6="LA BANQUE POSTALE - CP"</formula>
    </cfRule>
    <cfRule type="expression" dxfId="99" priority="17">
      <formula>$D6="LA BANQUE POSTALE - CJ"</formula>
    </cfRule>
    <cfRule type="expression" dxfId="98" priority="18">
      <formula>$D6="LIVRET A - CP"</formula>
    </cfRule>
  </conditionalFormatting>
  <conditionalFormatting sqref="I6:I45">
    <cfRule type="expression" dxfId="97" priority="13">
      <formula>$D6="LA BANQUE POSTALE - CP"</formula>
    </cfRule>
    <cfRule type="expression" dxfId="96" priority="14">
      <formula>$D6="LA BANQUE POSTALE - CJ"</formula>
    </cfRule>
    <cfRule type="expression" dxfId="95" priority="15">
      <formula>$D6="LIVRET A - CP"</formula>
    </cfRule>
  </conditionalFormatting>
  <conditionalFormatting sqref="I59">
    <cfRule type="expression" dxfId="94" priority="7">
      <formula>$E59="LA BANQUE POSTALE - CP"</formula>
    </cfRule>
    <cfRule type="expression" dxfId="93" priority="8">
      <formula>$E59="LA BANQUE POSTALE - CJ"</formula>
    </cfRule>
    <cfRule type="expression" dxfId="92" priority="9">
      <formula>$E59="LIVRET A - CP"</formula>
    </cfRule>
  </conditionalFormatting>
  <conditionalFormatting sqref="I60:I66">
    <cfRule type="expression" dxfId="91" priority="10">
      <formula>$E60="LA BANQUE POSTALE - CP"</formula>
    </cfRule>
    <cfRule type="expression" dxfId="90" priority="11">
      <formula>$E60="LA BANQUE POSTALE - CJ"</formula>
    </cfRule>
    <cfRule type="expression" dxfId="89" priority="12">
      <formula>$E60="LIVRET A - CP"</formula>
    </cfRule>
  </conditionalFormatting>
  <conditionalFormatting sqref="I75">
    <cfRule type="expression" dxfId="88" priority="340">
      <formula>#REF!="LA BANQUE POSTALE - CP"</formula>
    </cfRule>
    <cfRule type="expression" dxfId="87" priority="341">
      <formula>#REF!="LA BANQUE POSTALE - CJ"</formula>
    </cfRule>
    <cfRule type="expression" dxfId="86" priority="342">
      <formula>#REF!="LIVRET A - CP"</formula>
    </cfRule>
  </conditionalFormatting>
  <conditionalFormatting sqref="B76:H77">
    <cfRule type="expression" dxfId="85" priority="4">
      <formula>$E76="LA BANQUE POSTALE - CP"</formula>
    </cfRule>
    <cfRule type="expression" dxfId="84" priority="5">
      <formula>$E76="LA BANQUE POSTALE - CJ"</formula>
    </cfRule>
    <cfRule type="expression" dxfId="83" priority="6">
      <formula>$E76="LIVRET A - CP"</formula>
    </cfRule>
  </conditionalFormatting>
  <conditionalFormatting sqref="I76:I77">
    <cfRule type="expression" dxfId="82" priority="1">
      <formula>$E75="LA BANQUE POSTALE - CP"</formula>
    </cfRule>
    <cfRule type="expression" dxfId="81" priority="2">
      <formula>$E75="LA BANQUE POSTALE - CJ"</formula>
    </cfRule>
    <cfRule type="expression" dxfId="80" priority="3">
      <formula>$E75="LIVRET A - CP"</formula>
    </cfRule>
  </conditionalFormatting>
  <conditionalFormatting sqref="I78">
    <cfRule type="expression" dxfId="79" priority="352">
      <formula>#REF!="LA BANQUE POSTALE - CP"</formula>
    </cfRule>
    <cfRule type="expression" dxfId="78" priority="353">
      <formula>#REF!="LA BANQUE POSTALE - CJ"</formula>
    </cfRule>
    <cfRule type="expression" dxfId="77" priority="354">
      <formula>#REF!="LIVRET A - CP"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X22"/>
  <sheetViews>
    <sheetView showGridLines="0" zoomScale="90" zoomScaleNormal="90" workbookViewId="0">
      <pane ySplit="7" topLeftCell="A8" activePane="bottomLeft" state="frozen"/>
      <selection pane="bottomLeft" activeCell="C25" sqref="C25"/>
    </sheetView>
  </sheetViews>
  <sheetFormatPr baseColWidth="10" defaultRowHeight="13"/>
  <cols>
    <col min="1" max="1" width="17.54296875" customWidth="1"/>
    <col min="2" max="2" width="25.81640625" customWidth="1"/>
    <col min="3" max="3" width="16.08984375" customWidth="1"/>
    <col min="4" max="4" width="1" customWidth="1"/>
    <col min="5" max="5" width="24.90625" customWidth="1"/>
    <col min="6" max="6" width="15" customWidth="1"/>
    <col min="7" max="8" width="16.1796875" customWidth="1"/>
    <col min="9" max="9" width="30.54296875" bestFit="1" customWidth="1"/>
    <col min="10" max="10" width="6.54296875" bestFit="1" customWidth="1"/>
    <col min="11" max="11" width="15" bestFit="1" customWidth="1"/>
    <col min="12" max="14" width="14.7265625" customWidth="1"/>
    <col min="15" max="15" width="8" bestFit="1" customWidth="1"/>
    <col min="16" max="16" width="23" bestFit="1" customWidth="1"/>
    <col min="17" max="17" width="11" bestFit="1" customWidth="1"/>
    <col min="18" max="19" width="13.54296875" customWidth="1"/>
    <col min="20" max="20" width="13.54296875" style="3" customWidth="1"/>
    <col min="21" max="21" width="12" style="3" bestFit="1" customWidth="1"/>
    <col min="22" max="22" width="15" customWidth="1"/>
    <col min="23" max="23" width="12" bestFit="1" customWidth="1"/>
    <col min="24" max="24" width="9.81640625" style="12" bestFit="1" customWidth="1"/>
    <col min="25" max="25" width="21.269531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796875" bestFit="1" customWidth="1"/>
    <col min="37" max="37" width="17.179687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796875" bestFit="1" customWidth="1"/>
    <col min="75" max="75" width="17.1796875" bestFit="1" customWidth="1"/>
  </cols>
  <sheetData>
    <row r="1" spans="1:24" ht="22.5" customHeight="1">
      <c r="A1" s="53" t="s">
        <v>228</v>
      </c>
      <c r="B1" s="52"/>
      <c r="C1" s="52"/>
      <c r="D1" s="52"/>
      <c r="E1" s="52"/>
      <c r="F1" s="52"/>
      <c r="G1" s="52"/>
      <c r="H1" s="54"/>
      <c r="I1" s="149"/>
      <c r="J1" s="149"/>
      <c r="K1" s="149"/>
      <c r="L1" s="149"/>
      <c r="M1" s="149"/>
      <c r="N1" s="149"/>
      <c r="O1" s="54"/>
      <c r="P1" s="54"/>
      <c r="Q1" s="54"/>
      <c r="R1" s="54"/>
      <c r="S1" s="54"/>
      <c r="T1" s="54"/>
      <c r="U1" s="54"/>
      <c r="V1" s="54"/>
    </row>
    <row r="2" spans="1:24" ht="33.75" customHeight="1">
      <c r="A2" s="146">
        <f ca="1">TODAY()</f>
        <v>44371</v>
      </c>
      <c r="B2" s="146"/>
      <c r="C2" s="61"/>
      <c r="D2" s="61"/>
      <c r="E2" s="61"/>
      <c r="F2" s="61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</row>
    <row r="3" spans="1:24" ht="21.75" customHeight="1">
      <c r="C3" s="61"/>
      <c r="D3" s="61"/>
      <c r="E3" s="61"/>
      <c r="F3" s="61"/>
      <c r="G3" s="54"/>
      <c r="H3" s="54"/>
      <c r="I3" s="54"/>
      <c r="J3" s="54"/>
      <c r="K3" s="54"/>
      <c r="L3" s="55" t="s">
        <v>82</v>
      </c>
      <c r="M3" s="55" t="s">
        <v>83</v>
      </c>
      <c r="N3" s="55" t="s">
        <v>84</v>
      </c>
      <c r="O3" s="147" t="s">
        <v>226</v>
      </c>
      <c r="P3" s="54"/>
      <c r="Q3" s="54"/>
      <c r="R3" s="54"/>
      <c r="S3" s="54"/>
      <c r="T3" s="54"/>
      <c r="U3" s="54"/>
      <c r="V3" s="54"/>
    </row>
    <row r="4" spans="1:24" ht="21.75" customHeight="1">
      <c r="A4" s="13" t="s">
        <v>9</v>
      </c>
      <c r="B4" t="s">
        <v>50</v>
      </c>
      <c r="C4" s="61"/>
      <c r="D4" s="61"/>
      <c r="E4" s="61"/>
      <c r="F4" s="61"/>
      <c r="G4" s="54"/>
      <c r="H4" s="54"/>
      <c r="I4" s="54"/>
      <c r="J4" s="54"/>
      <c r="K4" s="54"/>
      <c r="L4" s="50">
        <f>Données!F3</f>
        <v>3779.8800000000028</v>
      </c>
      <c r="M4" s="50">
        <f>Données!G3</f>
        <v>115.14999999999998</v>
      </c>
      <c r="N4" s="50">
        <f>Données!H3</f>
        <v>10700</v>
      </c>
      <c r="O4" s="147"/>
      <c r="P4" s="54"/>
      <c r="Q4" s="54"/>
      <c r="R4" s="54"/>
      <c r="S4" s="54"/>
      <c r="T4" s="54"/>
      <c r="U4" s="54"/>
      <c r="V4" s="54"/>
    </row>
    <row r="5" spans="1:24" ht="23.25" customHeight="1">
      <c r="A5" s="61"/>
      <c r="B5" s="61"/>
      <c r="C5" s="61"/>
      <c r="D5" s="61"/>
      <c r="E5" s="61"/>
      <c r="F5" s="61"/>
      <c r="G5" s="52"/>
      <c r="H5" s="52"/>
      <c r="I5" s="52"/>
      <c r="J5" s="54"/>
      <c r="K5" s="54"/>
      <c r="L5" s="54"/>
      <c r="M5" s="54"/>
      <c r="N5" s="54"/>
      <c r="O5" s="57"/>
      <c r="P5" s="54"/>
      <c r="Q5" s="54"/>
      <c r="R5" s="54"/>
      <c r="S5" s="54"/>
      <c r="T5" s="54"/>
      <c r="U5" s="54"/>
      <c r="V5" s="54"/>
    </row>
    <row r="6" spans="1:24" ht="12.75" customHeight="1">
      <c r="A6" s="52"/>
      <c r="B6" s="52" t="s">
        <v>103</v>
      </c>
      <c r="C6" s="52"/>
      <c r="D6" s="52"/>
      <c r="E6" s="52"/>
      <c r="F6" s="52"/>
      <c r="G6" s="148" t="s">
        <v>227</v>
      </c>
      <c r="H6" s="148"/>
      <c r="I6" s="56">
        <f>M4+N4</f>
        <v>10815.15</v>
      </c>
      <c r="J6" s="52"/>
      <c r="K6" s="52"/>
      <c r="L6" s="52"/>
      <c r="M6" s="52"/>
      <c r="N6" s="58"/>
      <c r="O6" s="57"/>
      <c r="P6" s="52"/>
      <c r="Q6" s="52"/>
      <c r="R6" s="52"/>
      <c r="S6" s="52"/>
      <c r="T6" s="58"/>
      <c r="U6" s="59" t="s">
        <v>86</v>
      </c>
      <c r="V6" s="60" t="s">
        <v>87</v>
      </c>
      <c r="W6" s="12"/>
      <c r="X6"/>
    </row>
    <row r="7" spans="1:24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52"/>
      <c r="H7" s="52"/>
      <c r="I7" s="52"/>
      <c r="J7" s="52"/>
      <c r="K7" s="52"/>
      <c r="L7" s="52"/>
      <c r="M7" s="52"/>
      <c r="N7" s="58"/>
      <c r="O7" s="52"/>
      <c r="P7" s="62"/>
      <c r="Q7" s="52"/>
      <c r="R7" s="52"/>
      <c r="S7" s="62"/>
      <c r="T7" s="58"/>
      <c r="U7" s="132">
        <v>44362</v>
      </c>
      <c r="V7" s="133">
        <v>3866.12</v>
      </c>
      <c r="W7" s="12"/>
      <c r="X7"/>
    </row>
    <row r="8" spans="1:24">
      <c r="A8" s="15" t="s">
        <v>32</v>
      </c>
      <c r="B8" s="16">
        <v>-798.5</v>
      </c>
      <c r="C8" s="16"/>
      <c r="E8" s="15" t="s">
        <v>50</v>
      </c>
      <c r="F8" s="16"/>
      <c r="U8" s="51">
        <v>44363</v>
      </c>
      <c r="V8" s="69">
        <v>3790.9200000000019</v>
      </c>
      <c r="W8" s="25"/>
      <c r="X8"/>
    </row>
    <row r="9" spans="1:24">
      <c r="A9" s="15" t="s">
        <v>34</v>
      </c>
      <c r="B9" s="16">
        <v>-3703</v>
      </c>
      <c r="C9" s="16">
        <v>5945.9100000000008</v>
      </c>
      <c r="E9" s="14" t="s">
        <v>4</v>
      </c>
      <c r="F9" s="16">
        <v>29</v>
      </c>
      <c r="U9" s="51">
        <v>44368</v>
      </c>
      <c r="V9" s="69">
        <v>3779.8800000000028</v>
      </c>
      <c r="W9" s="25"/>
      <c r="X9"/>
    </row>
    <row r="10" spans="1:24">
      <c r="A10" s="15" t="s">
        <v>39</v>
      </c>
      <c r="B10" s="16">
        <v>-32.81</v>
      </c>
      <c r="C10" s="16"/>
      <c r="E10" s="14" t="s">
        <v>7</v>
      </c>
      <c r="F10" s="16">
        <v>5</v>
      </c>
      <c r="U10" s="51"/>
      <c r="W10" s="25"/>
      <c r="X10"/>
    </row>
    <row r="11" spans="1:24">
      <c r="A11" s="15" t="s">
        <v>35</v>
      </c>
      <c r="B11" s="16">
        <v>-671.65</v>
      </c>
      <c r="C11" s="16"/>
      <c r="E11" s="14" t="s">
        <v>89</v>
      </c>
      <c r="F11" s="16">
        <v>1</v>
      </c>
      <c r="U11" s="51"/>
      <c r="W11" s="25"/>
      <c r="X11"/>
    </row>
    <row r="12" spans="1:24">
      <c r="A12" s="15" t="s">
        <v>70</v>
      </c>
      <c r="B12" s="16">
        <v>-395.44</v>
      </c>
      <c r="C12" s="16"/>
      <c r="E12" s="14" t="s">
        <v>6</v>
      </c>
      <c r="F12" s="16">
        <v>11</v>
      </c>
      <c r="U12" s="51"/>
      <c r="W12" s="25"/>
      <c r="X12"/>
    </row>
    <row r="13" spans="1:24">
      <c r="A13" s="15" t="s">
        <v>28</v>
      </c>
      <c r="B13" s="16">
        <v>-846.83</v>
      </c>
      <c r="C13" s="16">
        <v>244.37</v>
      </c>
      <c r="E13" s="14" t="s">
        <v>76</v>
      </c>
      <c r="F13" s="16">
        <v>5</v>
      </c>
      <c r="U13" s="51"/>
      <c r="W13" s="25"/>
      <c r="X13"/>
    </row>
    <row r="14" spans="1:24">
      <c r="A14" s="15" t="s">
        <v>149</v>
      </c>
      <c r="B14" s="16">
        <v>-50</v>
      </c>
      <c r="C14" s="16"/>
      <c r="E14" s="14" t="s">
        <v>5</v>
      </c>
      <c r="F14" s="16">
        <v>4</v>
      </c>
      <c r="U14" s="51"/>
    </row>
    <row r="15" spans="1:24">
      <c r="A15" s="15" t="s">
        <v>31</v>
      </c>
      <c r="B15" s="16">
        <v>-164.26</v>
      </c>
      <c r="C15" s="16">
        <v>103.74</v>
      </c>
      <c r="E15" s="15" t="s">
        <v>79</v>
      </c>
      <c r="F15" s="16"/>
      <c r="U15" s="51"/>
    </row>
    <row r="16" spans="1:24">
      <c r="A16" s="15" t="s">
        <v>33</v>
      </c>
      <c r="B16" s="16">
        <v>-120.95</v>
      </c>
      <c r="C16" s="16"/>
      <c r="E16" s="14" t="s">
        <v>4</v>
      </c>
      <c r="F16" s="16">
        <v>9</v>
      </c>
      <c r="U16" s="51"/>
    </row>
    <row r="17" spans="1:6">
      <c r="A17" s="15" t="s">
        <v>102</v>
      </c>
      <c r="B17" s="16">
        <v>-6783.44</v>
      </c>
      <c r="C17" s="16">
        <v>6294.02</v>
      </c>
      <c r="E17" s="14" t="s">
        <v>11</v>
      </c>
      <c r="F17" s="16">
        <v>9</v>
      </c>
    </row>
    <row r="18" spans="1:6">
      <c r="E18" s="14" t="s">
        <v>7</v>
      </c>
      <c r="F18" s="16">
        <v>2</v>
      </c>
    </row>
    <row r="19" spans="1:6">
      <c r="E19" s="14" t="s">
        <v>6</v>
      </c>
      <c r="F19" s="16">
        <v>1</v>
      </c>
    </row>
    <row r="20" spans="1:6">
      <c r="E20" s="14" t="s">
        <v>242</v>
      </c>
      <c r="F20" s="16">
        <v>1</v>
      </c>
    </row>
    <row r="21" spans="1:6">
      <c r="E21" s="15" t="s">
        <v>55</v>
      </c>
      <c r="F21" s="16"/>
    </row>
    <row r="22" spans="1:6">
      <c r="E22" s="14" t="s">
        <v>7</v>
      </c>
      <c r="F22" s="16">
        <v>4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X57"/>
  <sheetViews>
    <sheetView showGridLines="0" zoomScale="80" zoomScaleNormal="80" workbookViewId="0">
      <pane ySplit="1" topLeftCell="A2" activePane="bottomLeft" state="frozen"/>
      <selection pane="bottomLeft" activeCell="C6" sqref="C6"/>
    </sheetView>
  </sheetViews>
  <sheetFormatPr baseColWidth="10" defaultColWidth="9.1796875" defaultRowHeight="13"/>
  <cols>
    <col min="1" max="1" width="23" style="100" bestFit="1" customWidth="1"/>
    <col min="2" max="2" width="48.81640625" style="3" customWidth="1"/>
    <col min="3" max="3" width="15.1796875" style="3" bestFit="1" customWidth="1"/>
    <col min="4" max="4" width="2.453125" style="3" customWidth="1"/>
    <col min="5" max="5" width="25.1796875" style="3" bestFit="1" customWidth="1"/>
    <col min="6" max="6" width="10" style="3" customWidth="1"/>
    <col min="7" max="7" width="14.26953125" style="3" hidden="1" customWidth="1"/>
    <col min="8" max="8" width="16.1796875" style="3" customWidth="1"/>
    <col min="9" max="10" width="9.1796875" style="3"/>
    <col min="11" max="11" width="11.26953125" style="3" customWidth="1"/>
    <col min="12" max="12" width="9.1796875" style="3"/>
    <col min="13" max="13" width="27" style="3" customWidth="1"/>
    <col min="14" max="23" width="9.1796875" style="3"/>
    <col min="24" max="24" width="12" style="3" bestFit="1" customWidth="1"/>
    <col min="25" max="16384" width="9.1796875" style="3"/>
  </cols>
  <sheetData>
    <row r="1" spans="1:24">
      <c r="A1" s="5" t="s">
        <v>0</v>
      </c>
      <c r="B1" s="70" t="s">
        <v>94</v>
      </c>
      <c r="C1" s="3" t="s">
        <v>3</v>
      </c>
      <c r="E1" s="3" t="s">
        <v>8</v>
      </c>
      <c r="G1" s="71" t="s">
        <v>1</v>
      </c>
      <c r="H1" s="17" t="s">
        <v>107</v>
      </c>
      <c r="I1" s="3" t="s">
        <v>108</v>
      </c>
      <c r="K1" s="3" t="s">
        <v>131</v>
      </c>
      <c r="M1" s="72" t="s">
        <v>232</v>
      </c>
      <c r="X1" s="73"/>
    </row>
    <row r="2" spans="1:24">
      <c r="A2" s="74" t="s">
        <v>34</v>
      </c>
      <c r="B2" s="75" t="s">
        <v>51</v>
      </c>
      <c r="C2" s="3" t="s">
        <v>4</v>
      </c>
      <c r="E2" s="3" t="s">
        <v>50</v>
      </c>
      <c r="G2" s="76" t="e">
        <f>INDEX(#REF!,ROW()-1,MATCH(c_c,#REF!,0))</f>
        <v>#REF!</v>
      </c>
      <c r="H2" s="3" t="s">
        <v>85</v>
      </c>
      <c r="I2" s="3">
        <v>2</v>
      </c>
      <c r="K2" s="3" t="s">
        <v>119</v>
      </c>
      <c r="M2" s="74" t="s">
        <v>34</v>
      </c>
    </row>
    <row r="3" spans="1:24">
      <c r="A3" s="74" t="s">
        <v>34</v>
      </c>
      <c r="B3" s="75" t="s">
        <v>52</v>
      </c>
      <c r="C3" s="3" t="s">
        <v>5</v>
      </c>
      <c r="E3" s="3" t="s">
        <v>55</v>
      </c>
      <c r="G3" s="76" t="e">
        <f>INDEX(#REF!,ROW()-1,MATCH(c_c,#REF!,0))</f>
        <v>#REF!</v>
      </c>
      <c r="H3" s="3" t="s">
        <v>8</v>
      </c>
      <c r="I3" s="3">
        <v>3</v>
      </c>
      <c r="K3" s="3" t="s">
        <v>120</v>
      </c>
      <c r="M3" s="77" t="s">
        <v>70</v>
      </c>
    </row>
    <row r="4" spans="1:24">
      <c r="A4" s="74" t="s">
        <v>34</v>
      </c>
      <c r="B4" s="75" t="s">
        <v>61</v>
      </c>
      <c r="C4" s="3" t="s">
        <v>242</v>
      </c>
      <c r="E4" s="78" t="s">
        <v>79</v>
      </c>
      <c r="G4" s="76" t="e">
        <f>INDEX(#REF!,ROW()-1,MATCH(c_c,#REF!,0))</f>
        <v>#REF!</v>
      </c>
      <c r="H4" s="3" t="s">
        <v>2</v>
      </c>
      <c r="I4" s="3">
        <v>4</v>
      </c>
      <c r="K4" s="3" t="s">
        <v>121</v>
      </c>
      <c r="M4" s="79" t="s">
        <v>28</v>
      </c>
    </row>
    <row r="5" spans="1:24">
      <c r="A5" s="74" t="s">
        <v>34</v>
      </c>
      <c r="B5" s="75" t="s">
        <v>22</v>
      </c>
      <c r="C5" s="3" t="s">
        <v>11</v>
      </c>
      <c r="G5" s="76" t="e">
        <f>INDEX(#REF!,ROW()-1,MATCH(c_c,#REF!,0))</f>
        <v>#REF!</v>
      </c>
      <c r="H5" s="3" t="s">
        <v>0</v>
      </c>
      <c r="I5" s="3">
        <v>5</v>
      </c>
      <c r="K5" s="3" t="s">
        <v>122</v>
      </c>
      <c r="M5" s="80" t="s">
        <v>35</v>
      </c>
    </row>
    <row r="6" spans="1:24">
      <c r="A6" s="74" t="s">
        <v>34</v>
      </c>
      <c r="B6" s="75" t="s">
        <v>26</v>
      </c>
      <c r="C6" s="3" t="s">
        <v>6</v>
      </c>
      <c r="G6" s="76" t="e">
        <f>INDEX(#REF!,ROW()-1,MATCH(c_c,#REF!,0))</f>
        <v>#REF!</v>
      </c>
      <c r="H6" s="3" t="s">
        <v>109</v>
      </c>
      <c r="I6" s="3">
        <v>6</v>
      </c>
      <c r="K6" s="3" t="s">
        <v>123</v>
      </c>
      <c r="M6" s="81" t="s">
        <v>31</v>
      </c>
    </row>
    <row r="7" spans="1:24">
      <c r="A7" s="74" t="s">
        <v>34</v>
      </c>
      <c r="B7" s="75" t="s">
        <v>54</v>
      </c>
      <c r="C7" s="3" t="s">
        <v>7</v>
      </c>
      <c r="G7" s="76" t="e">
        <f>INDEX(#REF!,ROW()-1,MATCH(c_c,#REF!,0))</f>
        <v>#REF!</v>
      </c>
      <c r="H7" s="3" t="s">
        <v>97</v>
      </c>
      <c r="I7" s="3">
        <v>9</v>
      </c>
      <c r="K7" s="3" t="s">
        <v>124</v>
      </c>
      <c r="M7" s="82" t="s">
        <v>32</v>
      </c>
    </row>
    <row r="8" spans="1:24">
      <c r="A8" s="74" t="s">
        <v>34</v>
      </c>
      <c r="B8" s="75" t="s">
        <v>71</v>
      </c>
      <c r="C8" s="3" t="s">
        <v>76</v>
      </c>
      <c r="G8" s="76" t="e">
        <f>INDEX(#REF!,ROW()-1,MATCH(c_c,#REF!,0))</f>
        <v>#REF!</v>
      </c>
      <c r="K8" s="3" t="s">
        <v>125</v>
      </c>
      <c r="M8" s="83" t="s">
        <v>38</v>
      </c>
    </row>
    <row r="9" spans="1:24">
      <c r="A9" s="77" t="s">
        <v>70</v>
      </c>
      <c r="B9" s="84" t="s">
        <v>80</v>
      </c>
      <c r="C9" s="3" t="s">
        <v>89</v>
      </c>
      <c r="G9" s="76" t="e">
        <f>INDEX(#REF!,ROW()-1,MATCH(c_c,#REF!,0))</f>
        <v>#REF!</v>
      </c>
      <c r="K9" s="3" t="s">
        <v>126</v>
      </c>
      <c r="M9" s="85" t="s">
        <v>33</v>
      </c>
    </row>
    <row r="10" spans="1:24">
      <c r="A10" s="77" t="s">
        <v>70</v>
      </c>
      <c r="B10" s="84" t="s">
        <v>24</v>
      </c>
      <c r="G10" s="76" t="e">
        <f>INDEX(#REF!,ROW()-1,MATCH(c_c,#REF!,0))</f>
        <v>#REF!</v>
      </c>
      <c r="K10" s="3" t="s">
        <v>127</v>
      </c>
      <c r="M10" s="86" t="s">
        <v>39</v>
      </c>
    </row>
    <row r="11" spans="1:24">
      <c r="A11" s="77" t="s">
        <v>70</v>
      </c>
      <c r="B11" s="84" t="s">
        <v>58</v>
      </c>
      <c r="G11" s="76" t="e">
        <f>INDEX(#REF!,ROW()-1,MATCH(c_c,#REF!,0))</f>
        <v>#REF!</v>
      </c>
      <c r="K11" s="3" t="s">
        <v>128</v>
      </c>
      <c r="M11" s="87" t="s">
        <v>66</v>
      </c>
    </row>
    <row r="12" spans="1:24">
      <c r="A12" s="77" t="s">
        <v>70</v>
      </c>
      <c r="B12" s="84" t="s">
        <v>57</v>
      </c>
      <c r="G12" s="76" t="e">
        <f>INDEX(#REF!,ROW()-1,MATCH(c_c,#REF!,0))</f>
        <v>#REF!</v>
      </c>
      <c r="K12" s="3" t="s">
        <v>129</v>
      </c>
    </row>
    <row r="13" spans="1:24">
      <c r="A13" s="79" t="s">
        <v>28</v>
      </c>
      <c r="B13" s="88" t="s">
        <v>56</v>
      </c>
      <c r="G13" s="76" t="e">
        <f>INDEX(#REF!,ROW()-1,MATCH(c_c,#REF!,0))</f>
        <v>#REF!</v>
      </c>
      <c r="K13" s="3" t="s">
        <v>130</v>
      </c>
    </row>
    <row r="14" spans="1:24">
      <c r="A14" s="79" t="s">
        <v>28</v>
      </c>
      <c r="B14" s="89" t="s">
        <v>48</v>
      </c>
      <c r="G14" s="76" t="e">
        <f>INDEX(#REF!,ROW()-1,MATCH(c_c,#REF!,0))</f>
        <v>#REF!</v>
      </c>
    </row>
    <row r="15" spans="1:24">
      <c r="A15" s="79" t="s">
        <v>28</v>
      </c>
      <c r="B15" s="89" t="s">
        <v>46</v>
      </c>
      <c r="G15" s="76" t="e">
        <f>INDEX(#REF!,ROW()-1,MATCH(c_c,#REF!,0))</f>
        <v>#REF!</v>
      </c>
    </row>
    <row r="16" spans="1:24">
      <c r="A16" s="79" t="s">
        <v>28</v>
      </c>
      <c r="B16" s="88" t="s">
        <v>60</v>
      </c>
      <c r="G16" s="76" t="e">
        <f>INDEX(#REF!,ROW()-1,MATCH(c_c,#REF!,0))</f>
        <v>#REF!</v>
      </c>
    </row>
    <row r="17" spans="1:7">
      <c r="A17" s="79" t="s">
        <v>28</v>
      </c>
      <c r="B17" s="88" t="s">
        <v>30</v>
      </c>
      <c r="G17" s="76" t="e">
        <f>INDEX(#REF!,ROW()-1,MATCH(c_c,#REF!,0))</f>
        <v>#REF!</v>
      </c>
    </row>
    <row r="18" spans="1:7">
      <c r="A18" s="79" t="s">
        <v>28</v>
      </c>
      <c r="B18" s="88" t="s">
        <v>29</v>
      </c>
      <c r="G18" s="76" t="e">
        <f>INDEX(#REF!,ROW()-1,MATCH(c_c,#REF!,0))</f>
        <v>#REF!</v>
      </c>
    </row>
    <row r="19" spans="1:7">
      <c r="A19" s="79" t="s">
        <v>28</v>
      </c>
      <c r="B19" s="88" t="s">
        <v>81</v>
      </c>
      <c r="G19" s="76" t="e">
        <f>INDEX(#REF!,ROW()-1,MATCH(c_c,#REF!,0))</f>
        <v>#REF!</v>
      </c>
    </row>
    <row r="20" spans="1:7">
      <c r="A20" s="79" t="s">
        <v>28</v>
      </c>
      <c r="B20" s="88" t="s">
        <v>67</v>
      </c>
      <c r="G20" s="76" t="e">
        <f>INDEX(#REF!,ROW()-1,MATCH(c_c,#REF!,0))</f>
        <v>#REF!</v>
      </c>
    </row>
    <row r="21" spans="1:7">
      <c r="A21" s="80" t="s">
        <v>35</v>
      </c>
      <c r="B21" s="90" t="s">
        <v>47</v>
      </c>
      <c r="G21" s="76" t="e">
        <f>INDEX(#REF!,ROW()-1,MATCH(c_c,#REF!,0))</f>
        <v>#REF!</v>
      </c>
    </row>
    <row r="22" spans="1:7">
      <c r="A22" s="80" t="s">
        <v>35</v>
      </c>
      <c r="B22" s="91" t="s">
        <v>12</v>
      </c>
      <c r="G22" s="76" t="e">
        <f>INDEX(#REF!,ROW()-1,MATCH(c_c,#REF!,0))</f>
        <v>#REF!</v>
      </c>
    </row>
    <row r="23" spans="1:7">
      <c r="A23" s="80" t="s">
        <v>35</v>
      </c>
      <c r="B23" s="91" t="s">
        <v>23</v>
      </c>
      <c r="G23" s="76" t="e">
        <f>INDEX(#REF!,ROW()-1,MATCH(c_c,#REF!,0))</f>
        <v>#REF!</v>
      </c>
    </row>
    <row r="24" spans="1:7">
      <c r="A24" s="80" t="s">
        <v>35</v>
      </c>
      <c r="B24" s="90" t="s">
        <v>49</v>
      </c>
      <c r="G24" s="92" t="s">
        <v>21</v>
      </c>
    </row>
    <row r="25" spans="1:7">
      <c r="A25" s="80" t="s">
        <v>35</v>
      </c>
      <c r="B25" s="90" t="s">
        <v>36</v>
      </c>
    </row>
    <row r="26" spans="1:7">
      <c r="A26" s="80" t="s">
        <v>35</v>
      </c>
      <c r="B26" s="90" t="s">
        <v>72</v>
      </c>
    </row>
    <row r="27" spans="1:7">
      <c r="A27" s="81" t="s">
        <v>31</v>
      </c>
      <c r="B27" s="93" t="s">
        <v>75</v>
      </c>
    </row>
    <row r="28" spans="1:7">
      <c r="A28" s="81" t="s">
        <v>31</v>
      </c>
      <c r="B28" s="93" t="s">
        <v>13</v>
      </c>
    </row>
    <row r="29" spans="1:7">
      <c r="A29" s="81" t="s">
        <v>31</v>
      </c>
      <c r="B29" s="93" t="s">
        <v>27</v>
      </c>
    </row>
    <row r="30" spans="1:7">
      <c r="A30" s="81" t="s">
        <v>31</v>
      </c>
      <c r="B30" s="93" t="s">
        <v>19</v>
      </c>
    </row>
    <row r="31" spans="1:7">
      <c r="A31" s="81" t="s">
        <v>31</v>
      </c>
      <c r="B31" s="93" t="s">
        <v>14</v>
      </c>
    </row>
    <row r="32" spans="1:7">
      <c r="A32" s="81" t="s">
        <v>31</v>
      </c>
      <c r="B32" s="93" t="s">
        <v>73</v>
      </c>
    </row>
    <row r="33" spans="1:2">
      <c r="A33" s="82" t="s">
        <v>32</v>
      </c>
      <c r="B33" s="94" t="s">
        <v>37</v>
      </c>
    </row>
    <row r="34" spans="1:2">
      <c r="A34" s="82" t="s">
        <v>32</v>
      </c>
      <c r="B34" s="95" t="s">
        <v>40</v>
      </c>
    </row>
    <row r="35" spans="1:2">
      <c r="A35" s="82" t="s">
        <v>32</v>
      </c>
      <c r="B35" s="94" t="s">
        <v>20</v>
      </c>
    </row>
    <row r="36" spans="1:2">
      <c r="A36" s="83" t="s">
        <v>38</v>
      </c>
      <c r="B36" s="96" t="s">
        <v>25</v>
      </c>
    </row>
    <row r="37" spans="1:2">
      <c r="A37" s="83" t="s">
        <v>38</v>
      </c>
      <c r="B37" s="96" t="s">
        <v>10</v>
      </c>
    </row>
    <row r="38" spans="1:2">
      <c r="A38" s="83" t="s">
        <v>38</v>
      </c>
      <c r="B38" s="96" t="s">
        <v>53</v>
      </c>
    </row>
    <row r="39" spans="1:2">
      <c r="A39" s="83" t="s">
        <v>38</v>
      </c>
      <c r="B39" s="96" t="s">
        <v>59</v>
      </c>
    </row>
    <row r="40" spans="1:2">
      <c r="A40" s="83" t="s">
        <v>38</v>
      </c>
      <c r="B40" s="96" t="s">
        <v>77</v>
      </c>
    </row>
    <row r="41" spans="1:2">
      <c r="A41" s="85" t="s">
        <v>33</v>
      </c>
      <c r="B41" s="97" t="s">
        <v>42</v>
      </c>
    </row>
    <row r="42" spans="1:2">
      <c r="A42" s="85" t="s">
        <v>33</v>
      </c>
      <c r="B42" s="97" t="s">
        <v>41</v>
      </c>
    </row>
    <row r="43" spans="1:2">
      <c r="A43" s="86" t="s">
        <v>39</v>
      </c>
      <c r="B43" s="98" t="s">
        <v>43</v>
      </c>
    </row>
    <row r="44" spans="1:2">
      <c r="A44" s="86" t="s">
        <v>39</v>
      </c>
      <c r="B44" s="98" t="s">
        <v>16</v>
      </c>
    </row>
    <row r="45" spans="1:2">
      <c r="A45" s="86" t="s">
        <v>39</v>
      </c>
      <c r="B45" s="98" t="s">
        <v>74</v>
      </c>
    </row>
    <row r="46" spans="1:2">
      <c r="A46" s="86" t="s">
        <v>39</v>
      </c>
      <c r="B46" s="98" t="s">
        <v>69</v>
      </c>
    </row>
    <row r="47" spans="1:2">
      <c r="A47" s="86" t="s">
        <v>39</v>
      </c>
      <c r="B47" s="98" t="s">
        <v>44</v>
      </c>
    </row>
    <row r="48" spans="1:2">
      <c r="A48" s="86" t="s">
        <v>39</v>
      </c>
      <c r="B48" s="98" t="s">
        <v>45</v>
      </c>
    </row>
    <row r="49" spans="1:2">
      <c r="A49" s="86" t="s">
        <v>39</v>
      </c>
      <c r="B49" s="98" t="s">
        <v>17</v>
      </c>
    </row>
    <row r="50" spans="1:2">
      <c r="A50" s="86" t="s">
        <v>39</v>
      </c>
      <c r="B50" s="98" t="s">
        <v>15</v>
      </c>
    </row>
    <row r="51" spans="1:2">
      <c r="A51" s="86" t="s">
        <v>39</v>
      </c>
      <c r="B51" s="98" t="s">
        <v>18</v>
      </c>
    </row>
    <row r="52" spans="1:2">
      <c r="A52" s="86" t="s">
        <v>39</v>
      </c>
      <c r="B52" s="98" t="s">
        <v>65</v>
      </c>
    </row>
    <row r="53" spans="1:2">
      <c r="A53" s="86" t="s">
        <v>39</v>
      </c>
      <c r="B53" s="98" t="s">
        <v>244</v>
      </c>
    </row>
    <row r="54" spans="1:2">
      <c r="A54" s="87" t="s">
        <v>66</v>
      </c>
      <c r="B54" s="99" t="s">
        <v>62</v>
      </c>
    </row>
    <row r="55" spans="1:2">
      <c r="A55" s="87" t="s">
        <v>66</v>
      </c>
      <c r="B55" s="99" t="s">
        <v>63</v>
      </c>
    </row>
    <row r="56" spans="1:2">
      <c r="A56" s="87" t="s">
        <v>66</v>
      </c>
      <c r="B56" s="99" t="s">
        <v>68</v>
      </c>
    </row>
    <row r="57" spans="1:2">
      <c r="A57" s="87" t="s">
        <v>66</v>
      </c>
      <c r="B57" s="99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G9"/>
  <sheetViews>
    <sheetView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F19" sqref="F19"/>
    </sheetView>
  </sheetViews>
  <sheetFormatPr baseColWidth="10" defaultRowHeight="13"/>
  <cols>
    <col min="2" max="2" width="7.453125" customWidth="1"/>
    <col min="4" max="4" width="13.54296875" customWidth="1"/>
    <col min="5" max="5" width="14.81640625" customWidth="1"/>
    <col min="6" max="6" width="15.1796875" customWidth="1"/>
    <col min="9" max="9" width="22.1796875" customWidth="1"/>
    <col min="11" max="11" width="5.7265625" customWidth="1"/>
    <col min="13" max="13" width="5.7265625" customWidth="1"/>
    <col min="15" max="15" width="5.7265625" customWidth="1"/>
    <col min="17" max="17" width="5.7265625" customWidth="1"/>
    <col min="19" max="19" width="5.7265625" customWidth="1"/>
    <col min="21" max="21" width="5.7265625" customWidth="1"/>
    <col min="23" max="23" width="5.7265625" customWidth="1"/>
    <col min="25" max="25" width="5.7265625" customWidth="1"/>
    <col min="26" max="26" width="12.1796875" customWidth="1"/>
    <col min="27" max="27" width="5.7265625" customWidth="1"/>
    <col min="29" max="29" width="5.7265625" customWidth="1"/>
    <col min="31" max="31" width="5.7265625" customWidth="1"/>
    <col min="33" max="33" width="5.7265625" customWidth="1"/>
  </cols>
  <sheetData>
    <row r="1" spans="1:33" ht="13.5" thickBot="1">
      <c r="A1" s="104" t="s">
        <v>231</v>
      </c>
      <c r="B1" s="105" t="s">
        <v>132</v>
      </c>
      <c r="C1" s="105" t="s">
        <v>9</v>
      </c>
      <c r="D1" s="18" t="s">
        <v>2</v>
      </c>
      <c r="E1" s="18" t="s">
        <v>0</v>
      </c>
      <c r="F1" s="18" t="s">
        <v>110</v>
      </c>
      <c r="G1" s="104" t="s">
        <v>95</v>
      </c>
      <c r="H1" s="104" t="s">
        <v>96</v>
      </c>
      <c r="I1" s="104" t="s">
        <v>97</v>
      </c>
      <c r="J1" s="23" t="s">
        <v>119</v>
      </c>
      <c r="K1" s="112" t="s">
        <v>270</v>
      </c>
      <c r="L1" s="23" t="s">
        <v>120</v>
      </c>
      <c r="M1" s="112" t="s">
        <v>271</v>
      </c>
      <c r="N1" s="23" t="s">
        <v>121</v>
      </c>
      <c r="O1" s="112" t="s">
        <v>272</v>
      </c>
      <c r="P1" s="23" t="s">
        <v>122</v>
      </c>
      <c r="Q1" s="112" t="s">
        <v>273</v>
      </c>
      <c r="R1" s="23" t="s">
        <v>123</v>
      </c>
      <c r="S1" s="112" t="s">
        <v>274</v>
      </c>
      <c r="T1" s="23" t="s">
        <v>124</v>
      </c>
      <c r="U1" s="112" t="s">
        <v>269</v>
      </c>
      <c r="V1" s="23" t="s">
        <v>125</v>
      </c>
      <c r="W1" s="112" t="s">
        <v>275</v>
      </c>
      <c r="X1" s="23" t="s">
        <v>126</v>
      </c>
      <c r="Y1" s="112" t="s">
        <v>276</v>
      </c>
      <c r="Z1" s="23" t="s">
        <v>127</v>
      </c>
      <c r="AA1" s="112" t="s">
        <v>277</v>
      </c>
      <c r="AB1" s="23" t="s">
        <v>128</v>
      </c>
      <c r="AC1" s="112" t="s">
        <v>150</v>
      </c>
      <c r="AD1" s="23" t="s">
        <v>129</v>
      </c>
      <c r="AE1" s="112" t="s">
        <v>151</v>
      </c>
      <c r="AF1" s="23" t="s">
        <v>130</v>
      </c>
      <c r="AG1" s="112" t="s">
        <v>152</v>
      </c>
    </row>
    <row r="2" spans="1:33">
      <c r="A2" s="113" t="s">
        <v>262</v>
      </c>
      <c r="B2" s="19">
        <v>7</v>
      </c>
      <c r="C2" s="21" t="s">
        <v>50</v>
      </c>
      <c r="D2" s="22" t="s">
        <v>111</v>
      </c>
      <c r="E2" s="22" t="s">
        <v>70</v>
      </c>
      <c r="F2" s="22" t="s">
        <v>80</v>
      </c>
      <c r="G2" s="20">
        <v>-11.99</v>
      </c>
      <c r="H2" s="20"/>
      <c r="I2" s="21" t="s">
        <v>279</v>
      </c>
      <c r="J2" s="24" t="s">
        <v>261</v>
      </c>
      <c r="K2" s="24" t="s">
        <v>133</v>
      </c>
      <c r="L2" s="24" t="s">
        <v>261</v>
      </c>
      <c r="M2" s="24" t="s">
        <v>133</v>
      </c>
      <c r="N2" s="24" t="s">
        <v>261</v>
      </c>
      <c r="O2" s="24" t="s">
        <v>133</v>
      </c>
      <c r="P2" s="24" t="s">
        <v>261</v>
      </c>
      <c r="Q2" s="24" t="s">
        <v>133</v>
      </c>
      <c r="R2" s="24" t="s">
        <v>261</v>
      </c>
      <c r="S2" s="24" t="s">
        <v>133</v>
      </c>
      <c r="T2" s="24" t="s">
        <v>261</v>
      </c>
      <c r="U2" s="24" t="s">
        <v>133</v>
      </c>
      <c r="V2" s="24" t="s">
        <v>261</v>
      </c>
      <c r="W2" s="24"/>
      <c r="X2" s="24" t="s">
        <v>261</v>
      </c>
      <c r="Y2" s="24"/>
      <c r="Z2" s="24" t="s">
        <v>261</v>
      </c>
      <c r="AA2" s="24"/>
      <c r="AB2" s="24" t="s">
        <v>261</v>
      </c>
      <c r="AC2" s="24"/>
      <c r="AD2" s="24" t="s">
        <v>261</v>
      </c>
      <c r="AE2" s="24"/>
      <c r="AF2" s="24" t="s">
        <v>261</v>
      </c>
      <c r="AG2" s="24"/>
    </row>
    <row r="3" spans="1:33">
      <c r="A3" s="113" t="s">
        <v>263</v>
      </c>
      <c r="B3" s="109">
        <v>7</v>
      </c>
      <c r="C3" s="110" t="s">
        <v>50</v>
      </c>
      <c r="D3" s="111" t="s">
        <v>111</v>
      </c>
      <c r="E3" s="111" t="s">
        <v>70</v>
      </c>
      <c r="F3" s="111" t="s">
        <v>80</v>
      </c>
      <c r="G3" s="110">
        <v>-11.99</v>
      </c>
      <c r="H3" s="110"/>
      <c r="I3" s="110" t="s">
        <v>115</v>
      </c>
      <c r="J3" s="24" t="s">
        <v>261</v>
      </c>
      <c r="K3" s="24" t="s">
        <v>133</v>
      </c>
      <c r="L3" s="24" t="s">
        <v>261</v>
      </c>
      <c r="M3" s="24" t="s">
        <v>133</v>
      </c>
      <c r="N3" s="24" t="s">
        <v>261</v>
      </c>
      <c r="O3" s="24" t="s">
        <v>133</v>
      </c>
      <c r="P3" s="24" t="s">
        <v>261</v>
      </c>
      <c r="Q3" s="24" t="s">
        <v>133</v>
      </c>
      <c r="R3" s="24" t="s">
        <v>261</v>
      </c>
      <c r="S3" s="24" t="s">
        <v>133</v>
      </c>
      <c r="T3" s="24" t="s">
        <v>261</v>
      </c>
      <c r="U3" s="24" t="s">
        <v>133</v>
      </c>
      <c r="V3" s="24" t="s">
        <v>261</v>
      </c>
      <c r="W3" s="24"/>
      <c r="X3" s="24" t="s">
        <v>261</v>
      </c>
      <c r="Y3" s="24"/>
      <c r="Z3" s="24" t="s">
        <v>261</v>
      </c>
      <c r="AA3" s="24"/>
      <c r="AB3" s="24" t="s">
        <v>261</v>
      </c>
      <c r="AC3" s="24"/>
      <c r="AD3" s="24" t="s">
        <v>261</v>
      </c>
      <c r="AE3" s="24"/>
      <c r="AF3" s="24" t="s">
        <v>261</v>
      </c>
      <c r="AG3" s="24"/>
    </row>
    <row r="4" spans="1:33">
      <c r="A4" s="113" t="s">
        <v>264</v>
      </c>
      <c r="B4" s="106">
        <v>17</v>
      </c>
      <c r="C4" s="108" t="s">
        <v>79</v>
      </c>
      <c r="D4" s="107" t="s">
        <v>111</v>
      </c>
      <c r="E4" s="107" t="s">
        <v>70</v>
      </c>
      <c r="F4" s="107" t="s">
        <v>80</v>
      </c>
      <c r="G4" s="108">
        <v>-12.99</v>
      </c>
      <c r="H4" s="108"/>
      <c r="I4" s="108" t="s">
        <v>116</v>
      </c>
      <c r="J4" s="24" t="s">
        <v>261</v>
      </c>
      <c r="K4" s="24" t="s">
        <v>133</v>
      </c>
      <c r="L4" s="24" t="s">
        <v>261</v>
      </c>
      <c r="M4" s="24" t="s">
        <v>133</v>
      </c>
      <c r="N4" s="24" t="s">
        <v>261</v>
      </c>
      <c r="O4" s="24" t="s">
        <v>133</v>
      </c>
      <c r="P4" s="24" t="s">
        <v>261</v>
      </c>
      <c r="Q4" s="24" t="s">
        <v>133</v>
      </c>
      <c r="R4" s="24" t="s">
        <v>261</v>
      </c>
      <c r="S4" s="24" t="s">
        <v>133</v>
      </c>
      <c r="T4" s="24" t="s">
        <v>261</v>
      </c>
      <c r="U4" s="24" t="s">
        <v>133</v>
      </c>
      <c r="V4" s="24" t="s">
        <v>261</v>
      </c>
      <c r="W4" s="24"/>
      <c r="X4" s="24" t="s">
        <v>261</v>
      </c>
      <c r="Y4" s="24"/>
      <c r="Z4" s="24" t="s">
        <v>261</v>
      </c>
      <c r="AA4" s="24"/>
      <c r="AB4" s="24" t="s">
        <v>261</v>
      </c>
      <c r="AC4" s="24"/>
      <c r="AD4" s="24" t="s">
        <v>261</v>
      </c>
      <c r="AE4" s="24"/>
      <c r="AF4" s="24" t="s">
        <v>261</v>
      </c>
      <c r="AG4" s="24"/>
    </row>
    <row r="5" spans="1:33">
      <c r="A5" s="113" t="s">
        <v>265</v>
      </c>
      <c r="B5" s="109">
        <v>17</v>
      </c>
      <c r="C5" s="110" t="s">
        <v>50</v>
      </c>
      <c r="D5" s="111" t="s">
        <v>111</v>
      </c>
      <c r="E5" s="111" t="s">
        <v>34</v>
      </c>
      <c r="F5" s="111" t="s">
        <v>26</v>
      </c>
      <c r="G5" s="110">
        <v>-13</v>
      </c>
      <c r="H5" s="110"/>
      <c r="I5" s="110" t="s">
        <v>117</v>
      </c>
      <c r="J5" s="24" t="s">
        <v>261</v>
      </c>
      <c r="K5" s="24" t="s">
        <v>133</v>
      </c>
      <c r="L5" s="24" t="s">
        <v>261</v>
      </c>
      <c r="M5" s="24" t="s">
        <v>133</v>
      </c>
      <c r="N5" s="24" t="s">
        <v>261</v>
      </c>
      <c r="O5" s="24" t="s">
        <v>133</v>
      </c>
      <c r="P5" s="24" t="s">
        <v>261</v>
      </c>
      <c r="Q5" s="24" t="s">
        <v>133</v>
      </c>
      <c r="R5" s="24" t="s">
        <v>261</v>
      </c>
      <c r="S5" s="24" t="s">
        <v>133</v>
      </c>
      <c r="T5" s="24" t="s">
        <v>261</v>
      </c>
      <c r="U5" s="24" t="s">
        <v>133</v>
      </c>
      <c r="V5" s="24" t="s">
        <v>261</v>
      </c>
      <c r="W5" s="24"/>
      <c r="X5" s="24" t="s">
        <v>261</v>
      </c>
      <c r="Y5" s="24"/>
      <c r="Z5" s="24" t="s">
        <v>261</v>
      </c>
      <c r="AA5" s="24"/>
      <c r="AB5" s="24" t="s">
        <v>261</v>
      </c>
      <c r="AC5" s="24"/>
      <c r="AD5" s="24" t="s">
        <v>240</v>
      </c>
      <c r="AE5" s="24"/>
      <c r="AF5" s="24" t="s">
        <v>240</v>
      </c>
      <c r="AG5" s="24"/>
    </row>
    <row r="6" spans="1:33">
      <c r="A6" s="113" t="s">
        <v>266</v>
      </c>
      <c r="B6" s="106">
        <v>28</v>
      </c>
      <c r="C6" s="108" t="s">
        <v>50</v>
      </c>
      <c r="D6" s="107" t="s">
        <v>111</v>
      </c>
      <c r="E6" s="107" t="s">
        <v>34</v>
      </c>
      <c r="F6" s="107" t="s">
        <v>26</v>
      </c>
      <c r="G6" s="108">
        <v>-180</v>
      </c>
      <c r="H6" s="108"/>
      <c r="I6" s="108" t="s">
        <v>118</v>
      </c>
      <c r="J6" s="24" t="s">
        <v>261</v>
      </c>
      <c r="K6" s="24" t="s">
        <v>133</v>
      </c>
      <c r="L6" s="24" t="s">
        <v>261</v>
      </c>
      <c r="M6" s="24" t="s">
        <v>133</v>
      </c>
      <c r="N6" s="24" t="s">
        <v>261</v>
      </c>
      <c r="O6" s="24" t="s">
        <v>133</v>
      </c>
      <c r="P6" s="24" t="s">
        <v>261</v>
      </c>
      <c r="Q6" s="24" t="s">
        <v>133</v>
      </c>
      <c r="R6" s="24" t="s">
        <v>261</v>
      </c>
      <c r="S6" s="24" t="s">
        <v>133</v>
      </c>
      <c r="T6" s="24" t="s">
        <v>261</v>
      </c>
      <c r="U6" s="24"/>
      <c r="V6" s="24" t="s">
        <v>261</v>
      </c>
      <c r="W6" s="24"/>
      <c r="X6" s="24" t="s">
        <v>261</v>
      </c>
      <c r="Y6" s="24"/>
      <c r="Z6" s="24" t="s">
        <v>261</v>
      </c>
      <c r="AA6" s="24"/>
      <c r="AB6" s="24" t="s">
        <v>261</v>
      </c>
      <c r="AC6" s="24"/>
      <c r="AD6" s="24" t="s">
        <v>240</v>
      </c>
      <c r="AE6" s="24"/>
      <c r="AF6" s="24" t="s">
        <v>240</v>
      </c>
      <c r="AG6" s="24"/>
    </row>
    <row r="7" spans="1:33">
      <c r="A7" s="113" t="s">
        <v>267</v>
      </c>
      <c r="B7" s="109">
        <v>28</v>
      </c>
      <c r="C7" s="110" t="s">
        <v>79</v>
      </c>
      <c r="D7" s="111" t="s">
        <v>111</v>
      </c>
      <c r="E7" s="111" t="s">
        <v>34</v>
      </c>
      <c r="F7" s="111" t="s">
        <v>52</v>
      </c>
      <c r="G7" s="110">
        <v>-50</v>
      </c>
      <c r="H7" s="110"/>
      <c r="I7" s="110" t="s">
        <v>112</v>
      </c>
      <c r="J7" s="24" t="s">
        <v>261</v>
      </c>
      <c r="K7" s="24" t="s">
        <v>133</v>
      </c>
      <c r="L7" s="24" t="s">
        <v>261</v>
      </c>
      <c r="M7" s="24" t="s">
        <v>133</v>
      </c>
      <c r="N7" s="24" t="s">
        <v>261</v>
      </c>
      <c r="O7" s="24" t="s">
        <v>133</v>
      </c>
      <c r="P7" s="24" t="s">
        <v>261</v>
      </c>
      <c r="Q7" s="24" t="s">
        <v>133</v>
      </c>
      <c r="R7" s="24" t="s">
        <v>261</v>
      </c>
      <c r="S7" s="24" t="s">
        <v>133</v>
      </c>
      <c r="T7" s="24" t="s">
        <v>261</v>
      </c>
      <c r="U7" s="24"/>
      <c r="V7" s="24" t="s">
        <v>261</v>
      </c>
      <c r="W7" s="24"/>
      <c r="X7" s="24" t="s">
        <v>261</v>
      </c>
      <c r="Y7" s="24"/>
      <c r="Z7" s="24" t="s">
        <v>261</v>
      </c>
      <c r="AA7" s="24"/>
      <c r="AB7" s="24" t="s">
        <v>261</v>
      </c>
      <c r="AC7" s="24"/>
      <c r="AD7" s="24" t="s">
        <v>261</v>
      </c>
      <c r="AE7" s="24"/>
      <c r="AF7" s="24" t="s">
        <v>261</v>
      </c>
      <c r="AG7" s="24"/>
    </row>
    <row r="8" spans="1:33">
      <c r="A8" s="113" t="s">
        <v>268</v>
      </c>
      <c r="B8" s="117">
        <v>28</v>
      </c>
      <c r="C8" s="119" t="s">
        <v>55</v>
      </c>
      <c r="D8" s="121" t="s">
        <v>7</v>
      </c>
      <c r="E8" s="121" t="s">
        <v>34</v>
      </c>
      <c r="F8" s="121" t="s">
        <v>51</v>
      </c>
      <c r="G8" s="119"/>
      <c r="H8" s="119">
        <v>50</v>
      </c>
      <c r="I8" s="119" t="s">
        <v>113</v>
      </c>
      <c r="J8" s="24" t="s">
        <v>261</v>
      </c>
      <c r="K8" s="24" t="s">
        <v>133</v>
      </c>
      <c r="L8" s="24" t="s">
        <v>261</v>
      </c>
      <c r="M8" s="24" t="s">
        <v>133</v>
      </c>
      <c r="N8" s="24" t="s">
        <v>261</v>
      </c>
      <c r="O8" s="24" t="s">
        <v>133</v>
      </c>
      <c r="P8" s="24" t="s">
        <v>261</v>
      </c>
      <c r="Q8" s="24" t="s">
        <v>133</v>
      </c>
      <c r="R8" s="24" t="s">
        <v>261</v>
      </c>
      <c r="S8" s="24" t="s">
        <v>133</v>
      </c>
      <c r="T8" s="24" t="s">
        <v>261</v>
      </c>
      <c r="U8" s="24"/>
      <c r="V8" s="24" t="s">
        <v>261</v>
      </c>
      <c r="W8" s="24"/>
      <c r="X8" s="24" t="s">
        <v>261</v>
      </c>
      <c r="Y8" s="24"/>
      <c r="Z8" s="24" t="s">
        <v>261</v>
      </c>
      <c r="AA8" s="24"/>
      <c r="AB8" s="24" t="s">
        <v>261</v>
      </c>
      <c r="AC8" s="24"/>
      <c r="AD8" s="24" t="s">
        <v>261</v>
      </c>
      <c r="AE8" s="24"/>
      <c r="AF8" s="24" t="s">
        <v>261</v>
      </c>
      <c r="AG8" s="24"/>
    </row>
    <row r="9" spans="1:33">
      <c r="A9" s="113" t="s">
        <v>278</v>
      </c>
      <c r="B9" s="116">
        <v>28</v>
      </c>
      <c r="C9" s="118" t="s">
        <v>79</v>
      </c>
      <c r="D9" s="120" t="s">
        <v>7</v>
      </c>
      <c r="E9" s="120" t="s">
        <v>34</v>
      </c>
      <c r="F9" s="120" t="s">
        <v>61</v>
      </c>
      <c r="G9" s="118"/>
      <c r="H9" s="118">
        <v>2000</v>
      </c>
      <c r="I9" s="122" t="s">
        <v>88</v>
      </c>
      <c r="J9" s="24" t="s">
        <v>261</v>
      </c>
      <c r="K9" s="24" t="s">
        <v>133</v>
      </c>
      <c r="L9" s="24" t="s">
        <v>261</v>
      </c>
      <c r="M9" s="24" t="s">
        <v>133</v>
      </c>
      <c r="N9" s="24" t="s">
        <v>261</v>
      </c>
      <c r="O9" s="24" t="s">
        <v>133</v>
      </c>
      <c r="P9" s="24" t="s">
        <v>261</v>
      </c>
      <c r="Q9" s="24" t="s">
        <v>133</v>
      </c>
      <c r="R9" s="24" t="s">
        <v>261</v>
      </c>
      <c r="S9" s="24" t="s">
        <v>133</v>
      </c>
      <c r="T9" s="24" t="s">
        <v>261</v>
      </c>
      <c r="U9" s="24"/>
      <c r="V9" s="24" t="s">
        <v>261</v>
      </c>
      <c r="W9" s="24"/>
      <c r="X9" s="24" t="s">
        <v>261</v>
      </c>
      <c r="Y9" s="24"/>
      <c r="Z9" s="24" t="s">
        <v>261</v>
      </c>
      <c r="AA9" s="24"/>
      <c r="AB9" s="24" t="s">
        <v>261</v>
      </c>
      <c r="AC9" s="24"/>
      <c r="AD9" s="24" t="s">
        <v>261</v>
      </c>
      <c r="AE9" s="24"/>
      <c r="AF9" s="24" t="s">
        <v>261</v>
      </c>
      <c r="AG9" s="24"/>
    </row>
  </sheetData>
  <sortState ref="A2:AG9">
    <sortCondition ref="B2"/>
  </sortState>
  <conditionalFormatting sqref="B3:B8 E3:F8">
    <cfRule type="expression" dxfId="48" priority="22">
      <formula>$G3="LA BANQUE POSTALE - CP"</formula>
    </cfRule>
    <cfRule type="expression" dxfId="47" priority="23">
      <formula>$G3="LA BANQUE POSTALE - CJ"</formula>
    </cfRule>
    <cfRule type="expression" dxfId="46" priority="24">
      <formula>$G3="LIVRET A - CP"</formula>
    </cfRule>
  </conditionalFormatting>
  <conditionalFormatting sqref="B2">
    <cfRule type="expression" dxfId="45" priority="10">
      <formula>$H2="LA BANQUE POSTALE - CP"</formula>
    </cfRule>
    <cfRule type="expression" dxfId="44" priority="11">
      <formula>$H2="LA BANQUE POSTALE - CJ"</formula>
    </cfRule>
    <cfRule type="expression" dxfId="43" priority="12">
      <formula>$H2="LIVRET A - CP"</formula>
    </cfRule>
  </conditionalFormatting>
  <conditionalFormatting sqref="C2">
    <cfRule type="expression" dxfId="42" priority="7">
      <formula>$D2="LA BANQUE POSTALE - CP"</formula>
    </cfRule>
    <cfRule type="expression" dxfId="41" priority="8">
      <formula>$D2="LA BANQUE POSTALE - CJ"</formula>
    </cfRule>
    <cfRule type="expression" dxfId="40" priority="9">
      <formula>$D2="LIVRET A - CP"</formula>
    </cfRule>
  </conditionalFormatting>
  <conditionalFormatting sqref="E2">
    <cfRule type="expression" dxfId="39" priority="4">
      <formula>$H2="LA BANQUE POSTALE - CP"</formula>
    </cfRule>
    <cfRule type="expression" dxfId="38" priority="5">
      <formula>$H2="LA BANQUE POSTALE - CJ"</formula>
    </cfRule>
    <cfRule type="expression" dxfId="37" priority="6">
      <formula>$H2="LIVRET A - CP"</formula>
    </cfRule>
  </conditionalFormatting>
  <conditionalFormatting sqref="E2:F2">
    <cfRule type="expression" dxfId="36" priority="1">
      <formula>$H2="LA BANQUE POSTALE - CP"</formula>
    </cfRule>
    <cfRule type="expression" dxfId="35" priority="2">
      <formula>$H2="LA BANQUE POSTALE - CJ"</formula>
    </cfRule>
    <cfRule type="expression" dxfId="34" priority="3">
      <formula>$H2="LIVRET A - CP"</formula>
    </cfRule>
  </conditionalFormatting>
  <dataValidations count="3">
    <dataValidation type="list" allowBlank="1" showInputMessage="1" showErrorMessage="1" sqref="E1">
      <formula1>s_Catégories</formula1>
    </dataValidation>
    <dataValidation type="list" allowBlank="1" showInputMessage="1" showErrorMessage="1" sqref="E2:E9">
      <formula1>Categories_sans_doublons</formula1>
    </dataValidation>
    <dataValidation type="list" allowBlank="1" showInputMessage="1" showErrorMessage="1" sqref="C2:C9">
      <formula1>T_Comptes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2021-01-11T21:12:12Z</dcterms:created>
  <dcterms:modified xsi:type="dcterms:W3CDTF">2021-06-24T16:30:09Z</dcterms:modified>
</cp:coreProperties>
</file>