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showPivotChartFilter="1"/>
  <bookViews>
    <workbookView xWindow="-120" yWindow="-60" windowWidth="19440" windowHeight="15540"/>
  </bookViews>
  <sheets>
    <sheet name="Accueil" sheetId="6" r:id="rId1"/>
    <sheet name="Données" sheetId="3" r:id="rId2"/>
    <sheet name="TcD" sheetId="4" r:id="rId3"/>
    <sheet name="Listes" sheetId="2" state="hidden" r:id="rId4"/>
    <sheet name="Périodique" sheetId="5" state="hidden" r:id="rId5"/>
    <sheet name="Echeances" sheetId="7" r:id="rId6"/>
  </sheets>
  <functionGroups builtInGroupCount="17"/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45621"/>
  <pivotCaches>
    <pivotCache cacheId="5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3" l="1"/>
  <c r="G3" i="3"/>
  <c r="F3" i="3"/>
  <c r="C5" i="6" l="1"/>
  <c r="C2" i="6" l="1"/>
  <c r="M7" i="5" l="1"/>
  <c r="M8" i="5"/>
  <c r="M9" i="5"/>
  <c r="M2" i="5"/>
  <c r="M3" i="5"/>
  <c r="M4" i="5"/>
  <c r="M5" i="5"/>
  <c r="M6" i="5"/>
  <c r="M15" i="5"/>
  <c r="M16" i="5"/>
  <c r="M17" i="5"/>
  <c r="M10" i="5"/>
  <c r="M11" i="5"/>
  <c r="M12" i="5"/>
  <c r="M13" i="5"/>
  <c r="M14" i="5"/>
  <c r="M23" i="5"/>
  <c r="M24" i="5"/>
  <c r="M25" i="5"/>
  <c r="M18" i="5"/>
  <c r="M19" i="5"/>
  <c r="M20" i="5"/>
  <c r="M21" i="5"/>
  <c r="M22" i="5"/>
  <c r="M31" i="5"/>
  <c r="M32" i="5"/>
  <c r="M33" i="5"/>
  <c r="M26" i="5"/>
  <c r="M27" i="5"/>
  <c r="M28" i="5"/>
  <c r="M29" i="5"/>
  <c r="M30" i="5"/>
  <c r="M39" i="5"/>
  <c r="M40" i="5"/>
  <c r="M41" i="5"/>
  <c r="M34" i="5"/>
  <c r="M35" i="5"/>
  <c r="M36" i="5"/>
  <c r="M37" i="5"/>
  <c r="M38" i="5"/>
  <c r="M47" i="5"/>
  <c r="M48" i="5"/>
  <c r="M49" i="5"/>
  <c r="M42" i="5"/>
  <c r="M43" i="5"/>
  <c r="M44" i="5"/>
  <c r="M45" i="5"/>
  <c r="M46" i="5"/>
  <c r="M55" i="5"/>
  <c r="M56" i="5"/>
  <c r="M57" i="5"/>
  <c r="M50" i="5"/>
  <c r="M51" i="5"/>
  <c r="M52" i="5"/>
  <c r="M53" i="5"/>
  <c r="M54" i="5"/>
  <c r="M63" i="5"/>
  <c r="M64" i="5"/>
  <c r="M65" i="5"/>
  <c r="M58" i="5"/>
  <c r="M59" i="5"/>
  <c r="M60" i="5"/>
  <c r="M61" i="5"/>
  <c r="M62" i="5"/>
  <c r="M71" i="5"/>
  <c r="M72" i="5"/>
  <c r="M73" i="5"/>
  <c r="M66" i="5"/>
  <c r="M67" i="5"/>
  <c r="M68" i="5"/>
  <c r="M69" i="5"/>
  <c r="M70" i="5"/>
  <c r="M79" i="5"/>
  <c r="M80" i="5"/>
  <c r="M81" i="5"/>
  <c r="M74" i="5"/>
  <c r="M75" i="5"/>
  <c r="M76" i="5"/>
  <c r="M77" i="5"/>
  <c r="M78" i="5"/>
  <c r="M87" i="5"/>
  <c r="M88" i="5"/>
  <c r="M89" i="5"/>
  <c r="M82" i="5"/>
  <c r="M83" i="5"/>
  <c r="M84" i="5"/>
  <c r="M85" i="5"/>
  <c r="M86" i="5"/>
  <c r="M95" i="5"/>
  <c r="M96" i="5"/>
  <c r="M97" i="5"/>
  <c r="M90" i="5"/>
  <c r="M91" i="5"/>
  <c r="M92" i="5"/>
  <c r="M93" i="5"/>
  <c r="M94" i="5"/>
  <c r="A4" i="3" l="1"/>
  <c r="D1" i="3" l="1"/>
  <c r="V7" i="4" l="1"/>
  <c r="U7" i="4" l="1"/>
  <c r="A2" i="4" l="1"/>
  <c r="M4" i="4" l="1"/>
  <c r="L4" i="4"/>
  <c r="G1" i="3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comments1.xml><?xml version="1.0" encoding="utf-8"?>
<comments xmlns="http://schemas.openxmlformats.org/spreadsheetml/2006/main">
  <authors>
    <author>Michel Esteban</author>
  </authors>
  <commentList>
    <comment ref="V7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en cours</t>
        </r>
      </text>
    </comment>
  </commentList>
</comments>
</file>

<file path=xl/sharedStrings.xml><?xml version="1.0" encoding="utf-8"?>
<sst xmlns="http://schemas.openxmlformats.org/spreadsheetml/2006/main" count="1630" uniqueCount="393">
  <si>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</si>
  <si>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</si>
  <si>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</si>
  <si>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</si>
  <si>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</si>
  <si>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</si>
  <si>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</si>
  <si>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</si>
  <si>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</si>
  <si>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</si>
  <si>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</si>
  <si>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</si>
  <si>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</si>
  <si>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</si>
  <si>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</si>
  <si>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</si>
  <si>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</si>
  <si>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</si>
  <si>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</si>
  <si>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</si>
  <si>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</si>
  <si>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</si>
  <si>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</si>
  <si>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</si>
  <si>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</si>
  <si>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</si>
  <si>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</si>
  <si>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</si>
  <si>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</si>
  <si>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</si>
  <si>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</si>
  <si>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</si>
  <si>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</si>
  <si>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</si>
  <si>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</si>
  <si>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</si>
  <si>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</si>
  <si>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</si>
  <si>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</si>
  <si>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</si>
  <si>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</si>
  <si>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</si>
  <si>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</si>
  <si>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</si>
  <si>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</si>
  <si>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</si>
  <si>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</si>
  <si>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</si>
  <si>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</si>
  <si>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</si>
  <si>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</si>
  <si>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</si>
  <si>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</si>
  <si>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</si>
  <si>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</si>
  <si>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</si>
  <si>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</si>
  <si>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</si>
  <si>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</si>
  <si>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</si>
  <si>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</si>
  <si>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</si>
  <si>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</si>
  <si>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</si>
  <si>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</si>
  <si>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</si>
  <si>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</si>
  <si>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</si>
  <si>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</si>
  <si>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</si>
  <si>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</si>
  <si>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</si>
  <si>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</si>
  <si>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</si>
  <si>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</si>
  <si>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</si>
  <si>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</si>
  <si>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</si>
  <si>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</si>
  <si>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</si>
  <si>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</si>
  <si>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</si>
  <si>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</si>
  <si>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</si>
  <si>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</si>
  <si>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</si>
  <si>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</si>
  <si>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</si>
  <si>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</si>
  <si>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</si>
  <si>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</si>
  <si>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</si>
  <si>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</si>
  <si>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</si>
  <si>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</si>
  <si>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</si>
  <si>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</si>
  <si>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</si>
  <si>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</si>
  <si>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</si>
  <si>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</si>
  <si>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</si>
  <si>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</si>
  <si>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</si>
  <si>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</si>
  <si>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</si>
  <si>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</si>
  <si>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</si>
  <si>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</si>
  <si>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</si>
  <si>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</si>
  <si>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</si>
  <si>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</si>
  <si>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</si>
  <si>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</si>
  <si>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</si>
  <si>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</si>
  <si>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</si>
  <si>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</si>
  <si>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</si>
  <si>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</si>
  <si>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</si>
  <si>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</si>
  <si>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</si>
  <si>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</si>
  <si>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</si>
  <si>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</si>
  <si>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</si>
  <si>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</si>
  <si>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</si>
  <si>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</si>
  <si>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</si>
  <si>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</si>
  <si>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Vérif</t>
  </si>
  <si>
    <t>X</t>
  </si>
  <si>
    <t>HISTOIRE D'OR : bague Eva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</si>
  <si>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</si>
  <si>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</si>
  <si>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</si>
  <si>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</si>
  <si>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</si>
  <si>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</si>
  <si>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</si>
  <si>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</si>
  <si>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</si>
  <si>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</si>
  <si>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</si>
  <si>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</si>
  <si>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</si>
  <si>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</si>
  <si>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</si>
  <si>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Ch N° 1405013</t>
  </si>
  <si>
    <t>x</t>
  </si>
  <si>
    <t>Ordre non reporté</t>
  </si>
  <si>
    <t>MoisNum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</si>
  <si>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</si>
  <si>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</si>
  <si>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</si>
  <si>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</si>
  <si>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</si>
  <si>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</si>
  <si>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</si>
  <si>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</si>
  <si>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</si>
  <si>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</si>
  <si>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</si>
  <si>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</si>
  <si>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</si>
  <si>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</si>
  <si>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</si>
  <si>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</si>
  <si>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</si>
  <si>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Ch N° 1405014</t>
  </si>
  <si>
    <t>Remplaçante Dct CORCOS - Adila + Alex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</si>
  <si>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</si>
  <si>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</si>
  <si>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</si>
  <si>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</si>
  <si>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</si>
  <si>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</si>
  <si>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</si>
  <si>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</si>
  <si>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</si>
  <si>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</si>
  <si>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</si>
  <si>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</si>
  <si>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</si>
  <si>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</si>
  <si>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</si>
  <si>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>RO01</t>
  </si>
  <si>
    <t>RO11</t>
  </si>
  <si>
    <t>RO02</t>
  </si>
  <si>
    <t>RO03</t>
  </si>
  <si>
    <t>RO04</t>
  </si>
  <si>
    <t>RO05</t>
  </si>
  <si>
    <t>RO06</t>
  </si>
  <si>
    <t>RO07</t>
  </si>
  <si>
    <t>RO08</t>
  </si>
  <si>
    <t>RO09</t>
  </si>
  <si>
    <t>RO10</t>
  </si>
  <si>
    <t>RO12</t>
  </si>
  <si>
    <t>RO13</t>
  </si>
  <si>
    <t>RO14</t>
  </si>
  <si>
    <t>RO15</t>
  </si>
  <si>
    <t>RO16</t>
  </si>
  <si>
    <t>RO17</t>
  </si>
  <si>
    <t>RO18</t>
  </si>
  <si>
    <t>RO19</t>
  </si>
  <si>
    <t>RO20</t>
  </si>
  <si>
    <t>RO21</t>
  </si>
  <si>
    <t>RO22</t>
  </si>
  <si>
    <t>RO23</t>
  </si>
  <si>
    <t>RO24</t>
  </si>
  <si>
    <t>RO25</t>
  </si>
  <si>
    <t>RO26</t>
  </si>
  <si>
    <t>RO27</t>
  </si>
  <si>
    <t>RO28</t>
  </si>
  <si>
    <t>RO29</t>
  </si>
  <si>
    <t>RO30</t>
  </si>
  <si>
    <t>RO31</t>
  </si>
  <si>
    <t>RO32</t>
  </si>
  <si>
    <t>RO33</t>
  </si>
  <si>
    <t>RO34</t>
  </si>
  <si>
    <t>RO35</t>
  </si>
  <si>
    <t>RO36</t>
  </si>
  <si>
    <t>RO37</t>
  </si>
  <si>
    <t>RO38</t>
  </si>
  <si>
    <t>RO39</t>
  </si>
  <si>
    <t>RO40</t>
  </si>
  <si>
    <t>RO41</t>
  </si>
  <si>
    <t>RO42</t>
  </si>
  <si>
    <t>RO43</t>
  </si>
  <si>
    <t>RO44</t>
  </si>
  <si>
    <t>RO45</t>
  </si>
  <si>
    <t>RO46</t>
  </si>
  <si>
    <t>RO47</t>
  </si>
  <si>
    <t>RO48</t>
  </si>
  <si>
    <t>RO49</t>
  </si>
  <si>
    <t>RO50</t>
  </si>
  <si>
    <t>RO51</t>
  </si>
  <si>
    <t xml:space="preserve">VIREMENT DE CREDIT LOGEMENT 2100239-174 5079447 RESTITUTION MUTUALISATIO .LOG MESQUITA ADILA M15028862001
</t>
  </si>
  <si>
    <t>Nombre 
d'opérations</t>
  </si>
  <si>
    <t>€</t>
  </si>
  <si>
    <t>Mon capital est de :</t>
  </si>
  <si>
    <t>TRESORIE-COMPTES Bilans</t>
  </si>
  <si>
    <t>@2021 TABLEAU DE BORD</t>
  </si>
  <si>
    <t>SOLDES INITIAUX----&gt;</t>
  </si>
  <si>
    <t>EDP : Epargne salariale ( transit livret A)</t>
  </si>
  <si>
    <t>ID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</si>
  <si>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</si>
  <si>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</si>
  <si>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</si>
  <si>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</si>
  <si>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</si>
  <si>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</si>
  <si>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</si>
  <si>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</si>
  <si>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</si>
  <si>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</si>
  <si>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</si>
  <si>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</si>
  <si>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</si>
  <si>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</si>
  <si>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</si>
  <si>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</si>
  <si>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</si>
  <si>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</si>
  <si>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</si>
  <si>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</si>
  <si>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</si>
  <si>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</si>
  <si>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</si>
  <si>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</si>
  <si>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</si>
  <si>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</si>
  <si>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</si>
  <si>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</si>
  <si>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</si>
  <si>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</si>
  <si>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</si>
  <si>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</si>
  <si>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</si>
  <si>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</si>
  <si>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</si>
  <si>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</si>
  <si>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</si>
  <si>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</si>
  <si>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</si>
  <si>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</si>
  <si>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</si>
  <si>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</si>
  <si>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</si>
  <si>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</si>
  <si>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</si>
  <si>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</si>
  <si>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</si>
  <si>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</si>
  <si>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</si>
  <si>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</si>
  <si>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</si>
  <si>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</si>
  <si>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</si>
  <si>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</si>
  <si>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</si>
  <si>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</si>
  <si>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</si>
  <si>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</si>
  <si>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</si>
  <si>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</si>
  <si>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</si>
  <si>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</si>
  <si>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</si>
  <si>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</si>
  <si>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</si>
  <si>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</si>
  <si>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</si>
  <si>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</si>
  <si>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</si>
  <si>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</si>
  <si>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</si>
  <si>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</si>
  <si>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</si>
  <si>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</si>
  <si>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</si>
  <si>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</si>
  <si>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</si>
  <si>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</si>
  <si>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</si>
  <si>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</si>
  <si>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</si>
  <si>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</si>
  <si>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</si>
  <si>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</si>
  <si>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</si>
  <si>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</si>
  <si>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</si>
  <si>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</si>
  <si>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</si>
  <si>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</si>
  <si>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</si>
  <si>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</si>
  <si>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</si>
  <si>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</si>
  <si>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</si>
  <si>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</si>
  <si>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NumMois</t>
  </si>
  <si>
    <t>Catégories</t>
  </si>
  <si>
    <t>@2021_papy-henri</t>
  </si>
  <si>
    <t>Aujourd'hui le :</t>
  </si>
  <si>
    <t>RO52</t>
  </si>
  <si>
    <t>PRIMEUR</t>
  </si>
  <si>
    <t>RO53</t>
  </si>
  <si>
    <t>SOSH : carte SIM nouveau forfait</t>
  </si>
  <si>
    <t>RO54</t>
  </si>
  <si>
    <t/>
  </si>
  <si>
    <t>RO55</t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</si>
  <si>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</si>
  <si>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</si>
  <si>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</si>
  <si>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</si>
  <si>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</si>
  <si>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</si>
  <si>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</si>
  <si>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</si>
  <si>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</si>
  <si>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Solde B_Postale  CJ+CP</t>
  </si>
  <si>
    <t>RO56</t>
  </si>
  <si>
    <t>RO57</t>
  </si>
  <si>
    <t>RO58</t>
  </si>
  <si>
    <t>RO59</t>
  </si>
  <si>
    <t>RO60</t>
  </si>
  <si>
    <t>RO61</t>
  </si>
  <si>
    <t>RO62</t>
  </si>
  <si>
    <t>RO63</t>
  </si>
  <si>
    <t>RO64</t>
  </si>
  <si>
    <t>O</t>
  </si>
  <si>
    <t>E01</t>
  </si>
  <si>
    <t>E02</t>
  </si>
  <si>
    <t>E03</t>
  </si>
  <si>
    <t>E04</t>
  </si>
  <si>
    <t>E05</t>
  </si>
  <si>
    <t>E06</t>
  </si>
  <si>
    <t>E07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</si>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</sst>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3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b/>
      <sz val="10"/>
      <color theme="0"/>
      <name val="Consolas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sz val="10"/>
      <name val="Consolas"/>
    </font>
    <font>
      <b/>
      <sz val="22"/>
      <color rgb="FFFFFF00"/>
      <name val="Consolas"/>
      <family val="3"/>
    </font>
  </fonts>
  <fills count="2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5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9" fillId="10" borderId="8" xfId="0" applyFont="1" applyFill="1" applyBorder="1" applyAlignment="1">
      <alignment horizontal="center" vertical="center"/>
    </xf>
    <xf numFmtId="1" fontId="15" fillId="22" borderId="2" xfId="1" applyNumberFormat="1" applyFont="1" applyFill="1" applyBorder="1"/>
    <xf numFmtId="1" fontId="15" fillId="23" borderId="2" xfId="1" applyNumberFormat="1" applyFont="1" applyFill="1" applyBorder="1"/>
    <xf numFmtId="165" fontId="15" fillId="22" borderId="1" xfId="1" applyNumberFormat="1" applyFont="1" applyFill="1" applyBorder="1"/>
    <xf numFmtId="165" fontId="15" fillId="23" borderId="2" xfId="1" applyNumberFormat="1" applyFont="1" applyFill="1" applyBorder="1"/>
    <xf numFmtId="165" fontId="15" fillId="22" borderId="2" xfId="1" applyNumberFormat="1" applyFont="1" applyFill="1" applyBorder="1"/>
    <xf numFmtId="165" fontId="15" fillId="23" borderId="1" xfId="1" applyNumberFormat="1" applyFont="1" applyFill="1" applyBorder="1"/>
    <xf numFmtId="0" fontId="15" fillId="22" borderId="2" xfId="1" applyFont="1" applyFill="1" applyBorder="1"/>
    <xf numFmtId="0" fontId="15" fillId="23" borderId="2" xfId="1" applyFont="1" applyFill="1" applyBorder="1"/>
    <xf numFmtId="0" fontId="9" fillId="10" borderId="0" xfId="0" applyFont="1" applyFill="1" applyBorder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165" fontId="15" fillId="23" borderId="3" xfId="1" applyNumberFormat="1" applyFont="1" applyFill="1" applyBorder="1" applyAlignment="1">
      <alignment horizontal="center"/>
    </xf>
    <xf numFmtId="165" fontId="15" fillId="23" borderId="3" xfId="1" quotePrefix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1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165" fontId="17" fillId="0" borderId="0" xfId="1" applyNumberFormat="1" applyFont="1" applyAlignment="1">
      <alignment horizontal="left" vertical="center"/>
    </xf>
    <xf numFmtId="165" fontId="17" fillId="0" borderId="0" xfId="0" applyNumberFormat="1" applyFont="1" applyAlignment="1">
      <alignment horizontal="left" vertical="center"/>
    </xf>
    <xf numFmtId="164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left" vertical="center" wrapText="1"/>
    </xf>
    <xf numFmtId="0" fontId="9" fillId="17" borderId="8" xfId="0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9" fillId="15" borderId="5" xfId="0" applyFont="1" applyFill="1" applyBorder="1" applyAlignment="1">
      <alignment horizontal="center" vertical="center" wrapText="1"/>
    </xf>
    <xf numFmtId="167" fontId="11" fillId="18" borderId="5" xfId="0" applyNumberFormat="1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/>
    </xf>
    <xf numFmtId="0" fontId="0" fillId="15" borderId="6" xfId="0" applyFill="1" applyBorder="1" applyAlignment="1">
      <alignment horizontal="left"/>
    </xf>
    <xf numFmtId="0" fontId="0" fillId="15" borderId="11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15" borderId="15" xfId="0" applyFill="1" applyBorder="1" applyAlignment="1">
      <alignment horizontal="left"/>
    </xf>
    <xf numFmtId="0" fontId="0" fillId="21" borderId="13" xfId="0" applyFill="1" applyBorder="1" applyAlignment="1">
      <alignment horizontal="center" vertical="center"/>
    </xf>
    <xf numFmtId="0" fontId="0" fillId="21" borderId="15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9" fillId="17" borderId="7" xfId="0" applyFont="1" applyFill="1" applyBorder="1" applyAlignment="1">
      <alignment horizontal="center" vertical="center"/>
    </xf>
    <xf numFmtId="0" fontId="9" fillId="17" borderId="19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right" vertical="center" wrapText="1"/>
    </xf>
    <xf numFmtId="0" fontId="21" fillId="24" borderId="9" xfId="0" applyFont="1" applyFill="1" applyBorder="1" applyAlignment="1">
      <alignment horizontal="center" vertical="center"/>
    </xf>
    <xf numFmtId="168" fontId="0" fillId="0" borderId="0" xfId="0" applyNumberFormat="1" applyBorder="1"/>
    <xf numFmtId="165" fontId="0" fillId="0" borderId="0" xfId="0" applyNumberFormat="1" applyBorder="1"/>
    <xf numFmtId="0" fontId="0" fillId="25" borderId="0" xfId="0" applyFill="1"/>
    <xf numFmtId="0" fontId="10" fillId="25" borderId="4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/>
    </xf>
    <xf numFmtId="0" fontId="9" fillId="25" borderId="9" xfId="0" applyFont="1" applyFill="1" applyBorder="1" applyAlignment="1">
      <alignment horizontal="center" vertical="center"/>
    </xf>
    <xf numFmtId="165" fontId="24" fillId="25" borderId="0" xfId="0" applyNumberFormat="1" applyFont="1" applyFill="1" applyBorder="1" applyAlignment="1">
      <alignment horizontal="left" vertical="center"/>
    </xf>
    <xf numFmtId="0" fontId="22" fillId="25" borderId="0" xfId="0" applyFont="1" applyFill="1" applyBorder="1" applyAlignment="1">
      <alignment vertical="center"/>
    </xf>
    <xf numFmtId="0" fontId="0" fillId="25" borderId="0" xfId="0" applyFill="1" applyBorder="1"/>
    <xf numFmtId="168" fontId="7" fillId="25" borderId="10" xfId="0" applyNumberFormat="1" applyFont="1" applyFill="1" applyBorder="1"/>
    <xf numFmtId="0" fontId="7" fillId="25" borderId="20" xfId="0" applyFont="1" applyFill="1" applyBorder="1"/>
    <xf numFmtId="168" fontId="7" fillId="25" borderId="0" xfId="0" applyNumberFormat="1" applyFont="1" applyFill="1" applyBorder="1"/>
    <xf numFmtId="165" fontId="7" fillId="25" borderId="0" xfId="0" applyNumberFormat="1" applyFont="1" applyFill="1" applyBorder="1"/>
    <xf numFmtId="0" fontId="6" fillId="25" borderId="0" xfId="0" applyFont="1" applyFill="1" applyBorder="1" applyAlignment="1">
      <alignment vertical="center"/>
    </xf>
    <xf numFmtId="0" fontId="26" fillId="25" borderId="0" xfId="0" quotePrefix="1" applyFont="1" applyFill="1"/>
    <xf numFmtId="0" fontId="20" fillId="15" borderId="5" xfId="0" applyFont="1" applyFill="1" applyBorder="1" applyAlignment="1">
      <alignment horizontal="left" vertical="center"/>
    </xf>
    <xf numFmtId="0" fontId="7" fillId="10" borderId="0" xfId="0" applyFont="1" applyFill="1"/>
    <xf numFmtId="165" fontId="15" fillId="23" borderId="3" xfId="1" applyNumberFormat="1" applyFont="1" applyFill="1" applyBorder="1"/>
    <xf numFmtId="0" fontId="27" fillId="10" borderId="0" xfId="0" applyNumberFormat="1" applyFont="1" applyFill="1" applyAlignment="1">
      <alignment horizontal="center" vertical="center"/>
    </xf>
    <xf numFmtId="0" fontId="18" fillId="23" borderId="3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" fontId="15" fillId="22" borderId="1" xfId="1" applyNumberFormat="1" applyFont="1" applyFill="1" applyBorder="1"/>
    <xf numFmtId="0" fontId="15" fillId="22" borderId="1" xfId="1" applyFont="1" applyFill="1" applyBorder="1"/>
    <xf numFmtId="165" fontId="15" fillId="23" borderId="2" xfId="1" applyNumberFormat="1" applyFont="1" applyFill="1" applyBorder="1" applyAlignment="1">
      <alignment horizontal="center"/>
    </xf>
    <xf numFmtId="165" fontId="15" fillId="23" borderId="2" xfId="1" quotePrefix="1" applyNumberFormat="1" applyFont="1" applyFill="1" applyBorder="1" applyAlignment="1">
      <alignment horizontal="center"/>
    </xf>
    <xf numFmtId="0" fontId="29" fillId="6" borderId="0" xfId="0" applyFont="1" applyFill="1"/>
    <xf numFmtId="0" fontId="0" fillId="6" borderId="0" xfId="0" applyFill="1"/>
    <xf numFmtId="0" fontId="15" fillId="6" borderId="0" xfId="0" applyFont="1" applyFill="1"/>
    <xf numFmtId="0" fontId="30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9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65" fontId="31" fillId="0" borderId="0" xfId="0" applyNumberFormat="1" applyFont="1" applyFill="1" applyAlignment="1">
      <alignment horizontal="center" vertical="center"/>
    </xf>
    <xf numFmtId="165" fontId="31" fillId="0" borderId="0" xfId="1" applyNumberFormat="1" applyFont="1" applyFill="1" applyAlignment="1">
      <alignment horizontal="left" vertical="center"/>
    </xf>
    <xf numFmtId="165" fontId="0" fillId="0" borderId="0" xfId="0" applyNumberFormat="1"/>
    <xf numFmtId="0" fontId="15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6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6" fillId="11" borderId="0" xfId="0" applyFont="1" applyFill="1" applyBorder="1"/>
    <xf numFmtId="0" fontId="16" fillId="9" borderId="0" xfId="0" applyFont="1" applyFill="1" applyBorder="1"/>
    <xf numFmtId="0" fontId="16" fillId="6" borderId="0" xfId="0" applyFont="1" applyFill="1" applyBorder="1"/>
    <xf numFmtId="0" fontId="16" fillId="12" borderId="0" xfId="0" applyFont="1" applyFill="1" applyBorder="1"/>
    <xf numFmtId="0" fontId="0" fillId="5" borderId="0" xfId="0" applyFill="1" applyBorder="1"/>
    <xf numFmtId="0" fontId="16" fillId="13" borderId="0" xfId="0" applyFont="1" applyFill="1" applyBorder="1"/>
    <xf numFmtId="0" fontId="16" fillId="8" borderId="0" xfId="0" applyFont="1" applyFill="1" applyBorder="1"/>
    <xf numFmtId="0" fontId="16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31" fillId="0" borderId="0" xfId="1" applyNumberFormat="1" applyFont="1" applyBorder="1" applyAlignment="1">
      <alignment horizontal="left" vertical="center"/>
    </xf>
    <xf numFmtId="165" fontId="31" fillId="26" borderId="0" xfId="1" applyNumberFormat="1" applyFont="1" applyFill="1" applyBorder="1" applyAlignment="1">
      <alignment horizontal="left" vertical="center"/>
    </xf>
    <xf numFmtId="165" fontId="31" fillId="26" borderId="21" xfId="1" applyNumberFormat="1" applyFont="1" applyFill="1" applyBorder="1" applyAlignment="1">
      <alignment horizontal="left" vertical="top" wrapText="1"/>
    </xf>
    <xf numFmtId="165" fontId="31" fillId="0" borderId="0" xfId="1" applyNumberFormat="1" applyFont="1" applyBorder="1" applyAlignment="1">
      <alignment horizontal="left" vertical="top" wrapText="1"/>
    </xf>
    <xf numFmtId="165" fontId="17" fillId="0" borderId="0" xfId="0" applyNumberFormat="1" applyFont="1" applyAlignment="1">
      <alignment horizontal="left" vertical="top" wrapText="1"/>
    </xf>
    <xf numFmtId="167" fontId="32" fillId="25" borderId="1" xfId="0" applyNumberFormat="1" applyFont="1" applyFill="1" applyBorder="1" applyAlignment="1">
      <alignment horizontal="center" vertical="center" wrapText="1"/>
    </xf>
    <xf numFmtId="167" fontId="19" fillId="27" borderId="18" xfId="0" applyNumberFormat="1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3" fillId="10" borderId="22" xfId="0" applyFont="1" applyFill="1" applyBorder="1"/>
    <xf numFmtId="1" fontId="15" fillId="23" borderId="24" xfId="1" applyNumberFormat="1" applyFont="1" applyFill="1" applyBorder="1" applyAlignment="1"/>
    <xf numFmtId="0" fontId="15" fillId="23" borderId="24" xfId="1" applyNumberFormat="1" applyFont="1" applyFill="1" applyBorder="1" applyAlignment="1"/>
    <xf numFmtId="165" fontId="15" fillId="23" borderId="24" xfId="1" applyNumberFormat="1" applyFont="1" applyFill="1" applyBorder="1" applyAlignment="1"/>
    <xf numFmtId="1" fontId="15" fillId="22" borderId="24" xfId="1" applyNumberFormat="1" applyFont="1" applyFill="1" applyBorder="1" applyAlignment="1"/>
    <xf numFmtId="165" fontId="15" fillId="22" borderId="24" xfId="1" applyNumberFormat="1" applyFont="1" applyFill="1" applyBorder="1" applyAlignment="1"/>
    <xf numFmtId="0" fontId="15" fillId="22" borderId="24" xfId="1" applyNumberFormat="1" applyFont="1" applyFill="1" applyBorder="1" applyAlignment="1"/>
    <xf numFmtId="0" fontId="9" fillId="10" borderId="0" xfId="0" quotePrefix="1" applyFont="1" applyFill="1" applyBorder="1" applyAlignment="1">
      <alignment horizontal="center" vertical="center"/>
    </xf>
    <xf numFmtId="165" fontId="18" fillId="23" borderId="23" xfId="1" applyNumberFormat="1" applyFont="1" applyFill="1" applyBorder="1" applyAlignment="1"/>
    <xf numFmtId="14" fontId="9" fillId="17" borderId="7" xfId="0" applyNumberFormat="1" applyFont="1" applyFill="1" applyBorder="1" applyAlignment="1">
      <alignment horizontal="center" vertical="center"/>
    </xf>
    <xf numFmtId="170" fontId="17" fillId="0" borderId="0" xfId="0" applyNumberFormat="1" applyFont="1" applyAlignment="1">
      <alignment horizontal="center" vertical="center"/>
    </xf>
    <xf numFmtId="170" fontId="31" fillId="0" borderId="0" xfId="0" applyNumberFormat="1" applyFont="1" applyFill="1" applyAlignment="1">
      <alignment horizontal="center" vertical="center"/>
    </xf>
    <xf numFmtId="165" fontId="18" fillId="23" borderId="25" xfId="1" applyNumberFormat="1" applyFont="1" applyFill="1" applyBorder="1" applyAlignment="1"/>
    <xf numFmtId="1" fontId="15" fillId="22" borderId="2" xfId="1" applyNumberFormat="1" applyFont="1" applyFill="1" applyBorder="1" applyAlignment="1"/>
    <xf numFmtId="1" fontId="15" fillId="23" borderId="1" xfId="1" applyNumberFormat="1" applyFont="1" applyFill="1" applyBorder="1" applyAlignment="1"/>
    <xf numFmtId="165" fontId="15" fillId="22" borderId="2" xfId="1" applyNumberFormat="1" applyFont="1" applyFill="1" applyBorder="1" applyAlignment="1"/>
    <xf numFmtId="165" fontId="15" fillId="23" borderId="1" xfId="1" applyNumberFormat="1" applyFont="1" applyFill="1" applyBorder="1" applyAlignment="1"/>
    <xf numFmtId="0" fontId="15" fillId="22" borderId="2" xfId="1" applyNumberFormat="1" applyFont="1" applyFill="1" applyBorder="1" applyAlignment="1"/>
    <xf numFmtId="0" fontId="15" fillId="23" borderId="1" xfId="1" applyNumberFormat="1" applyFont="1" applyFill="1" applyBorder="1" applyAlignment="1"/>
    <xf numFmtId="165" fontId="15" fillId="22" borderId="26" xfId="1" applyNumberFormat="1" applyFont="1" applyFill="1" applyBorder="1" applyAlignment="1"/>
    <xf numFmtId="0" fontId="28" fillId="6" borderId="0" xfId="0" applyFont="1" applyFill="1" applyAlignment="1">
      <alignment horizontal="center"/>
    </xf>
    <xf numFmtId="0" fontId="10" fillId="21" borderId="4" xfId="0" applyFont="1" applyFill="1" applyBorder="1" applyAlignment="1">
      <alignment horizontal="center" vertical="center"/>
    </xf>
    <xf numFmtId="0" fontId="10" fillId="21" borderId="12" xfId="0" applyFont="1" applyFill="1" applyBorder="1" applyAlignment="1">
      <alignment horizontal="center" vertical="center"/>
    </xf>
    <xf numFmtId="0" fontId="10" fillId="21" borderId="6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9" fillId="15" borderId="17" xfId="0" applyNumberFormat="1" applyFont="1" applyFill="1" applyBorder="1" applyAlignment="1">
      <alignment horizontal="center" vertical="center"/>
    </xf>
    <xf numFmtId="166" fontId="6" fillId="25" borderId="0" xfId="0" applyNumberFormat="1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center" vertical="center"/>
    </xf>
    <xf numFmtId="0" fontId="7" fillId="25" borderId="0" xfId="0" applyFont="1" applyFill="1" applyBorder="1" applyAlignment="1">
      <alignment horizontal="right" vertical="center"/>
    </xf>
    <xf numFmtId="0" fontId="25" fillId="25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7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/>
          <bgColor theme="7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relative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00B0F0"/>
      <color rgb="FFFF6600"/>
      <color rgb="FF260DDB"/>
      <color rgb="FFCCECFF"/>
      <color rgb="FF99FFCC"/>
      <color rgb="FF00FFCC"/>
      <color rgb="FFCC99FF"/>
      <color rgb="FFFFC0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[gestion-multicomptes-vers-ph-3.xlsm]TcD!Tableau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TcD!$A$8:$A$31</c:f>
              <c:multiLvlStrCache>
                <c:ptCount val="16"/>
                <c:lvl>
                  <c:pt idx="0">
                    <c:v>ALIMENTATION</c:v>
                  </c:pt>
                  <c:pt idx="1">
                    <c:v>LOISIRS</c:v>
                  </c:pt>
                  <c:pt idx="2">
                    <c:v>TRANSPORT</c:v>
                  </c:pt>
                  <c:pt idx="3">
                    <c:v>FRAIS ANNEXES</c:v>
                  </c:pt>
                  <c:pt idx="4">
                    <c:v>HABITATION</c:v>
                  </c:pt>
                  <c:pt idx="5">
                    <c:v>TRANSPORT</c:v>
                  </c:pt>
                  <c:pt idx="6">
                    <c:v>FRAIS ANNEXES</c:v>
                  </c:pt>
                  <c:pt idx="7">
                    <c:v>FINANCE</c:v>
                  </c:pt>
                  <c:pt idx="8">
                    <c:v>HABITATION</c:v>
                  </c:pt>
                  <c:pt idx="9">
                    <c:v>SANTE</c:v>
                  </c:pt>
                  <c:pt idx="10">
                    <c:v>FINANCE</c:v>
                  </c:pt>
                  <c:pt idx="11">
                    <c:v>x</c:v>
                  </c:pt>
                  <c:pt idx="12">
                    <c:v>LOISIRS</c:v>
                  </c:pt>
                  <c:pt idx="13">
                    <c:v>FRAIS ANNEXES</c:v>
                  </c:pt>
                  <c:pt idx="14">
                    <c:v>HABITATION</c:v>
                  </c:pt>
                  <c:pt idx="15">
                    <c:v>SANTE</c:v>
                  </c:pt>
                </c:lvl>
                <c:lvl>
                  <c:pt idx="0">
                    <c:v>CB</c:v>
                  </c:pt>
                  <c:pt idx="5">
                    <c:v>Prélévement</c:v>
                  </c:pt>
                  <c:pt idx="7">
                    <c:v>Virement</c:v>
                  </c:pt>
                  <c:pt idx="10">
                    <c:v>Apport</c:v>
                  </c:pt>
                  <c:pt idx="11">
                    <c:v>Ch N° 1405013</c:v>
                  </c:pt>
                  <c:pt idx="12">
                    <c:v>Prélèvement</c:v>
                  </c:pt>
                  <c:pt idx="15">
                    <c:v>Ch N° 1405014</c:v>
                  </c:pt>
                </c:lvl>
              </c:multiLvlStrCache>
            </c:multiLvlStrRef>
          </c:cat>
          <c:val>
            <c:numRef>
              <c:f>TcD!$B$8:$B$31</c:f>
              <c:numCache>
                <c:formatCode>General</c:formatCode>
                <c:ptCount val="16"/>
                <c:pt idx="0">
                  <c:v>-565.37</c:v>
                </c:pt>
                <c:pt idx="1">
                  <c:v>-7.5</c:v>
                </c:pt>
                <c:pt idx="2">
                  <c:v>-109.57</c:v>
                </c:pt>
                <c:pt idx="3">
                  <c:v>-146.66</c:v>
                </c:pt>
                <c:pt idx="4">
                  <c:v>-283.17999999999995</c:v>
                </c:pt>
                <c:pt idx="5">
                  <c:v>-486.88</c:v>
                </c:pt>
                <c:pt idx="6">
                  <c:v>-23.98</c:v>
                </c:pt>
                <c:pt idx="7">
                  <c:v>-3510</c:v>
                </c:pt>
                <c:pt idx="11">
                  <c:v>-50</c:v>
                </c:pt>
                <c:pt idx="12">
                  <c:v>-25.31</c:v>
                </c:pt>
                <c:pt idx="13">
                  <c:v>-209.44</c:v>
                </c:pt>
                <c:pt idx="14">
                  <c:v>-563.65</c:v>
                </c:pt>
                <c:pt idx="15">
                  <c:v>-50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TcD!$A$8:$A$31</c:f>
              <c:multiLvlStrCache>
                <c:ptCount val="16"/>
                <c:lvl>
                  <c:pt idx="0">
                    <c:v>ALIMENTATION</c:v>
                  </c:pt>
                  <c:pt idx="1">
                    <c:v>LOISIRS</c:v>
                  </c:pt>
                  <c:pt idx="2">
                    <c:v>TRANSPORT</c:v>
                  </c:pt>
                  <c:pt idx="3">
                    <c:v>FRAIS ANNEXES</c:v>
                  </c:pt>
                  <c:pt idx="4">
                    <c:v>HABITATION</c:v>
                  </c:pt>
                  <c:pt idx="5">
                    <c:v>TRANSPORT</c:v>
                  </c:pt>
                  <c:pt idx="6">
                    <c:v>FRAIS ANNEXES</c:v>
                  </c:pt>
                  <c:pt idx="7">
                    <c:v>FINANCE</c:v>
                  </c:pt>
                  <c:pt idx="8">
                    <c:v>HABITATION</c:v>
                  </c:pt>
                  <c:pt idx="9">
                    <c:v>SANTE</c:v>
                  </c:pt>
                  <c:pt idx="10">
                    <c:v>FINANCE</c:v>
                  </c:pt>
                  <c:pt idx="11">
                    <c:v>x</c:v>
                  </c:pt>
                  <c:pt idx="12">
                    <c:v>LOISIRS</c:v>
                  </c:pt>
                  <c:pt idx="13">
                    <c:v>FRAIS ANNEXES</c:v>
                  </c:pt>
                  <c:pt idx="14">
                    <c:v>HABITATION</c:v>
                  </c:pt>
                  <c:pt idx="15">
                    <c:v>SANTE</c:v>
                  </c:pt>
                </c:lvl>
                <c:lvl>
                  <c:pt idx="0">
                    <c:v>CB</c:v>
                  </c:pt>
                  <c:pt idx="5">
                    <c:v>Prélévement</c:v>
                  </c:pt>
                  <c:pt idx="7">
                    <c:v>Virement</c:v>
                  </c:pt>
                  <c:pt idx="10">
                    <c:v>Apport</c:v>
                  </c:pt>
                  <c:pt idx="11">
                    <c:v>Ch N° 1405013</c:v>
                  </c:pt>
                  <c:pt idx="12">
                    <c:v>Prélèvement</c:v>
                  </c:pt>
                  <c:pt idx="15">
                    <c:v>Ch N° 1405014</c:v>
                  </c:pt>
                </c:lvl>
              </c:multiLvlStrCache>
            </c:multiLvlStrRef>
          </c:cat>
          <c:val>
            <c:numRef>
              <c:f>TcD!$C$8:$C$31</c:f>
              <c:numCache>
                <c:formatCode>General</c:formatCode>
                <c:ptCount val="16"/>
                <c:pt idx="4">
                  <c:v>86.5</c:v>
                </c:pt>
                <c:pt idx="7">
                  <c:v>2016.06</c:v>
                </c:pt>
                <c:pt idx="8">
                  <c:v>157.87</c:v>
                </c:pt>
                <c:pt idx="9">
                  <c:v>60.76</c:v>
                </c:pt>
                <c:pt idx="10">
                  <c:v>3500.17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22381824"/>
        <c:axId val="121754688"/>
      </c:barChart>
      <c:catAx>
        <c:axId val="122381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1754688"/>
        <c:crosses val="autoZero"/>
        <c:auto val="1"/>
        <c:lblAlgn val="ctr"/>
        <c:lblOffset val="100"/>
        <c:noMultiLvlLbl val="0"/>
      </c:catAx>
      <c:valAx>
        <c:axId val="1217546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22381824"/>
        <c:crosses val="autoZero"/>
        <c:crossBetween val="between"/>
      </c:valAx>
      <c:dTable>
        <c:showHorzBorder val="1"/>
        <c:showVertBorder val="1"/>
        <c:showOutline val="1"/>
        <c:showKeys val="0"/>
      </c:dTable>
      <c:spPr>
        <a:noFill/>
        <a:ln>
          <a:noFill/>
        </a:ln>
        <a:effectLst/>
        <a:sp3d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573"/>
          <c:w val="0.91642804246870468"/>
          <c:h val="0.75937416034859584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TcD!$U$7:$U$16</c:f>
              <c:numCache>
                <c:formatCode>dd/mm/yy;@</c:formatCode>
                <c:ptCount val="10"/>
                <c:pt idx="0">
                  <c:v>0</c:v>
                </c:pt>
                <c:pt idx="1">
                  <c:v>44347</c:v>
                </c:pt>
                <c:pt idx="2">
                  <c:v>44348</c:v>
                </c:pt>
                <c:pt idx="3">
                  <c:v>44349</c:v>
                </c:pt>
                <c:pt idx="4">
                  <c:v>44350</c:v>
                </c:pt>
                <c:pt idx="5">
                  <c:v>44351</c:v>
                </c:pt>
                <c:pt idx="6">
                  <c:v>44354</c:v>
                </c:pt>
                <c:pt idx="7">
                  <c:v>44358</c:v>
                </c:pt>
                <c:pt idx="8">
                  <c:v>44359</c:v>
                </c:pt>
                <c:pt idx="9">
                  <c:v>44361</c:v>
                </c:pt>
              </c:numCache>
            </c:numRef>
          </c:cat>
          <c:val>
            <c:numRef>
              <c:f>TcD!$V$7:$V$16</c:f>
              <c:numCache>
                <c:formatCode>#,##0.00\ "€"</c:formatCode>
                <c:ptCount val="10"/>
                <c:pt idx="0">
                  <c:v>4269.3</c:v>
                </c:pt>
                <c:pt idx="1">
                  <c:v>4156.16</c:v>
                </c:pt>
                <c:pt idx="2">
                  <c:v>7569.87</c:v>
                </c:pt>
                <c:pt idx="3">
                  <c:v>4085.93</c:v>
                </c:pt>
                <c:pt idx="4">
                  <c:v>3665.54</c:v>
                </c:pt>
                <c:pt idx="5">
                  <c:v>3615.54</c:v>
                </c:pt>
                <c:pt idx="6">
                  <c:v>3491.56</c:v>
                </c:pt>
                <c:pt idx="7">
                  <c:v>4033.7400000000025</c:v>
                </c:pt>
                <c:pt idx="8">
                  <c:v>4034.74</c:v>
                </c:pt>
                <c:pt idx="9">
                  <c:v>4059.1200000000017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239872"/>
        <c:axId val="121756416"/>
      </c:lineChart>
      <c:dateAx>
        <c:axId val="124239872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756416"/>
        <c:crosses val="autoZero"/>
        <c:auto val="1"/>
        <c:lblOffset val="100"/>
        <c:baseTimeUnit val="days"/>
      </c:dateAx>
      <c:valAx>
        <c:axId val="12175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42398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comptes en %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30"/>
      <c:rotY val="7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bubble3D val="0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08381F-4C64-412C-BEA4-CD25A2BE7F6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9154-4C15-A79A-D58AD3615171}"/>
                </c:ext>
              </c:extLst>
            </c:dLbl>
            <c:dLbl>
              <c:idx val="1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154-4C15-A79A-D58AD3615171}"/>
                </c:ext>
              </c:extLst>
            </c:dLbl>
            <c:dLbl>
              <c:idx val="2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154-4C15-A79A-D58AD3615171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9154-4C15-A79A-D58AD3615171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</c15:spPr>
              </c:ext>
            </c:extLst>
          </c:dLbls>
          <c:val>
            <c:numRef>
              <c:f>TcD!$L$4:$N$4</c:f>
              <c:numCache>
                <c:formatCode>General</c:formatCode>
                <c:ptCount val="3"/>
                <c:pt idx="0">
                  <c:v>4059.1200000000017</c:v>
                </c:pt>
                <c:pt idx="1">
                  <c:v>202.51</c:v>
                </c:pt>
                <c:pt idx="2">
                  <c:v>10700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346185</xdr:colOff>
      <xdr:row>9</xdr:row>
      <xdr:rowOff>78608</xdr:rowOff>
    </xdr:from>
    <xdr:to>
      <xdr:col>7</xdr:col>
      <xdr:colOff>458626</xdr:colOff>
      <xdr:row>12</xdr:row>
      <xdr:rowOff>158336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064892" y="2301108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5</xdr:col>
      <xdr:colOff>354395</xdr:colOff>
      <xdr:row>14</xdr:row>
      <xdr:rowOff>161378</xdr:rowOff>
    </xdr:from>
    <xdr:to>
      <xdr:col>7</xdr:col>
      <xdr:colOff>466836</xdr:colOff>
      <xdr:row>18</xdr:row>
      <xdr:rowOff>76882</xdr:rowOff>
    </xdr:to>
    <xdr:sp macro="[0]!Echeances" textlink="">
      <xdr:nvSpPr>
        <xdr:cNvPr id="5" name="Organigramme : Alternativ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073102" y="3204999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5</xdr:col>
      <xdr:colOff>310493</xdr:colOff>
      <xdr:row>29</xdr:row>
      <xdr:rowOff>8101</xdr:rowOff>
    </xdr:from>
    <xdr:to>
      <xdr:col>7</xdr:col>
      <xdr:colOff>422934</xdr:colOff>
      <xdr:row>32</xdr:row>
      <xdr:rowOff>87587</xdr:rowOff>
    </xdr:to>
    <xdr:sp macro="[0]!sauve" textlink="">
      <xdr:nvSpPr>
        <xdr:cNvPr id="6" name="Organigramme : Alternativ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029200" y="5515084"/>
          <a:ext cx="1645200" cy="572158"/>
        </a:xfrm>
        <a:prstGeom prst="flowChartAlternateProcess">
          <a:avLst/>
        </a:prstGeom>
        <a:gradFill flip="none" rotWithShape="1">
          <a:gsLst>
            <a:gs pos="100000">
              <a:schemeClr val="accent3"/>
            </a:gs>
            <a:gs pos="10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5</xdr:col>
      <xdr:colOff>341587</xdr:colOff>
      <xdr:row>20</xdr:row>
      <xdr:rowOff>84740</xdr:rowOff>
    </xdr:from>
    <xdr:to>
      <xdr:col>7</xdr:col>
      <xdr:colOff>454028</xdr:colOff>
      <xdr:row>24</xdr:row>
      <xdr:rowOff>244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060294" y="4113706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shade val="30000"/>
                <a:satMod val="115000"/>
              </a:schemeClr>
            </a:gs>
            <a:gs pos="0">
              <a:schemeClr val="accent5">
                <a:lumMod val="60000"/>
                <a:lumOff val="40000"/>
                <a:shade val="67500"/>
                <a:satMod val="115000"/>
              </a:schemeClr>
            </a:gs>
            <a:gs pos="0">
              <a:schemeClr val="accent5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2</xdr:col>
      <xdr:colOff>2077217</xdr:colOff>
      <xdr:row>24</xdr:row>
      <xdr:rowOff>129955</xdr:rowOff>
    </xdr:from>
    <xdr:to>
      <xdr:col>5</xdr:col>
      <xdr:colOff>10952</xdr:colOff>
      <xdr:row>28</xdr:row>
      <xdr:rowOff>45458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3609976" y="4815817"/>
          <a:ext cx="1645200" cy="572400"/>
        </a:xfrm>
        <a:prstGeom prst="flowChartAlternateProcess">
          <a:avLst/>
        </a:prstGeom>
        <a:gradFill flip="none" rotWithShape="1">
          <a:gsLst>
            <a:gs pos="0">
              <a:srgbClr val="260DDB">
                <a:shade val="30000"/>
                <a:satMod val="115000"/>
              </a:srgbClr>
            </a:gs>
            <a:gs pos="50000">
              <a:srgbClr val="260DDB">
                <a:shade val="67500"/>
                <a:satMod val="115000"/>
              </a:srgbClr>
            </a:gs>
            <a:gs pos="100000">
              <a:srgbClr val="260DDB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7</xdr:col>
      <xdr:colOff>710981</xdr:colOff>
      <xdr:row>24</xdr:row>
      <xdr:rowOff>123825</xdr:rowOff>
    </xdr:from>
    <xdr:to>
      <xdr:col>10</xdr:col>
      <xdr:colOff>57044</xdr:colOff>
      <xdr:row>28</xdr:row>
      <xdr:rowOff>39328</xdr:rowOff>
    </xdr:to>
    <xdr:sp macro="[0]!Va_F_TcD" textlink="">
      <xdr:nvSpPr>
        <xdr:cNvPr id="8" name="Organigramme : Alternativ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6962447" y="4809687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TcD</a:t>
          </a:r>
        </a:p>
      </xdr:txBody>
    </xdr:sp>
    <xdr:clientData/>
  </xdr:twoCellAnchor>
  <xdr:twoCellAnchor editAs="oneCell">
    <xdr:from>
      <xdr:col>6</xdr:col>
      <xdr:colOff>0</xdr:colOff>
      <xdr:row>0</xdr:row>
      <xdr:rowOff>114300</xdr:rowOff>
    </xdr:from>
    <xdr:to>
      <xdr:col>7</xdr:col>
      <xdr:colOff>110375</xdr:colOff>
      <xdr:row>3</xdr:row>
      <xdr:rowOff>550430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11430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119063</xdr:colOff>
      <xdr:row>4</xdr:row>
      <xdr:rowOff>27400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17</xdr:col>
      <xdr:colOff>714373</xdr:colOff>
      <xdr:row>0</xdr:row>
      <xdr:rowOff>0</xdr:rowOff>
    </xdr:from>
    <xdr:to>
      <xdr:col>21</xdr:col>
      <xdr:colOff>321466</xdr:colOff>
      <xdr:row>5</xdr:row>
      <xdr:rowOff>119063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Henri" refreshedDate="44363.748711111111" createdVersion="7" refreshedVersion="4" minRefreshableVersion="3" recordCount="64">
  <cacheSource type="worksheet">
    <worksheetSource name="T_Données"/>
  </cacheSource>
  <cacheFields count="9">
    <cacheField name="NID" numFmtId="0">
      <sharedItems/>
    </cacheField>
    <cacheField name="Date" numFmtId="170">
      <sharedItems containsSemiMixedTypes="0" containsNonDate="0" containsDate="1" containsString="0" minDate="2021-05-30T00:00:00" maxDate="2021-06-15T00:00:00"/>
    </cacheField>
    <cacheField name="Compte" numFmtId="0">
      <sharedItems count="4">
        <s v="LA BANQUE POSTALE - CP"/>
        <s v="LA BANQUE POSTALE - CJ"/>
        <s v="LIVRET A - CP"/>
        <s v="Virement" u="1"/>
      </sharedItems>
    </cacheField>
    <cacheField name="Mode" numFmtId="0">
      <sharedItems count="10">
        <s v="CB"/>
        <s v="Virement"/>
        <s v="Paypal"/>
        <s v="Apport"/>
        <s v="Ch N° 1405013"/>
        <s v="Prélévement"/>
        <s v="Prélèvement"/>
        <s v="Ch N° 1405014"/>
        <s v="DAB"/>
        <s v="FINANCE" u="1"/>
      </sharedItems>
    </cacheField>
    <cacheField name="Catégorie" numFmtId="165">
      <sharedItems count="10">
        <s v="BEAUTE-MODE"/>
        <s v="FINANCE"/>
        <s v="TRANSPORT"/>
        <s v="ALIMENTATION"/>
        <s v="LOISIRS"/>
        <s v="HABITATION"/>
        <s v="x"/>
        <s v="FRAIS ANNEXES"/>
        <s v="SANTE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8.76" maxValue="3500.17"/>
    </cacheField>
    <cacheField name="Commentaires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s v="RO01"/>
    <d v="2021-05-30T00:00:00"/>
    <x v="0"/>
    <x v="0"/>
    <x v="0"/>
    <s v="Bijoux"/>
    <n v="-59"/>
    <m/>
    <s v="HISTOIRE D'OR : bague Eva"/>
  </r>
  <r>
    <s v="RO02"/>
    <d v="2021-05-31T00:00:00"/>
    <x v="1"/>
    <x v="1"/>
    <x v="1"/>
    <s v="Salaire"/>
    <m/>
    <n v="2000"/>
    <s v="Salaire Adila"/>
  </r>
  <r>
    <s v="RO03"/>
    <d v="2021-05-31T00:00:00"/>
    <x v="1"/>
    <x v="0"/>
    <x v="2"/>
    <s v="Public"/>
    <n v="-8.4499999999999993"/>
    <m/>
    <s v="RATP : carnet tickets 1/2 tarif "/>
  </r>
  <r>
    <s v="RO04"/>
    <d v="2021-05-31T00:00:00"/>
    <x v="1"/>
    <x v="0"/>
    <x v="3"/>
    <s v="Grande surface"/>
    <n v="-19.52"/>
    <m/>
    <s v="CASINO"/>
  </r>
  <r>
    <s v="RO05"/>
    <d v="2021-05-31T00:00:00"/>
    <x v="1"/>
    <x v="0"/>
    <x v="3"/>
    <s v="Restaurant"/>
    <n v="-29.5"/>
    <m/>
    <s v="SUSHI KING"/>
  </r>
  <r>
    <s v="RO06"/>
    <d v="2021-05-31T00:00:00"/>
    <x v="1"/>
    <x v="0"/>
    <x v="3"/>
    <s v="Commerce"/>
    <n v="-55.67"/>
    <m/>
    <s v="PRIMEURS"/>
  </r>
  <r>
    <s v="RO07"/>
    <d v="2021-05-31T00:00:00"/>
    <x v="0"/>
    <x v="2"/>
    <x v="4"/>
    <s v="Informatique Hight-tech"/>
    <n v="-62.43"/>
    <m/>
    <s v="ADOBE : photoshop-éléments 2021"/>
  </r>
  <r>
    <s v="RO08"/>
    <d v="2021-06-01T00:00:00"/>
    <x v="1"/>
    <x v="3"/>
    <x v="1"/>
    <s v="Transfert"/>
    <m/>
    <n v="3500.17"/>
    <s v="EDP : Epargne salariale ( transit livret A)"/>
  </r>
  <r>
    <s v="RO09"/>
    <d v="2021-06-01T00:00:00"/>
    <x v="1"/>
    <x v="0"/>
    <x v="5"/>
    <s v="Bricolage-Travaux"/>
    <n v="-27.59"/>
    <m/>
    <s v="AMAZON : support mural TV"/>
  </r>
  <r>
    <s v="RO10"/>
    <d v="2021-06-01T00:00:00"/>
    <x v="1"/>
    <x v="0"/>
    <x v="2"/>
    <s v="Carburant"/>
    <n v="-58.87"/>
    <m/>
    <s v="ESSO : hyundai"/>
  </r>
  <r>
    <s v="RO11"/>
    <d v="2021-06-02T00:00:00"/>
    <x v="1"/>
    <x v="1"/>
    <x v="1"/>
    <s v="Transfert"/>
    <n v="-3500"/>
    <m/>
    <s v="EDP : Epargne salariale"/>
  </r>
  <r>
    <s v="RO12"/>
    <d v="2021-06-02T00:00:00"/>
    <x v="2"/>
    <x v="1"/>
    <x v="1"/>
    <s v="Transfert"/>
    <m/>
    <n v="3500"/>
    <s v="EDP : Epargne salariale"/>
  </r>
  <r>
    <s v="RO13"/>
    <d v="2021-06-02T00:00:00"/>
    <x v="0"/>
    <x v="2"/>
    <x v="4"/>
    <s v="Informatique Hight-tech"/>
    <n v="-17"/>
    <m/>
    <s v="EXCEL PRATIQUE : cours VBA"/>
  </r>
  <r>
    <s v="RO14"/>
    <d v="2021-06-02T00:00:00"/>
    <x v="1"/>
    <x v="1"/>
    <x v="1"/>
    <s v="Dépôt"/>
    <m/>
    <n v="16.059999999999999"/>
    <s v="CREDIT AGRICOLE : cloture du compte"/>
  </r>
  <r>
    <s v="RO15"/>
    <d v="2021-06-03T00:00:00"/>
    <x v="1"/>
    <x v="1"/>
    <x v="1"/>
    <s v="Retrait"/>
    <n v="-10"/>
    <m/>
    <s v="CJ&gt;livret A : suite cloture compte"/>
  </r>
  <r>
    <s v="RO16"/>
    <d v="2021-06-03T00:00:00"/>
    <x v="2"/>
    <x v="1"/>
    <x v="1"/>
    <s v="Dépôt"/>
    <m/>
    <n v="10"/>
    <s v="CJ&gt;livret A : suite cloture compte"/>
  </r>
  <r>
    <s v="RO17"/>
    <d v="2021-06-03T00:00:00"/>
    <x v="1"/>
    <x v="0"/>
    <x v="3"/>
    <s v="Grande surface"/>
    <n v="-238.9"/>
    <m/>
    <s v="CARREFOUR"/>
  </r>
  <r>
    <s v="RO18"/>
    <d v="2021-06-03T00:00:00"/>
    <x v="1"/>
    <x v="0"/>
    <x v="5"/>
    <s v="Bricolage-Travaux"/>
    <n v="-119.99"/>
    <m/>
    <s v="LEROY MERLIN : store vélux,..."/>
  </r>
  <r>
    <s v="RO19"/>
    <d v="2021-06-03T00:00:00"/>
    <x v="1"/>
    <x v="0"/>
    <x v="3"/>
    <s v="Restaurant"/>
    <n v="-51.5"/>
    <m/>
    <s v="SUSHI KING"/>
  </r>
  <r>
    <s v="RO20"/>
    <d v="2021-06-03T00:00:00"/>
    <x v="0"/>
    <x v="2"/>
    <x v="4"/>
    <s v="Informatique Hight-tech"/>
    <n v="-19.989999999999998"/>
    <m/>
    <s v="AVANQUEST : Berlitz anglais"/>
  </r>
  <r>
    <s v="RO21"/>
    <d v="2021-06-03T00:00:00"/>
    <x v="0"/>
    <x v="2"/>
    <x v="4"/>
    <s v="Informatique Hight-tech"/>
    <n v="-9.98"/>
    <m/>
    <s v="ASHAMPOO : Backup PRO 15"/>
  </r>
  <r>
    <s v="RO22"/>
    <d v="2021-06-04T00:00:00"/>
    <x v="0"/>
    <x v="2"/>
    <x v="4"/>
    <s v="Informatique Hight-tech"/>
    <n v="-0.99"/>
    <m/>
    <s v="MICROSOFT : thème"/>
  </r>
  <r>
    <s v="RO23"/>
    <d v="2021-06-04T00:00:00"/>
    <x v="0"/>
    <x v="0"/>
    <x v="0"/>
    <s v="Coiffeur"/>
    <n v="-30"/>
    <m/>
    <s v="ESCALE COIFFURE "/>
  </r>
  <r>
    <s v="RO24"/>
    <d v="2021-06-04T00:00:00"/>
    <x v="1"/>
    <x v="4"/>
    <x v="6"/>
    <s v="x"/>
    <n v="-50"/>
    <m/>
    <s v="Ordre non reporté"/>
  </r>
  <r>
    <s v="RO25"/>
    <d v="2021-06-04T00:00:00"/>
    <x v="2"/>
    <x v="1"/>
    <x v="1"/>
    <s v="Dépôt"/>
    <m/>
    <n v="100"/>
    <s v="CP&gt;Livret A"/>
  </r>
  <r>
    <s v="RO26"/>
    <d v="2021-06-04T00:00:00"/>
    <x v="0"/>
    <x v="1"/>
    <x v="1"/>
    <s v="Retrait"/>
    <n v="-100"/>
    <m/>
    <s v="CP&gt;Livret A"/>
  </r>
  <r>
    <s v="RO27"/>
    <d v="2021-06-07T00:00:00"/>
    <x v="1"/>
    <x v="5"/>
    <x v="7"/>
    <s v="Forfait mobile"/>
    <n v="-11.99"/>
    <m/>
    <s v="Forfait SOSH Alex"/>
  </r>
  <r>
    <s v="RO28"/>
    <d v="2021-06-07T00:00:00"/>
    <x v="1"/>
    <x v="5"/>
    <x v="7"/>
    <s v="Forfait mobile"/>
    <n v="-11.99"/>
    <m/>
    <s v="Forfait SOSH Eva"/>
  </r>
  <r>
    <s v="RO29"/>
    <d v="2021-06-07T00:00:00"/>
    <x v="1"/>
    <x v="5"/>
    <x v="2"/>
    <s v="Assurance auto-scooter"/>
    <n v="-165.27"/>
    <m/>
    <s v="MACIF"/>
  </r>
  <r>
    <s v="RO30"/>
    <d v="2021-06-07T00:00:00"/>
    <x v="1"/>
    <x v="5"/>
    <x v="2"/>
    <s v="Crédit auto"/>
    <n v="-321.61"/>
    <m/>
    <s v="DIAC : crédit hyundai"/>
  </r>
  <r>
    <s v="RO31"/>
    <d v="2021-06-07T00:00:00"/>
    <x v="1"/>
    <x v="6"/>
    <x v="5"/>
    <s v="Electricité"/>
    <n v="-339.49"/>
    <m/>
    <s v="ERDF"/>
  </r>
  <r>
    <s v="RO32"/>
    <d v="2021-06-07T00:00:00"/>
    <x v="1"/>
    <x v="6"/>
    <x v="7"/>
    <s v="Scolarité"/>
    <n v="-209.44"/>
    <m/>
    <s v="EPIN"/>
  </r>
  <r>
    <s v="RO33"/>
    <d v="2021-06-07T00:00:00"/>
    <x v="1"/>
    <x v="6"/>
    <x v="5"/>
    <s v="Assurance crédit"/>
    <n v="-164.16"/>
    <m/>
    <s v="CSF assurance"/>
  </r>
  <r>
    <s v="RO34"/>
    <d v="2021-06-07T00:00:00"/>
    <x v="1"/>
    <x v="7"/>
    <x v="8"/>
    <s v="Médecin"/>
    <n v="-50"/>
    <m/>
    <s v="Remplaçante Dct CORCOS - Adila + Alex"/>
  </r>
  <r>
    <s v="RO35"/>
    <d v="2021-06-07T00:00:00"/>
    <x v="1"/>
    <x v="0"/>
    <x v="7"/>
    <s v="Scolarité"/>
    <n v="-146.66"/>
    <m/>
    <s v="ACADOMIA"/>
  </r>
  <r>
    <s v="RO36"/>
    <d v="2021-06-07T00:00:00"/>
    <x v="1"/>
    <x v="0"/>
    <x v="5"/>
    <s v="Bricolage-Travaux"/>
    <n v="-135.6"/>
    <m/>
    <s v="LEROY MERLIN"/>
  </r>
  <r>
    <s v="RO37"/>
    <d v="2021-06-07T00:00:00"/>
    <x v="1"/>
    <x v="0"/>
    <x v="5"/>
    <s v="Bricolage-Travaux"/>
    <m/>
    <n v="86.5"/>
    <s v="LEROY MERLIN : Remboursement store VELUX"/>
  </r>
  <r>
    <s v="RO38"/>
    <d v="2021-06-07T00:00:00"/>
    <x v="1"/>
    <x v="0"/>
    <x v="3"/>
    <s v="Commerce"/>
    <n v="-5"/>
    <m/>
    <s v="Boulangerie"/>
  </r>
  <r>
    <s v="RO39"/>
    <d v="2021-06-07T00:00:00"/>
    <x v="0"/>
    <x v="0"/>
    <x v="7"/>
    <s v="Forfait mobile"/>
    <n v="-12"/>
    <m/>
    <s v="FREE : 07.68.58.93.41"/>
  </r>
  <r>
    <s v="RO40"/>
    <d v="2021-06-07T00:00:00"/>
    <x v="0"/>
    <x v="2"/>
    <x v="4"/>
    <s v="Informatique Hight-tech"/>
    <n v="-14.99"/>
    <m/>
    <s v="BITDEFENDER anti-virus 2021"/>
  </r>
  <r>
    <s v="RO41"/>
    <d v="2021-06-08T00:00:00"/>
    <x v="1"/>
    <x v="0"/>
    <x v="3"/>
    <s v="Grande surface"/>
    <n v="-41.61"/>
    <m/>
    <s v="PICARD"/>
  </r>
  <r>
    <s v="RO42"/>
    <d v="2021-06-08T00:00:00"/>
    <x v="1"/>
    <x v="1"/>
    <x v="5"/>
    <s v="Autre"/>
    <m/>
    <n v="157.87"/>
    <s v="VIREMENT DE CREDIT LOGEMENT 2100239-174 5079447 RESTITUTION MUTUALISATIO .LOG MESQUITA ADILA M15028862001_x000a_"/>
  </r>
  <r>
    <s v="RO43"/>
    <d v="2021-06-08T00:00:00"/>
    <x v="1"/>
    <x v="1"/>
    <x v="8"/>
    <s v="Mutuelle"/>
    <m/>
    <n v="21"/>
    <s v="FILHET ALLARD"/>
  </r>
  <r>
    <s v="RO44"/>
    <d v="2021-06-09T00:00:00"/>
    <x v="0"/>
    <x v="2"/>
    <x v="4"/>
    <s v="Sport"/>
    <n v="-83.97"/>
    <m/>
    <s v="ALLTRICKS : compteur 109,99€, support 38,99€ BOSH"/>
  </r>
  <r>
    <s v="RO45"/>
    <d v="2021-06-09T00:00:00"/>
    <x v="1"/>
    <x v="0"/>
    <x v="3"/>
    <s v="Commerce"/>
    <n v="-13.39"/>
    <m/>
    <s v="Boucherie"/>
  </r>
  <r>
    <s v="RO46"/>
    <d v="2021-06-09T00:00:00"/>
    <x v="1"/>
    <x v="0"/>
    <x v="3"/>
    <s v="Commerce"/>
    <n v="-3.4"/>
    <m/>
    <s v="Boulangerie"/>
  </r>
  <r>
    <s v="RO47"/>
    <d v="2021-06-10T00:00:00"/>
    <x v="1"/>
    <x v="6"/>
    <x v="5"/>
    <s v="Fibre"/>
    <n v="-60"/>
    <m/>
    <s v="ORANGE"/>
  </r>
  <r>
    <s v="RO48"/>
    <d v="2021-06-10T00:00:00"/>
    <x v="1"/>
    <x v="6"/>
    <x v="4"/>
    <s v="Sport"/>
    <n v="-25.31"/>
    <m/>
    <s v="Trésorie de VitryS/seine : cours de danse EVA"/>
  </r>
  <r>
    <s v="RO49"/>
    <d v="2021-06-10T00:00:00"/>
    <x v="1"/>
    <x v="0"/>
    <x v="2"/>
    <s v="Public"/>
    <n v="-42.25"/>
    <m/>
    <s v="RATP : ticket 2 carnets plein tarif + 1 carnet 1/2 tarif"/>
  </r>
  <r>
    <s v="RO50"/>
    <d v="2021-06-11T00:00:00"/>
    <x v="2"/>
    <x v="1"/>
    <x v="1"/>
    <s v="Transfert"/>
    <n v="-300"/>
    <m/>
    <s v="Livret A &gt; la banque postale CP"/>
  </r>
  <r>
    <s v="RO51"/>
    <d v="2021-06-11T00:00:00"/>
    <x v="0"/>
    <x v="1"/>
    <x v="1"/>
    <s v="Transfert"/>
    <m/>
    <n v="300"/>
    <s v="Livret A &gt; la banque postale CP"/>
  </r>
  <r>
    <s v="RO52"/>
    <d v="2021-06-12T00:00:00"/>
    <x v="1"/>
    <x v="0"/>
    <x v="3"/>
    <s v="Commerce"/>
    <n v="-49.11"/>
    <m/>
    <s v="PRIMEUR"/>
  </r>
  <r>
    <s v="RO53"/>
    <d v="2021-06-12T00:00:00"/>
    <x v="0"/>
    <x v="0"/>
    <x v="7"/>
    <s v="Forfait mobile"/>
    <n v="-10"/>
    <m/>
    <s v="SOSH : carte SIM nouveau forfait"/>
  </r>
  <r>
    <s v="RO54"/>
    <d v="2021-06-12T00:00:00"/>
    <x v="1"/>
    <x v="1"/>
    <x v="8"/>
    <s v="Sécurité sociale"/>
    <m/>
    <n v="16"/>
    <s v="Paris - maché St GERMAIN"/>
  </r>
  <r>
    <s v="RO55"/>
    <d v="2021-06-12T00:00:00"/>
    <x v="1"/>
    <x v="1"/>
    <x v="8"/>
    <s v="Sécurité sociale"/>
    <m/>
    <n v="8.76"/>
    <s v="FILHET ALLARD"/>
  </r>
  <r>
    <s v="RO56"/>
    <d v="2021-06-14T00:00:00"/>
    <x v="0"/>
    <x v="0"/>
    <x v="4"/>
    <s v="Sport"/>
    <n v="-55"/>
    <m/>
    <s v="Atelier cour cyclette Ivry s/seine_x000a_"/>
  </r>
  <r>
    <s v="RO57"/>
    <d v="2021-06-14T00:00:00"/>
    <x v="1"/>
    <x v="0"/>
    <x v="3"/>
    <s v="Grande surface"/>
    <n v="-50.48"/>
    <m/>
    <s v="MONOPRIX"/>
  </r>
  <r>
    <s v="RO58"/>
    <d v="2021-06-14T00:00:00"/>
    <x v="0"/>
    <x v="0"/>
    <x v="4"/>
    <s v="Sport"/>
    <n v="-16.899999999999999"/>
    <m/>
    <s v="AMAZON : Protection compteur bosh"/>
  </r>
  <r>
    <s v="RO59"/>
    <d v="2021-06-14T00:00:00"/>
    <x v="1"/>
    <x v="0"/>
    <x v="4"/>
    <s v="Sortie"/>
    <n v="-7.5"/>
    <m/>
    <s v="Boisson terrasse"/>
  </r>
  <r>
    <s v="RO60"/>
    <d v="2021-06-14T00:00:00"/>
    <x v="1"/>
    <x v="0"/>
    <x v="3"/>
    <s v="Grande surface"/>
    <n v="-7.29"/>
    <m/>
    <s v="CARREFOUR"/>
  </r>
  <r>
    <s v="RO61"/>
    <d v="2021-06-14T00:00:00"/>
    <x v="0"/>
    <x v="0"/>
    <x v="4"/>
    <s v="Sortie"/>
    <n v="-6.4"/>
    <m/>
    <s v="APPLE STORE : boisson terrasse_x000a_"/>
  </r>
  <r>
    <s v="RO62"/>
    <d v="2021-06-14T00:00:00"/>
    <x v="0"/>
    <x v="8"/>
    <x v="1"/>
    <s v="Retrait"/>
    <n v="-30"/>
    <m/>
    <s v=""/>
  </r>
  <r>
    <s v="RO63"/>
    <d v="2021-06-14T00:00:00"/>
    <x v="1"/>
    <x v="1"/>
    <x v="8"/>
    <s v="Mutuelle"/>
    <m/>
    <n v="15"/>
    <s v="FILHET ALLARD"/>
  </r>
  <r>
    <s v="RO64"/>
    <d v="2021-06-14T00:00:00"/>
    <x v="0"/>
    <x v="2"/>
    <x v="4"/>
    <s v="Sport"/>
    <n v="-47.98"/>
    <m/>
    <s v="ALLTRICKS : commande poignée bosh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7" indent="0" outline="1" outlineData="1" multipleFieldFilters="0" rowHeaderCaption="Comptes">
  <location ref="E7:F22" firstHeaderRow="1" firstDataRow="1" firstDataCol="1"/>
  <pivotFields count="9">
    <pivotField showAll="0" defaultSubtotal="0"/>
    <pivotField numFmtId="170" showAll="0" defaultSubtotal="0"/>
    <pivotField axis="axisRow" showAll="0" defaultSubtotal="0">
      <items count="4">
        <item x="1"/>
        <item x="0"/>
        <item x="2"/>
        <item m="1" x="3"/>
      </items>
    </pivotField>
    <pivotField axis="axisRow" dataField="1" showAll="0" defaultSubtotal="0">
      <items count="10">
        <item x="0"/>
        <item x="2"/>
        <item x="5"/>
        <item x="1"/>
        <item x="3"/>
        <item x="4"/>
        <item x="6"/>
        <item x="7"/>
        <item x="8"/>
        <item m="1"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15">
    <i>
      <x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>
      <x v="1"/>
    </i>
    <i r="1">
      <x/>
    </i>
    <i r="1">
      <x v="1"/>
    </i>
    <i r="1">
      <x v="3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7" indent="0" outline="1" outlineData="1" chartFormat="1" rowHeaderCaption="GESTION COMPTE">
  <location ref="A6:C31" firstHeaderRow="1" firstDataRow="2" firstDataCol="1" rowPageCount="1" colPageCount="1"/>
  <pivotFields count="9">
    <pivotField showAll="0" defaultSubtotal="0"/>
    <pivotField numFmtId="170" showAll="0" defaultSubtotal="0"/>
    <pivotField axis="axisPage" showAll="0" defaultSubtotal="0">
      <items count="4">
        <item x="1"/>
        <item x="0"/>
        <item x="2"/>
        <item m="1" x="3"/>
      </items>
    </pivotField>
    <pivotField axis="axisRow" showAll="0" defaultSubtotal="0">
      <items count="10">
        <item x="0"/>
        <item x="2"/>
        <item x="5"/>
        <item x="1"/>
        <item x="3"/>
        <item x="4"/>
        <item x="6"/>
        <item x="7"/>
        <item x="8"/>
        <item m="1" x="9"/>
      </items>
    </pivotField>
    <pivotField axis="axisRow" showAll="0" defaultSubtotal="0">
      <items count="10">
        <item x="3"/>
        <item x="0"/>
        <item x="1"/>
        <item x="4"/>
        <item x="2"/>
        <item x="7"/>
        <item x="5"/>
        <item x="6"/>
        <item x="8"/>
        <item m="1" x="9"/>
      </items>
    </pivotField>
    <pivotField showAll="0" defaultSubtotal="0"/>
    <pivotField dataField="1" showAll="0" defaultSubtotal="0"/>
    <pivotField dataField="1" showAll="0" defaultSubtotal="0"/>
    <pivotField showAll="0" defaultSubtotal="0"/>
  </pivotFields>
  <rowFields count="2">
    <field x="3"/>
    <field x="4"/>
  </rowFields>
  <rowItems count="24">
    <i>
      <x/>
    </i>
    <i r="1">
      <x/>
    </i>
    <i r="1">
      <x v="3"/>
    </i>
    <i r="1">
      <x v="4"/>
    </i>
    <i r="1">
      <x v="5"/>
    </i>
    <i r="1">
      <x v="6"/>
    </i>
    <i>
      <x v="2"/>
    </i>
    <i r="1">
      <x v="4"/>
    </i>
    <i r="1">
      <x v="5"/>
    </i>
    <i>
      <x v="3"/>
    </i>
    <i r="1">
      <x v="2"/>
    </i>
    <i r="1">
      <x v="6"/>
    </i>
    <i r="1">
      <x v="8"/>
    </i>
    <i>
      <x v="4"/>
    </i>
    <i r="1">
      <x v="2"/>
    </i>
    <i>
      <x v="5"/>
    </i>
    <i r="1">
      <x v="7"/>
    </i>
    <i>
      <x v="6"/>
    </i>
    <i r="1">
      <x v="3"/>
    </i>
    <i r="1">
      <x v="5"/>
    </i>
    <i r="1">
      <x v="6"/>
    </i>
    <i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336">
      <pivotArea type="origin" dataOnly="0" labelOnly="1" outline="0" fieldPosition="0"/>
    </format>
    <format dxfId="335">
      <pivotArea field="-2" type="button" dataOnly="0" labelOnly="1" outline="0" axis="axisCol" fieldPosition="0"/>
    </format>
    <format dxfId="334">
      <pivotArea type="topRight" dataOnly="0" labelOnly="1" outline="0" fieldPosition="0"/>
    </format>
  </formats>
  <chartFormats count="2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0" name="T_Données" displayName="T_Données" ref="A5:I69" totalsRowShown="0" headerRowDxfId="347" headerRowBorderDxfId="346">
  <sortState ref="A6:I6">
    <sortCondition ref="B6"/>
  </sortState>
  <tableColumns count="9">
    <tableColumn id="7" name="NID" dataDxfId="345"/>
    <tableColumn id="1" name="Date" dataDxfId="344"/>
    <tableColumn id="2" name="Compte" dataDxfId="343"/>
    <tableColumn id="3" name="Mode" dataDxfId="342"/>
    <tableColumn id="9" name="Catégorie" dataDxfId="341"/>
    <tableColumn id="8" name="S/Catégorie" dataDxfId="340"/>
    <tableColumn id="4" name="Débit" dataDxfId="339"/>
    <tableColumn id="5" name="Crédit" dataDxfId="338"/>
    <tableColumn id="6" name="Commentaires" dataDxfId="337" dataCellStyle="Normal 2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16" totalsRowShown="0" headerRowDxfId="333" headerRowBorderDxfId="332" tableBorderDxfId="331" totalsRowBorderDxfId="330">
  <autoFilter ref="U6:V16"/>
  <tableColumns count="2">
    <tableColumn id="1" name="Date " dataDxfId="329">
      <calculatedColumnFormula>Données!#REF!</calculatedColumnFormula>
    </tableColumn>
    <tableColumn id="2" name="Bpostale-CJ" dataDxfId="328">
      <calculatedColumnFormula>Données!#REF!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7" totalsRowShown="0" headerRowDxfId="327" dataDxfId="326" tableBorderDxfId="325">
  <autoFilter ref="A1:B57">
    <filterColumn colId="0" hiddenButton="1"/>
  </autoFilter>
  <tableColumns count="2">
    <tableColumn id="1" name="Catégorie" dataDxfId="324"/>
    <tableColumn id="2" name="Sous-catégories" dataDxfId="32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322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4" totalsRowShown="0" tableBorderDxfId="321">
  <autoFilter ref="E1:E4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_Mois" displayName="T_Mois" ref="K1:K13" totalsRowShown="0">
  <autoFilter ref="K1:K13"/>
  <tableColumns count="1">
    <tableColumn id="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_Mvt" displayName="T_Mvt" ref="A1:M97" totalsRowShown="0" headerRowDxfId="62" dataDxfId="61" dataCellStyle="Normal 2">
  <autoFilter ref="A1:M97"/>
  <tableColumns count="13">
    <tableColumn id="13" name="ID" dataDxfId="60" dataCellStyle="Normal 2"/>
    <tableColumn id="1" name="Mois"/>
    <tableColumn id="2" name="Jour" dataDxfId="59" dataCellStyle="Normal 2"/>
    <tableColumn id="3" name="Compte" dataDxfId="58" dataCellStyle="Normal 2"/>
    <tableColumn id="4" name="Mode" dataDxfId="57" dataCellStyle="Normal 2"/>
    <tableColumn id="5" name="Catégorie" dataDxfId="56" dataCellStyle="Normal 2"/>
    <tableColumn id="6" name="S/Catégorie " dataDxfId="55" dataCellStyle="Normal 2"/>
    <tableColumn id="7" name="Débit" dataDxfId="54" dataCellStyle="Normal 2"/>
    <tableColumn id="8" name="Crédit" dataDxfId="53" dataCellStyle="Normal 2"/>
    <tableColumn id="9" name="Commentaires" dataDxfId="52" dataCellStyle="Normal 2"/>
    <tableColumn id="10" name="Vérif" dataDxfId="51" dataCellStyle="Normal 2"/>
    <tableColumn id="11" name="MoisNum" dataDxfId="50" dataCellStyle="Normal 2"/>
    <tableColumn id="12" name="NumMois" dataDxfId="49" dataCellStyle="Normal 2">
      <calculatedColumnFormula>MONTH(1&amp;T_Mvt[[#This Row],[Mois]])</calculatedColumnFormula>
    </tableColumn>
  </tableColumns>
  <tableStyleInfo name="TableStyleMedium2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AG9" totalsRowShown="0" headerRowDxfId="33">
  <autoFilter ref="A1:AG9"/>
  <tableColumns count="33">
    <tableColumn id="1" name="ID" dataDxfId="32" dataCellStyle="Normal 2"/>
    <tableColumn id="2" name="Jour" dataDxfId="31" dataCellStyle="Normal 2"/>
    <tableColumn id="3" name="Compte" dataDxfId="30" dataCellStyle="Normal 2"/>
    <tableColumn id="4" name="Mode" dataDxfId="29" dataCellStyle="Normal 2"/>
    <tableColumn id="5" name="Catégorie" dataDxfId="28" dataCellStyle="Normal 2"/>
    <tableColumn id="6" name="S/Catégorie " dataDxfId="27" dataCellStyle="Normal 2"/>
    <tableColumn id="7" name="Débit" dataDxfId="26" dataCellStyle="Normal 2"/>
    <tableColumn id="8" name="Crédit" dataDxfId="25" dataCellStyle="Normal 2"/>
    <tableColumn id="9" name="Commentaires" dataDxfId="24" dataCellStyle="Normal 2"/>
    <tableColumn id="10" name="Janvier" dataDxfId="23"/>
    <tableColumn id="11" name="1" dataDxfId="22"/>
    <tableColumn id="12" name="Février" dataDxfId="21"/>
    <tableColumn id="13" name="2" dataDxfId="20"/>
    <tableColumn id="14" name="Mars" dataDxfId="19"/>
    <tableColumn id="15" name="3" dataDxfId="18"/>
    <tableColumn id="16" name="Avril" dataDxfId="17"/>
    <tableColumn id="17" name="4" dataDxfId="16"/>
    <tableColumn id="18" name="Mai" dataDxfId="15"/>
    <tableColumn id="19" name="5" dataDxfId="14"/>
    <tableColumn id="20" name="Juin" dataDxfId="13"/>
    <tableColumn id="21" name="6" dataDxfId="12"/>
    <tableColumn id="22" name="Juillet" dataDxfId="11"/>
    <tableColumn id="23" name="7" dataDxfId="10"/>
    <tableColumn id="24" name="Août" dataDxfId="9"/>
    <tableColumn id="25" name="8" dataDxfId="8"/>
    <tableColumn id="26" name="Septembre" dataDxfId="7"/>
    <tableColumn id="27" name="9" dataDxfId="6"/>
    <tableColumn id="28" name="Octobre" dataDxfId="5"/>
    <tableColumn id="29" name="10" dataDxfId="4"/>
    <tableColumn id="30" name="Novembre" dataDxfId="3"/>
    <tableColumn id="31" name="11" dataDxfId="2"/>
    <tableColumn id="32" name="Décembre" dataDxfId="1"/>
    <tableColumn id="33" name="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2"/>
  <sheetViews>
    <sheetView tabSelected="1" zoomScale="87" zoomScaleNormal="87" workbookViewId="0">
      <selection activeCell="K32" sqref="K32"/>
    </sheetView>
  </sheetViews>
  <sheetFormatPr baseColWidth="10" defaultRowHeight="12.75" x14ac:dyDescent="0.2"/>
  <cols>
    <col min="1" max="2" width="11.42578125" style="84"/>
    <col min="3" max="3" width="32.7109375" style="84" bestFit="1" customWidth="1"/>
    <col min="4" max="11" width="11.42578125" style="84"/>
    <col min="12" max="12" width="13" style="84" bestFit="1" customWidth="1"/>
    <col min="13" max="16384" width="11.42578125" style="84"/>
  </cols>
  <sheetData>
    <row r="1" spans="1:13" x14ac:dyDescent="0.2">
      <c r="A1" s="83">
        <v>2021</v>
      </c>
    </row>
    <row r="2" spans="1:13" ht="15.75" x14ac:dyDescent="0.25">
      <c r="A2" s="85" t="s">
        <v>348</v>
      </c>
      <c r="B2" s="85"/>
      <c r="C2" s="87">
        <f ca="1">TODAY()</f>
        <v>44363</v>
      </c>
    </row>
    <row r="4" spans="1:13" ht="48" customHeight="1" x14ac:dyDescent="0.2">
      <c r="A4" s="83"/>
    </row>
    <row r="5" spans="1:13" ht="33.75" x14ac:dyDescent="0.5">
      <c r="C5" s="152" t="str">
        <f>"Fichier comptable de l'année " &amp;$A$1</f>
        <v>Fichier comptable de l'année 2021</v>
      </c>
      <c r="D5" s="152"/>
      <c r="E5" s="152"/>
      <c r="F5" s="152"/>
      <c r="G5" s="152"/>
      <c r="H5" s="152"/>
      <c r="I5" s="152"/>
      <c r="J5" s="152"/>
      <c r="K5" s="152"/>
      <c r="L5" s="152"/>
      <c r="M5" s="152"/>
    </row>
    <row r="42" spans="12:12" x14ac:dyDescent="0.2">
      <c r="L42" s="86" t="s">
        <v>347</v>
      </c>
    </row>
  </sheetData>
  <mergeCells count="1">
    <mergeCell ref="C5:M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0"/>
  <sheetViews>
    <sheetView zoomScaleNormal="100" workbookViewId="0">
      <pane ySplit="5" topLeftCell="A45" activePane="bottomLeft" state="frozen"/>
      <selection pane="bottomLeft" activeCell="H3" sqref="H3"/>
    </sheetView>
  </sheetViews>
  <sheetFormatPr baseColWidth="10" defaultColWidth="11.42578125" defaultRowHeight="12.75" x14ac:dyDescent="0.2"/>
  <cols>
    <col min="1" max="1" width="5.140625" style="31" bestFit="1" customWidth="1"/>
    <col min="2" max="2" width="20.140625" style="1" bestFit="1" customWidth="1"/>
    <col min="3" max="8" width="26.7109375" style="2" customWidth="1"/>
    <col min="9" max="9" width="117.85546875" style="8" customWidth="1"/>
    <col min="10" max="10" width="11" bestFit="1" customWidth="1"/>
    <col min="11" max="13" width="18.28515625" customWidth="1"/>
  </cols>
  <sheetData>
    <row r="1" spans="1:15" ht="22.5" customHeight="1" x14ac:dyDescent="0.2">
      <c r="A1" s="153" t="s">
        <v>78</v>
      </c>
      <c r="B1" s="154"/>
      <c r="C1" s="56" t="s">
        <v>241</v>
      </c>
      <c r="D1" s="73">
        <f>COUNTA(#REF!)</f>
        <v>1</v>
      </c>
      <c r="E1" s="41"/>
      <c r="F1" s="42" t="s">
        <v>365</v>
      </c>
      <c r="G1" s="43">
        <f>F3+G3</f>
        <v>4261.6300000000019</v>
      </c>
      <c r="H1" s="7"/>
      <c r="I1" s="44"/>
      <c r="N1" s="4"/>
      <c r="O1" s="4"/>
    </row>
    <row r="2" spans="1:15" ht="12.75" customHeight="1" x14ac:dyDescent="0.2">
      <c r="A2" s="155"/>
      <c r="B2" s="156"/>
      <c r="C2" s="45"/>
      <c r="D2" s="6"/>
      <c r="E2" s="6"/>
      <c r="F2" s="9" t="s">
        <v>98</v>
      </c>
      <c r="G2" s="10" t="s">
        <v>99</v>
      </c>
      <c r="H2" s="11" t="s">
        <v>100</v>
      </c>
      <c r="I2" s="46"/>
      <c r="J2" s="4"/>
      <c r="N2" s="4"/>
      <c r="O2" s="4"/>
    </row>
    <row r="3" spans="1:15" ht="30" customHeight="1" thickBot="1" x14ac:dyDescent="0.25">
      <c r="A3" s="50"/>
      <c r="B3" s="51"/>
      <c r="C3" s="45"/>
      <c r="D3" s="6"/>
      <c r="E3" s="6"/>
      <c r="F3" s="129">
        <f>F4+SUMPRODUCT((T_Données[Compte]=Listes!E2)*T_Données[Crédit])+SUMPRODUCT((T_Données[Compte]=Listes!E2)*T_Données[Débit])</f>
        <v>4059.1200000000017</v>
      </c>
      <c r="G3" s="52">
        <f>G4+SUMPRODUCT((T_Données[Compte]=Listes!E4)*T_Données[Crédit])+SUMPRODUCT((T_Données[Compte]=Listes!E4)*T_Données[Débit])</f>
        <v>202.51</v>
      </c>
      <c r="H3" s="52">
        <f>H4+SUMPRODUCT((T_Données[Compte]=Listes!E3)*T_Données[Crédit])+SUMPRODUCT((T_Données[Compte]=Listes!E3)*T_Données[Débit])</f>
        <v>10700</v>
      </c>
      <c r="I3" s="46"/>
      <c r="J3" s="4"/>
      <c r="N3" s="4"/>
      <c r="O3" s="4"/>
    </row>
    <row r="4" spans="1:15" ht="12.75" customHeight="1" thickBot="1" x14ac:dyDescent="0.25">
      <c r="A4" s="157">
        <f ca="1">TODAY()</f>
        <v>44363</v>
      </c>
      <c r="B4" s="158"/>
      <c r="C4" s="47"/>
      <c r="D4" s="48"/>
      <c r="E4" s="53" t="s">
        <v>246</v>
      </c>
      <c r="F4" s="130">
        <v>4269.3</v>
      </c>
      <c r="G4" s="130">
        <v>479.14</v>
      </c>
      <c r="H4" s="130">
        <v>7390</v>
      </c>
      <c r="I4" s="49"/>
      <c r="J4" s="4"/>
      <c r="N4" s="4"/>
      <c r="O4" s="4"/>
    </row>
    <row r="5" spans="1:15" ht="12.75" customHeight="1" thickBot="1" x14ac:dyDescent="0.25">
      <c r="A5" s="54" t="s">
        <v>93</v>
      </c>
      <c r="B5" s="141" t="s">
        <v>85</v>
      </c>
      <c r="C5" s="40" t="s">
        <v>9</v>
      </c>
      <c r="D5" s="40" t="s">
        <v>2</v>
      </c>
      <c r="E5" s="40" t="s">
        <v>0</v>
      </c>
      <c r="F5" s="40" t="s">
        <v>1</v>
      </c>
      <c r="G5" s="40" t="s">
        <v>95</v>
      </c>
      <c r="H5" s="40" t="s">
        <v>96</v>
      </c>
      <c r="I5" s="55" t="s">
        <v>97</v>
      </c>
      <c r="J5" s="4"/>
      <c r="K5" s="4"/>
      <c r="L5" s="4"/>
      <c r="M5" s="4"/>
      <c r="N5" s="4"/>
    </row>
    <row r="6" spans="1:15" x14ac:dyDescent="0.2">
      <c r="A6" s="31" t="s">
        <v>189</v>
      </c>
      <c r="B6" s="142">
        <v>44346</v>
      </c>
      <c r="C6" s="33" t="s">
        <v>79</v>
      </c>
      <c r="D6" s="34" t="s">
        <v>4</v>
      </c>
      <c r="E6" s="35" t="s">
        <v>38</v>
      </c>
      <c r="F6" s="35" t="s">
        <v>25</v>
      </c>
      <c r="G6" s="35">
        <v>-59</v>
      </c>
      <c r="H6" s="35"/>
      <c r="I6" s="36" t="s">
        <v>135</v>
      </c>
    </row>
    <row r="7" spans="1:15" x14ac:dyDescent="0.2">
      <c r="A7" s="31" t="s">
        <v>191</v>
      </c>
      <c r="B7" s="142">
        <v>44347</v>
      </c>
      <c r="C7" s="33" t="s">
        <v>50</v>
      </c>
      <c r="D7" s="34" t="s">
        <v>7</v>
      </c>
      <c r="E7" s="35" t="s">
        <v>34</v>
      </c>
      <c r="F7" s="35" t="s">
        <v>61</v>
      </c>
      <c r="G7" s="35"/>
      <c r="H7" s="35">
        <v>2000</v>
      </c>
      <c r="I7" s="36" t="s">
        <v>88</v>
      </c>
    </row>
    <row r="8" spans="1:15" x14ac:dyDescent="0.2">
      <c r="A8" s="31" t="s">
        <v>192</v>
      </c>
      <c r="B8" s="142">
        <v>44347</v>
      </c>
      <c r="C8" s="33" t="s">
        <v>50</v>
      </c>
      <c r="D8" s="34" t="s">
        <v>4</v>
      </c>
      <c r="E8" s="35" t="s">
        <v>35</v>
      </c>
      <c r="F8" s="35" t="s">
        <v>36</v>
      </c>
      <c r="G8" s="35">
        <v>-8.4499999999999993</v>
      </c>
      <c r="H8" s="35"/>
      <c r="I8" s="36" t="s">
        <v>90</v>
      </c>
    </row>
    <row r="9" spans="1:15" x14ac:dyDescent="0.2">
      <c r="A9" s="31" t="s">
        <v>193</v>
      </c>
      <c r="B9" s="142">
        <v>44347</v>
      </c>
      <c r="C9" s="33" t="s">
        <v>50</v>
      </c>
      <c r="D9" s="34" t="s">
        <v>4</v>
      </c>
      <c r="E9" s="35" t="s">
        <v>32</v>
      </c>
      <c r="F9" s="35" t="s">
        <v>40</v>
      </c>
      <c r="G9" s="35">
        <v>-19.52</v>
      </c>
      <c r="H9" s="35"/>
      <c r="I9" s="36" t="s">
        <v>91</v>
      </c>
    </row>
    <row r="10" spans="1:15" x14ac:dyDescent="0.2">
      <c r="A10" s="31" t="s">
        <v>194</v>
      </c>
      <c r="B10" s="142">
        <v>44347</v>
      </c>
      <c r="C10" s="33" t="s">
        <v>50</v>
      </c>
      <c r="D10" s="34" t="s">
        <v>4</v>
      </c>
      <c r="E10" s="35" t="s">
        <v>32</v>
      </c>
      <c r="F10" s="35" t="s">
        <v>20</v>
      </c>
      <c r="G10" s="35">
        <v>-29.5</v>
      </c>
      <c r="H10" s="35"/>
      <c r="I10" s="36" t="s">
        <v>92</v>
      </c>
    </row>
    <row r="11" spans="1:15" x14ac:dyDescent="0.2">
      <c r="A11" s="31" t="s">
        <v>195</v>
      </c>
      <c r="B11" s="142">
        <v>44347</v>
      </c>
      <c r="C11" s="33" t="s">
        <v>50</v>
      </c>
      <c r="D11" s="34" t="s">
        <v>4</v>
      </c>
      <c r="E11" s="35" t="s">
        <v>32</v>
      </c>
      <c r="F11" s="35" t="s">
        <v>37</v>
      </c>
      <c r="G11" s="35">
        <v>-55.67</v>
      </c>
      <c r="H11" s="35"/>
      <c r="I11" s="36" t="s">
        <v>136</v>
      </c>
    </row>
    <row r="12" spans="1:15" x14ac:dyDescent="0.2">
      <c r="A12" s="31" t="s">
        <v>196</v>
      </c>
      <c r="B12" s="142">
        <v>44347</v>
      </c>
      <c r="C12" s="33" t="s">
        <v>79</v>
      </c>
      <c r="D12" s="34" t="s">
        <v>11</v>
      </c>
      <c r="E12" s="35" t="s">
        <v>39</v>
      </c>
      <c r="F12" s="35" t="s">
        <v>74</v>
      </c>
      <c r="G12" s="35">
        <v>-62.43</v>
      </c>
      <c r="H12" s="35"/>
      <c r="I12" s="37" t="s">
        <v>137</v>
      </c>
    </row>
    <row r="13" spans="1:15" x14ac:dyDescent="0.2">
      <c r="A13" s="31" t="s">
        <v>197</v>
      </c>
      <c r="B13" s="142">
        <v>44348</v>
      </c>
      <c r="C13" s="33" t="s">
        <v>50</v>
      </c>
      <c r="D13" s="34" t="s">
        <v>89</v>
      </c>
      <c r="E13" s="35" t="s">
        <v>34</v>
      </c>
      <c r="F13" s="35" t="s">
        <v>138</v>
      </c>
      <c r="G13" s="35"/>
      <c r="H13" s="35">
        <v>3500.17</v>
      </c>
      <c r="I13" s="37" t="s">
        <v>247</v>
      </c>
    </row>
    <row r="14" spans="1:15" x14ac:dyDescent="0.2">
      <c r="A14" s="31" t="s">
        <v>198</v>
      </c>
      <c r="B14" s="142">
        <v>44348</v>
      </c>
      <c r="C14" s="33" t="s">
        <v>50</v>
      </c>
      <c r="D14" s="34" t="s">
        <v>4</v>
      </c>
      <c r="E14" s="35" t="s">
        <v>28</v>
      </c>
      <c r="F14" s="35" t="s">
        <v>67</v>
      </c>
      <c r="G14" s="35">
        <v>-27.59</v>
      </c>
      <c r="H14" s="35"/>
      <c r="I14" s="37" t="s">
        <v>139</v>
      </c>
    </row>
    <row r="15" spans="1:15" x14ac:dyDescent="0.2">
      <c r="A15" s="31" t="s">
        <v>199</v>
      </c>
      <c r="B15" s="142">
        <v>44348</v>
      </c>
      <c r="C15" s="33" t="s">
        <v>50</v>
      </c>
      <c r="D15" s="34" t="s">
        <v>4</v>
      </c>
      <c r="E15" s="35" t="s">
        <v>35</v>
      </c>
      <c r="F15" s="35" t="s">
        <v>12</v>
      </c>
      <c r="G15" s="35">
        <v>-58.87</v>
      </c>
      <c r="H15" s="35"/>
      <c r="I15" s="37" t="s">
        <v>140</v>
      </c>
    </row>
    <row r="16" spans="1:15" x14ac:dyDescent="0.2">
      <c r="A16" s="31" t="s">
        <v>190</v>
      </c>
      <c r="B16" s="142">
        <v>44349</v>
      </c>
      <c r="C16" s="33" t="s">
        <v>50</v>
      </c>
      <c r="D16" s="34" t="s">
        <v>7</v>
      </c>
      <c r="E16" s="35" t="s">
        <v>34</v>
      </c>
      <c r="F16" s="35" t="s">
        <v>138</v>
      </c>
      <c r="G16" s="35">
        <v>-3500</v>
      </c>
      <c r="H16" s="35"/>
      <c r="I16" s="37" t="s">
        <v>141</v>
      </c>
    </row>
    <row r="17" spans="1:9" x14ac:dyDescent="0.2">
      <c r="A17" s="31" t="s">
        <v>200</v>
      </c>
      <c r="B17" s="142">
        <v>44349</v>
      </c>
      <c r="C17" s="33" t="s">
        <v>55</v>
      </c>
      <c r="D17" s="34" t="s">
        <v>7</v>
      </c>
      <c r="E17" s="35" t="s">
        <v>34</v>
      </c>
      <c r="F17" s="35" t="s">
        <v>138</v>
      </c>
      <c r="G17" s="35"/>
      <c r="H17" s="35">
        <v>3500</v>
      </c>
      <c r="I17" s="37" t="s">
        <v>141</v>
      </c>
    </row>
    <row r="18" spans="1:9" x14ac:dyDescent="0.2">
      <c r="A18" s="31" t="s">
        <v>201</v>
      </c>
      <c r="B18" s="142">
        <v>44349</v>
      </c>
      <c r="C18" s="33" t="s">
        <v>79</v>
      </c>
      <c r="D18" s="34" t="s">
        <v>11</v>
      </c>
      <c r="E18" s="35" t="s">
        <v>39</v>
      </c>
      <c r="F18" s="35" t="s">
        <v>74</v>
      </c>
      <c r="G18" s="35">
        <v>-17</v>
      </c>
      <c r="H18" s="35"/>
      <c r="I18" s="37" t="s">
        <v>142</v>
      </c>
    </row>
    <row r="19" spans="1:9" x14ac:dyDescent="0.2">
      <c r="A19" s="31" t="s">
        <v>202</v>
      </c>
      <c r="B19" s="142">
        <v>44349</v>
      </c>
      <c r="C19" s="33" t="s">
        <v>50</v>
      </c>
      <c r="D19" s="34" t="s">
        <v>7</v>
      </c>
      <c r="E19" s="35" t="s">
        <v>34</v>
      </c>
      <c r="F19" s="35" t="s">
        <v>51</v>
      </c>
      <c r="G19" s="35"/>
      <c r="H19" s="35">
        <v>16.059999999999999</v>
      </c>
      <c r="I19" s="37" t="s">
        <v>143</v>
      </c>
    </row>
    <row r="20" spans="1:9" x14ac:dyDescent="0.2">
      <c r="A20" s="31" t="s">
        <v>203</v>
      </c>
      <c r="B20" s="142">
        <v>44350</v>
      </c>
      <c r="C20" s="33" t="s">
        <v>50</v>
      </c>
      <c r="D20" s="34" t="s">
        <v>7</v>
      </c>
      <c r="E20" s="35" t="s">
        <v>34</v>
      </c>
      <c r="F20" s="35" t="s">
        <v>52</v>
      </c>
      <c r="G20" s="35">
        <v>-10</v>
      </c>
      <c r="H20" s="35"/>
      <c r="I20" s="37" t="s">
        <v>144</v>
      </c>
    </row>
    <row r="21" spans="1:9" x14ac:dyDescent="0.2">
      <c r="A21" s="31" t="s">
        <v>204</v>
      </c>
      <c r="B21" s="142">
        <v>44350</v>
      </c>
      <c r="C21" s="33" t="s">
        <v>55</v>
      </c>
      <c r="D21" s="34" t="s">
        <v>7</v>
      </c>
      <c r="E21" s="35" t="s">
        <v>34</v>
      </c>
      <c r="F21" s="35" t="s">
        <v>51</v>
      </c>
      <c r="G21" s="35"/>
      <c r="H21" s="35">
        <v>10</v>
      </c>
      <c r="I21" s="37" t="s">
        <v>144</v>
      </c>
    </row>
    <row r="22" spans="1:9" x14ac:dyDescent="0.2">
      <c r="A22" s="31" t="s">
        <v>205</v>
      </c>
      <c r="B22" s="142">
        <v>44350</v>
      </c>
      <c r="C22" s="33" t="s">
        <v>50</v>
      </c>
      <c r="D22" s="34" t="s">
        <v>4</v>
      </c>
      <c r="E22" s="35" t="s">
        <v>32</v>
      </c>
      <c r="F22" s="35" t="s">
        <v>40</v>
      </c>
      <c r="G22" s="35">
        <v>-238.9</v>
      </c>
      <c r="H22" s="35"/>
      <c r="I22" s="37" t="s">
        <v>145</v>
      </c>
    </row>
    <row r="23" spans="1:9" x14ac:dyDescent="0.2">
      <c r="A23" s="31" t="s">
        <v>206</v>
      </c>
      <c r="B23" s="142">
        <v>44350</v>
      </c>
      <c r="C23" s="33" t="s">
        <v>50</v>
      </c>
      <c r="D23" s="34" t="s">
        <v>4</v>
      </c>
      <c r="E23" s="35" t="s">
        <v>28</v>
      </c>
      <c r="F23" s="35" t="s">
        <v>67</v>
      </c>
      <c r="G23" s="35">
        <v>-119.99</v>
      </c>
      <c r="H23" s="35"/>
      <c r="I23" s="37" t="s">
        <v>146</v>
      </c>
    </row>
    <row r="24" spans="1:9" x14ac:dyDescent="0.2">
      <c r="A24" s="31" t="s">
        <v>207</v>
      </c>
      <c r="B24" s="142">
        <v>44350</v>
      </c>
      <c r="C24" s="33" t="s">
        <v>50</v>
      </c>
      <c r="D24" s="34" t="s">
        <v>4</v>
      </c>
      <c r="E24" s="35" t="s">
        <v>32</v>
      </c>
      <c r="F24" s="35" t="s">
        <v>20</v>
      </c>
      <c r="G24" s="35">
        <v>-51.5</v>
      </c>
      <c r="H24" s="35"/>
      <c r="I24" s="37" t="s">
        <v>92</v>
      </c>
    </row>
    <row r="25" spans="1:9" x14ac:dyDescent="0.2">
      <c r="A25" s="31" t="s">
        <v>208</v>
      </c>
      <c r="B25" s="142">
        <v>44350</v>
      </c>
      <c r="C25" s="33" t="s">
        <v>79</v>
      </c>
      <c r="D25" s="34" t="s">
        <v>11</v>
      </c>
      <c r="E25" s="35" t="s">
        <v>39</v>
      </c>
      <c r="F25" s="35" t="s">
        <v>74</v>
      </c>
      <c r="G25" s="35">
        <v>-19.989999999999998</v>
      </c>
      <c r="H25" s="35"/>
      <c r="I25" s="37" t="s">
        <v>147</v>
      </c>
    </row>
    <row r="26" spans="1:9" x14ac:dyDescent="0.2">
      <c r="A26" s="31" t="s">
        <v>209</v>
      </c>
      <c r="B26" s="142">
        <v>44350</v>
      </c>
      <c r="C26" s="33" t="s">
        <v>79</v>
      </c>
      <c r="D26" s="34" t="s">
        <v>11</v>
      </c>
      <c r="E26" s="35" t="s">
        <v>39</v>
      </c>
      <c r="F26" s="35" t="s">
        <v>74</v>
      </c>
      <c r="G26" s="35">
        <v>-9.98</v>
      </c>
      <c r="H26" s="35"/>
      <c r="I26" s="37" t="s">
        <v>148</v>
      </c>
    </row>
    <row r="27" spans="1:9" x14ac:dyDescent="0.2">
      <c r="A27" s="31" t="s">
        <v>210</v>
      </c>
      <c r="B27" s="142">
        <v>44351</v>
      </c>
      <c r="C27" s="33" t="s">
        <v>79</v>
      </c>
      <c r="D27" s="34" t="s">
        <v>11</v>
      </c>
      <c r="E27" s="35" t="s">
        <v>39</v>
      </c>
      <c r="F27" s="35" t="s">
        <v>74</v>
      </c>
      <c r="G27" s="35">
        <v>-0.99</v>
      </c>
      <c r="H27" s="35"/>
      <c r="I27" s="37" t="s">
        <v>149</v>
      </c>
    </row>
    <row r="28" spans="1:9" x14ac:dyDescent="0.2">
      <c r="A28" s="31" t="s">
        <v>211</v>
      </c>
      <c r="B28" s="142">
        <v>44351</v>
      </c>
      <c r="C28" s="33" t="s">
        <v>79</v>
      </c>
      <c r="D28" s="34" t="s">
        <v>4</v>
      </c>
      <c r="E28" s="35" t="s">
        <v>38</v>
      </c>
      <c r="F28" s="35" t="s">
        <v>10</v>
      </c>
      <c r="G28" s="35">
        <v>-30</v>
      </c>
      <c r="H28" s="35"/>
      <c r="I28" s="37" t="s">
        <v>150</v>
      </c>
    </row>
    <row r="29" spans="1:9" x14ac:dyDescent="0.2">
      <c r="A29" s="31" t="s">
        <v>212</v>
      </c>
      <c r="B29" s="142">
        <v>44351</v>
      </c>
      <c r="C29" s="33" t="s">
        <v>50</v>
      </c>
      <c r="D29" s="34" t="s">
        <v>151</v>
      </c>
      <c r="E29" s="35" t="s">
        <v>152</v>
      </c>
      <c r="F29" s="35" t="s">
        <v>152</v>
      </c>
      <c r="G29" s="35">
        <v>-50</v>
      </c>
      <c r="H29" s="35"/>
      <c r="I29" s="37" t="s">
        <v>153</v>
      </c>
    </row>
    <row r="30" spans="1:9" x14ac:dyDescent="0.2">
      <c r="A30" s="31" t="s">
        <v>213</v>
      </c>
      <c r="B30" s="142">
        <v>44351</v>
      </c>
      <c r="C30" s="33" t="s">
        <v>55</v>
      </c>
      <c r="D30" s="34" t="s">
        <v>7</v>
      </c>
      <c r="E30" s="35" t="s">
        <v>34</v>
      </c>
      <c r="F30" s="35" t="s">
        <v>51</v>
      </c>
      <c r="G30" s="35"/>
      <c r="H30" s="35">
        <v>100</v>
      </c>
      <c r="I30" s="37" t="s">
        <v>112</v>
      </c>
    </row>
    <row r="31" spans="1:9" x14ac:dyDescent="0.2">
      <c r="A31" s="31" t="s">
        <v>214</v>
      </c>
      <c r="B31" s="142">
        <v>44351</v>
      </c>
      <c r="C31" s="33" t="s">
        <v>79</v>
      </c>
      <c r="D31" s="34" t="s">
        <v>7</v>
      </c>
      <c r="E31" s="35" t="s">
        <v>34</v>
      </c>
      <c r="F31" s="35" t="s">
        <v>52</v>
      </c>
      <c r="G31" s="35">
        <v>-100</v>
      </c>
      <c r="H31" s="35"/>
      <c r="I31" s="37" t="s">
        <v>112</v>
      </c>
    </row>
    <row r="32" spans="1:9" x14ac:dyDescent="0.2">
      <c r="A32" s="31" t="s">
        <v>215</v>
      </c>
      <c r="B32" s="142">
        <v>44354</v>
      </c>
      <c r="C32" s="33" t="s">
        <v>50</v>
      </c>
      <c r="D32" s="34" t="s">
        <v>111</v>
      </c>
      <c r="E32" s="35" t="s">
        <v>70</v>
      </c>
      <c r="F32" s="35" t="s">
        <v>80</v>
      </c>
      <c r="G32" s="35">
        <v>-11.99</v>
      </c>
      <c r="H32" s="35"/>
      <c r="I32" s="37" t="s">
        <v>114</v>
      </c>
    </row>
    <row r="33" spans="1:9" x14ac:dyDescent="0.2">
      <c r="A33" s="31" t="s">
        <v>216</v>
      </c>
      <c r="B33" s="142">
        <v>44354</v>
      </c>
      <c r="C33" s="33" t="s">
        <v>50</v>
      </c>
      <c r="D33" s="34" t="s">
        <v>111</v>
      </c>
      <c r="E33" s="35" t="s">
        <v>70</v>
      </c>
      <c r="F33" s="35" t="s">
        <v>80</v>
      </c>
      <c r="G33" s="35">
        <v>-11.99</v>
      </c>
      <c r="H33" s="35"/>
      <c r="I33" s="37" t="s">
        <v>115</v>
      </c>
    </row>
    <row r="34" spans="1:9" x14ac:dyDescent="0.2">
      <c r="A34" s="31" t="s">
        <v>217</v>
      </c>
      <c r="B34" s="142">
        <v>44354</v>
      </c>
      <c r="C34" s="33" t="s">
        <v>50</v>
      </c>
      <c r="D34" s="38" t="s">
        <v>111</v>
      </c>
      <c r="E34" s="35" t="s">
        <v>35</v>
      </c>
      <c r="F34" s="35" t="s">
        <v>47</v>
      </c>
      <c r="G34" s="35">
        <v>-165.27</v>
      </c>
      <c r="H34" s="35"/>
      <c r="I34" s="37" t="s">
        <v>167</v>
      </c>
    </row>
    <row r="35" spans="1:9" x14ac:dyDescent="0.2">
      <c r="A35" s="31" t="s">
        <v>218</v>
      </c>
      <c r="B35" s="142">
        <v>44354</v>
      </c>
      <c r="C35" s="33" t="s">
        <v>50</v>
      </c>
      <c r="D35" s="34" t="s">
        <v>111</v>
      </c>
      <c r="E35" s="35" t="s">
        <v>35</v>
      </c>
      <c r="F35" s="35" t="s">
        <v>23</v>
      </c>
      <c r="G35" s="35">
        <v>-321.61</v>
      </c>
      <c r="H35" s="35"/>
      <c r="I35" s="37" t="s">
        <v>168</v>
      </c>
    </row>
    <row r="36" spans="1:9" x14ac:dyDescent="0.2">
      <c r="A36" s="31" t="s">
        <v>219</v>
      </c>
      <c r="B36" s="142">
        <v>44354</v>
      </c>
      <c r="C36" s="33" t="s">
        <v>50</v>
      </c>
      <c r="D36" s="34" t="s">
        <v>6</v>
      </c>
      <c r="E36" s="35" t="s">
        <v>28</v>
      </c>
      <c r="F36" s="35" t="s">
        <v>29</v>
      </c>
      <c r="G36" s="35">
        <v>-339.49</v>
      </c>
      <c r="H36" s="35"/>
      <c r="I36" s="37" t="s">
        <v>169</v>
      </c>
    </row>
    <row r="37" spans="1:9" x14ac:dyDescent="0.2">
      <c r="A37" s="31" t="s">
        <v>220</v>
      </c>
      <c r="B37" s="142">
        <v>44354</v>
      </c>
      <c r="C37" s="33" t="s">
        <v>50</v>
      </c>
      <c r="D37" s="34" t="s">
        <v>6</v>
      </c>
      <c r="E37" s="35" t="s">
        <v>70</v>
      </c>
      <c r="F37" s="35" t="s">
        <v>24</v>
      </c>
      <c r="G37" s="35">
        <v>-209.44</v>
      </c>
      <c r="H37" s="35"/>
      <c r="I37" s="37" t="s">
        <v>170</v>
      </c>
    </row>
    <row r="38" spans="1:9" x14ac:dyDescent="0.2">
      <c r="A38" s="31" t="s">
        <v>221</v>
      </c>
      <c r="B38" s="142">
        <v>44354</v>
      </c>
      <c r="C38" s="33" t="s">
        <v>50</v>
      </c>
      <c r="D38" s="34" t="s">
        <v>6</v>
      </c>
      <c r="E38" s="35" t="s">
        <v>28</v>
      </c>
      <c r="F38" s="35" t="s">
        <v>56</v>
      </c>
      <c r="G38" s="35">
        <v>-164.16</v>
      </c>
      <c r="H38" s="35"/>
      <c r="I38" s="37" t="s">
        <v>171</v>
      </c>
    </row>
    <row r="39" spans="1:9" x14ac:dyDescent="0.2">
      <c r="A39" s="31" t="s">
        <v>222</v>
      </c>
      <c r="B39" s="142">
        <v>44354</v>
      </c>
      <c r="C39" s="33" t="s">
        <v>50</v>
      </c>
      <c r="D39" s="34" t="s">
        <v>172</v>
      </c>
      <c r="E39" s="35" t="s">
        <v>31</v>
      </c>
      <c r="F39" s="35" t="s">
        <v>13</v>
      </c>
      <c r="G39" s="35">
        <v>-50</v>
      </c>
      <c r="H39" s="35"/>
      <c r="I39" s="37" t="s">
        <v>173</v>
      </c>
    </row>
    <row r="40" spans="1:9" x14ac:dyDescent="0.2">
      <c r="A40" s="31" t="s">
        <v>223</v>
      </c>
      <c r="B40" s="142">
        <v>44354</v>
      </c>
      <c r="C40" s="33" t="s">
        <v>50</v>
      </c>
      <c r="D40" s="34" t="s">
        <v>4</v>
      </c>
      <c r="E40" s="35" t="s">
        <v>70</v>
      </c>
      <c r="F40" s="35" t="s">
        <v>24</v>
      </c>
      <c r="G40" s="35">
        <v>-146.66</v>
      </c>
      <c r="H40" s="35"/>
      <c r="I40" s="37" t="s">
        <v>174</v>
      </c>
    </row>
    <row r="41" spans="1:9" x14ac:dyDescent="0.2">
      <c r="A41" s="31" t="s">
        <v>224</v>
      </c>
      <c r="B41" s="142">
        <v>44354</v>
      </c>
      <c r="C41" s="33" t="s">
        <v>50</v>
      </c>
      <c r="D41" s="34" t="s">
        <v>4</v>
      </c>
      <c r="E41" s="35" t="s">
        <v>28</v>
      </c>
      <c r="F41" s="35" t="s">
        <v>67</v>
      </c>
      <c r="G41" s="35">
        <v>-135.6</v>
      </c>
      <c r="H41" s="35"/>
      <c r="I41" s="37" t="s">
        <v>175</v>
      </c>
    </row>
    <row r="42" spans="1:9" x14ac:dyDescent="0.2">
      <c r="A42" s="31" t="s">
        <v>225</v>
      </c>
      <c r="B42" s="142">
        <v>44354</v>
      </c>
      <c r="C42" s="33" t="s">
        <v>50</v>
      </c>
      <c r="D42" s="34" t="s">
        <v>4</v>
      </c>
      <c r="E42" s="35" t="s">
        <v>28</v>
      </c>
      <c r="F42" s="35" t="s">
        <v>67</v>
      </c>
      <c r="G42" s="35"/>
      <c r="H42" s="35">
        <v>86.5</v>
      </c>
      <c r="I42" s="37" t="s">
        <v>176</v>
      </c>
    </row>
    <row r="43" spans="1:9" x14ac:dyDescent="0.2">
      <c r="A43" s="31" t="s">
        <v>226</v>
      </c>
      <c r="B43" s="142">
        <v>44354</v>
      </c>
      <c r="C43" s="33" t="s">
        <v>50</v>
      </c>
      <c r="D43" s="34" t="s">
        <v>4</v>
      </c>
      <c r="E43" s="35" t="s">
        <v>32</v>
      </c>
      <c r="F43" s="35" t="s">
        <v>37</v>
      </c>
      <c r="G43" s="35">
        <v>-5</v>
      </c>
      <c r="H43" s="35"/>
      <c r="I43" s="37" t="s">
        <v>177</v>
      </c>
    </row>
    <row r="44" spans="1:9" x14ac:dyDescent="0.2">
      <c r="A44" s="31" t="s">
        <v>227</v>
      </c>
      <c r="B44" s="142">
        <v>44354</v>
      </c>
      <c r="C44" s="33" t="s">
        <v>79</v>
      </c>
      <c r="D44" s="34" t="s">
        <v>4</v>
      </c>
      <c r="E44" s="35" t="s">
        <v>70</v>
      </c>
      <c r="F44" s="35" t="s">
        <v>80</v>
      </c>
      <c r="G44" s="35">
        <v>-12</v>
      </c>
      <c r="H44" s="35"/>
      <c r="I44" s="37" t="s">
        <v>178</v>
      </c>
    </row>
    <row r="45" spans="1:9" x14ac:dyDescent="0.2">
      <c r="A45" s="31" t="s">
        <v>228</v>
      </c>
      <c r="B45" s="142">
        <v>44354</v>
      </c>
      <c r="C45" s="33" t="s">
        <v>79</v>
      </c>
      <c r="D45" s="34" t="s">
        <v>11</v>
      </c>
      <c r="E45" s="35" t="s">
        <v>39</v>
      </c>
      <c r="F45" s="35" t="s">
        <v>74</v>
      </c>
      <c r="G45" s="35">
        <v>-14.99</v>
      </c>
      <c r="H45" s="35"/>
      <c r="I45" s="37" t="s">
        <v>179</v>
      </c>
    </row>
    <row r="46" spans="1:9" x14ac:dyDescent="0.2">
      <c r="A46" s="31" t="s">
        <v>229</v>
      </c>
      <c r="B46" s="142">
        <v>44355</v>
      </c>
      <c r="C46" s="33" t="s">
        <v>50</v>
      </c>
      <c r="D46" s="34" t="s">
        <v>4</v>
      </c>
      <c r="E46" s="35" t="s">
        <v>32</v>
      </c>
      <c r="F46" s="35" t="s">
        <v>40</v>
      </c>
      <c r="G46" s="35">
        <v>-41.61</v>
      </c>
      <c r="H46" s="35"/>
      <c r="I46" s="37" t="s">
        <v>180</v>
      </c>
    </row>
    <row r="47" spans="1:9" ht="14.25" customHeight="1" x14ac:dyDescent="0.2">
      <c r="A47" s="31" t="s">
        <v>230</v>
      </c>
      <c r="B47" s="142">
        <v>44355</v>
      </c>
      <c r="C47" s="33" t="s">
        <v>50</v>
      </c>
      <c r="D47" s="34" t="s">
        <v>7</v>
      </c>
      <c r="E47" s="35" t="s">
        <v>28</v>
      </c>
      <c r="F47" s="35" t="s">
        <v>181</v>
      </c>
      <c r="G47" s="35"/>
      <c r="H47" s="35">
        <v>157.87</v>
      </c>
      <c r="I47" s="128" t="s">
        <v>240</v>
      </c>
    </row>
    <row r="48" spans="1:9" x14ac:dyDescent="0.2">
      <c r="A48" s="31" t="s">
        <v>231</v>
      </c>
      <c r="B48" s="142">
        <v>44355</v>
      </c>
      <c r="C48" s="33" t="s">
        <v>50</v>
      </c>
      <c r="D48" s="34" t="s">
        <v>7</v>
      </c>
      <c r="E48" s="35" t="s">
        <v>31</v>
      </c>
      <c r="F48" s="35" t="s">
        <v>27</v>
      </c>
      <c r="G48" s="35"/>
      <c r="H48" s="35">
        <v>21</v>
      </c>
      <c r="I48" s="37" t="s">
        <v>182</v>
      </c>
    </row>
    <row r="49" spans="1:9" x14ac:dyDescent="0.2">
      <c r="A49" s="31" t="s">
        <v>232</v>
      </c>
      <c r="B49" s="142">
        <v>44356</v>
      </c>
      <c r="C49" s="33" t="s">
        <v>79</v>
      </c>
      <c r="D49" s="34" t="s">
        <v>11</v>
      </c>
      <c r="E49" s="35" t="s">
        <v>39</v>
      </c>
      <c r="F49" s="35" t="s">
        <v>15</v>
      </c>
      <c r="G49" s="35">
        <v>-83.97</v>
      </c>
      <c r="H49" s="35"/>
      <c r="I49" s="37" t="s">
        <v>183</v>
      </c>
    </row>
    <row r="50" spans="1:9" x14ac:dyDescent="0.2">
      <c r="A50" s="31" t="s">
        <v>233</v>
      </c>
      <c r="B50" s="142">
        <v>44356</v>
      </c>
      <c r="C50" s="33" t="s">
        <v>50</v>
      </c>
      <c r="D50" s="34" t="s">
        <v>4</v>
      </c>
      <c r="E50" s="35" t="s">
        <v>32</v>
      </c>
      <c r="F50" s="35" t="s">
        <v>37</v>
      </c>
      <c r="G50" s="35">
        <v>-13.39</v>
      </c>
      <c r="H50" s="35"/>
      <c r="I50" s="37" t="s">
        <v>184</v>
      </c>
    </row>
    <row r="51" spans="1:9" x14ac:dyDescent="0.2">
      <c r="A51" s="31" t="s">
        <v>234</v>
      </c>
      <c r="B51" s="142">
        <v>44356</v>
      </c>
      <c r="C51" s="33" t="s">
        <v>50</v>
      </c>
      <c r="D51" s="34" t="s">
        <v>4</v>
      </c>
      <c r="E51" s="35" t="s">
        <v>32</v>
      </c>
      <c r="F51" s="35" t="s">
        <v>37</v>
      </c>
      <c r="G51" s="35">
        <v>-3.4</v>
      </c>
      <c r="H51" s="35"/>
      <c r="I51" s="37" t="s">
        <v>177</v>
      </c>
    </row>
    <row r="52" spans="1:9" x14ac:dyDescent="0.2">
      <c r="A52" s="31" t="s">
        <v>235</v>
      </c>
      <c r="B52" s="142">
        <v>44357</v>
      </c>
      <c r="C52" s="33" t="s">
        <v>50</v>
      </c>
      <c r="D52" s="34" t="s">
        <v>6</v>
      </c>
      <c r="E52" s="35" t="s">
        <v>28</v>
      </c>
      <c r="F52" s="35" t="s">
        <v>81</v>
      </c>
      <c r="G52" s="35">
        <v>-60</v>
      </c>
      <c r="H52" s="35"/>
      <c r="I52" s="37" t="s">
        <v>185</v>
      </c>
    </row>
    <row r="53" spans="1:9" x14ac:dyDescent="0.2">
      <c r="A53" s="31" t="s">
        <v>236</v>
      </c>
      <c r="B53" s="142">
        <v>44357</v>
      </c>
      <c r="C53" s="33" t="s">
        <v>50</v>
      </c>
      <c r="D53" s="34" t="s">
        <v>6</v>
      </c>
      <c r="E53" s="35" t="s">
        <v>39</v>
      </c>
      <c r="F53" s="35" t="s">
        <v>15</v>
      </c>
      <c r="G53" s="35">
        <v>-25.31</v>
      </c>
      <c r="H53" s="35"/>
      <c r="I53" s="37" t="s">
        <v>186</v>
      </c>
    </row>
    <row r="54" spans="1:9" ht="16.5" customHeight="1" x14ac:dyDescent="0.2">
      <c r="A54" s="31" t="s">
        <v>237</v>
      </c>
      <c r="B54" s="142">
        <v>44357</v>
      </c>
      <c r="C54" s="33" t="s">
        <v>50</v>
      </c>
      <c r="D54" s="34" t="s">
        <v>4</v>
      </c>
      <c r="E54" s="35" t="s">
        <v>35</v>
      </c>
      <c r="F54" s="35" t="s">
        <v>36</v>
      </c>
      <c r="G54" s="35">
        <v>-42.25</v>
      </c>
      <c r="H54" s="35"/>
      <c r="I54" s="39" t="s">
        <v>187</v>
      </c>
    </row>
    <row r="55" spans="1:9" x14ac:dyDescent="0.2">
      <c r="A55" s="31" t="s">
        <v>238</v>
      </c>
      <c r="B55" s="142">
        <v>44358</v>
      </c>
      <c r="C55" s="33" t="s">
        <v>55</v>
      </c>
      <c r="D55" s="34" t="s">
        <v>7</v>
      </c>
      <c r="E55" s="35" t="s">
        <v>34</v>
      </c>
      <c r="F55" s="35" t="s">
        <v>138</v>
      </c>
      <c r="G55" s="35">
        <v>-300</v>
      </c>
      <c r="H55" s="35"/>
      <c r="I55" s="37" t="s">
        <v>188</v>
      </c>
    </row>
    <row r="56" spans="1:9" x14ac:dyDescent="0.2">
      <c r="A56" s="31" t="s">
        <v>239</v>
      </c>
      <c r="B56" s="142">
        <v>44358</v>
      </c>
      <c r="C56" s="33" t="s">
        <v>79</v>
      </c>
      <c r="D56" s="34" t="s">
        <v>7</v>
      </c>
      <c r="E56" s="35" t="s">
        <v>34</v>
      </c>
      <c r="F56" s="35" t="s">
        <v>138</v>
      </c>
      <c r="G56" s="35"/>
      <c r="H56" s="35">
        <v>300</v>
      </c>
      <c r="I56" s="37" t="s">
        <v>188</v>
      </c>
    </row>
    <row r="57" spans="1:9" x14ac:dyDescent="0.2">
      <c r="A57" s="31" t="s">
        <v>349</v>
      </c>
      <c r="B57" s="143">
        <v>44359</v>
      </c>
      <c r="C57" s="88" t="s">
        <v>50</v>
      </c>
      <c r="D57" s="89" t="s">
        <v>4</v>
      </c>
      <c r="E57" s="90" t="s">
        <v>32</v>
      </c>
      <c r="F57" s="90" t="s">
        <v>37</v>
      </c>
      <c r="G57" s="90">
        <v>-49.11</v>
      </c>
      <c r="H57" s="90"/>
      <c r="I57" s="91" t="s">
        <v>350</v>
      </c>
    </row>
    <row r="58" spans="1:9" x14ac:dyDescent="0.2">
      <c r="A58" s="31" t="s">
        <v>351</v>
      </c>
      <c r="B58" s="143">
        <v>44359</v>
      </c>
      <c r="C58" s="88" t="s">
        <v>79</v>
      </c>
      <c r="D58" s="89" t="s">
        <v>4</v>
      </c>
      <c r="E58" s="90" t="s">
        <v>70</v>
      </c>
      <c r="F58" s="90" t="s">
        <v>80</v>
      </c>
      <c r="G58" s="90">
        <v>-10</v>
      </c>
      <c r="H58" s="90"/>
      <c r="I58" s="91" t="s">
        <v>352</v>
      </c>
    </row>
    <row r="59" spans="1:9" x14ac:dyDescent="0.2">
      <c r="A59" s="31" t="s">
        <v>353</v>
      </c>
      <c r="B59" s="143">
        <v>44359</v>
      </c>
      <c r="C59" s="88" t="s">
        <v>50</v>
      </c>
      <c r="D59" s="89" t="s">
        <v>7</v>
      </c>
      <c r="E59" s="90" t="s">
        <v>31</v>
      </c>
      <c r="F59" s="90" t="s">
        <v>75</v>
      </c>
      <c r="G59" s="90"/>
      <c r="H59" s="90">
        <v>16</v>
      </c>
      <c r="I59" s="124" t="s">
        <v>357</v>
      </c>
    </row>
    <row r="60" spans="1:9" x14ac:dyDescent="0.2">
      <c r="A60" s="31" t="s">
        <v>355</v>
      </c>
      <c r="B60" s="143">
        <v>44359</v>
      </c>
      <c r="C60" s="88" t="s">
        <v>50</v>
      </c>
      <c r="D60" s="89" t="s">
        <v>7</v>
      </c>
      <c r="E60" s="90" t="s">
        <v>31</v>
      </c>
      <c r="F60" s="90" t="s">
        <v>75</v>
      </c>
      <c r="G60" s="90"/>
      <c r="H60" s="90">
        <v>8.76</v>
      </c>
      <c r="I60" s="125" t="s">
        <v>182</v>
      </c>
    </row>
    <row r="61" spans="1:9" ht="12.75" customHeight="1" x14ac:dyDescent="0.2">
      <c r="A61" s="31" t="s">
        <v>366</v>
      </c>
      <c r="B61" s="143">
        <v>44361</v>
      </c>
      <c r="C61" s="88" t="s">
        <v>79</v>
      </c>
      <c r="D61" s="89" t="s">
        <v>4</v>
      </c>
      <c r="E61" s="90" t="s">
        <v>39</v>
      </c>
      <c r="F61" s="90" t="s">
        <v>15</v>
      </c>
      <c r="G61" s="90">
        <v>-55</v>
      </c>
      <c r="H61" s="90"/>
      <c r="I61" s="127" t="s">
        <v>361</v>
      </c>
    </row>
    <row r="62" spans="1:9" x14ac:dyDescent="0.2">
      <c r="A62" s="31" t="s">
        <v>367</v>
      </c>
      <c r="B62" s="143">
        <v>44361</v>
      </c>
      <c r="C62" s="88" t="s">
        <v>50</v>
      </c>
      <c r="D62" s="89" t="s">
        <v>4</v>
      </c>
      <c r="E62" s="90" t="s">
        <v>32</v>
      </c>
      <c r="F62" s="90" t="s">
        <v>40</v>
      </c>
      <c r="G62" s="90">
        <v>-50.48</v>
      </c>
      <c r="H62" s="90"/>
      <c r="I62" s="125" t="s">
        <v>360</v>
      </c>
    </row>
    <row r="63" spans="1:9" x14ac:dyDescent="0.2">
      <c r="A63" s="31" t="s">
        <v>368</v>
      </c>
      <c r="B63" s="143">
        <v>44361</v>
      </c>
      <c r="C63" s="88" t="s">
        <v>79</v>
      </c>
      <c r="D63" s="89" t="s">
        <v>4</v>
      </c>
      <c r="E63" s="90" t="s">
        <v>39</v>
      </c>
      <c r="F63" s="90" t="s">
        <v>15</v>
      </c>
      <c r="G63" s="90">
        <v>-16.899999999999999</v>
      </c>
      <c r="H63" s="90"/>
      <c r="I63" s="124" t="s">
        <v>359</v>
      </c>
    </row>
    <row r="64" spans="1:9" x14ac:dyDescent="0.2">
      <c r="A64" s="31" t="s">
        <v>369</v>
      </c>
      <c r="B64" s="143">
        <v>44361</v>
      </c>
      <c r="C64" s="88" t="s">
        <v>50</v>
      </c>
      <c r="D64" s="89" t="s">
        <v>4</v>
      </c>
      <c r="E64" s="90" t="s">
        <v>39</v>
      </c>
      <c r="F64" s="90" t="s">
        <v>358</v>
      </c>
      <c r="G64" s="90">
        <v>-7.5</v>
      </c>
      <c r="H64" s="90"/>
      <c r="I64" s="125" t="s">
        <v>362</v>
      </c>
    </row>
    <row r="65" spans="1:9" x14ac:dyDescent="0.2">
      <c r="A65" s="31" t="s">
        <v>370</v>
      </c>
      <c r="B65" s="143">
        <v>44361</v>
      </c>
      <c r="C65" s="88" t="s">
        <v>50</v>
      </c>
      <c r="D65" s="89" t="s">
        <v>4</v>
      </c>
      <c r="E65" s="90" t="s">
        <v>32</v>
      </c>
      <c r="F65" s="90" t="s">
        <v>40</v>
      </c>
      <c r="G65" s="90">
        <v>-7.29</v>
      </c>
      <c r="H65" s="90"/>
      <c r="I65" s="124" t="s">
        <v>145</v>
      </c>
    </row>
    <row r="66" spans="1:9" s="2" customFormat="1" ht="12.75" customHeight="1" x14ac:dyDescent="0.2">
      <c r="A66" s="31" t="s">
        <v>371</v>
      </c>
      <c r="B66" s="143">
        <v>44361</v>
      </c>
      <c r="C66" s="88" t="s">
        <v>79</v>
      </c>
      <c r="D66" s="89" t="s">
        <v>4</v>
      </c>
      <c r="E66" s="90" t="s">
        <v>39</v>
      </c>
      <c r="F66" s="90" t="s">
        <v>358</v>
      </c>
      <c r="G66" s="90">
        <v>-6.4</v>
      </c>
      <c r="H66" s="90"/>
      <c r="I66" s="126" t="s">
        <v>363</v>
      </c>
    </row>
    <row r="67" spans="1:9" x14ac:dyDescent="0.2">
      <c r="A67" s="31" t="s">
        <v>372</v>
      </c>
      <c r="B67" s="143">
        <v>44361</v>
      </c>
      <c r="C67" s="88" t="s">
        <v>79</v>
      </c>
      <c r="D67" s="89" t="s">
        <v>356</v>
      </c>
      <c r="E67" s="90" t="s">
        <v>34</v>
      </c>
      <c r="F67" s="90" t="s">
        <v>52</v>
      </c>
      <c r="G67" s="90">
        <v>-30</v>
      </c>
      <c r="H67" s="90"/>
      <c r="I67" s="91" t="s">
        <v>354</v>
      </c>
    </row>
    <row r="68" spans="1:9" x14ac:dyDescent="0.2">
      <c r="A68" s="31" t="s">
        <v>373</v>
      </c>
      <c r="B68" s="143">
        <v>44361</v>
      </c>
      <c r="C68" s="88" t="s">
        <v>50</v>
      </c>
      <c r="D68" s="89" t="s">
        <v>7</v>
      </c>
      <c r="E68" s="90" t="s">
        <v>31</v>
      </c>
      <c r="F68" s="90" t="s">
        <v>27</v>
      </c>
      <c r="G68" s="90"/>
      <c r="H68" s="90">
        <v>15</v>
      </c>
      <c r="I68" s="91" t="s">
        <v>182</v>
      </c>
    </row>
    <row r="69" spans="1:9" x14ac:dyDescent="0.2">
      <c r="A69" s="31" t="s">
        <v>374</v>
      </c>
      <c r="B69" s="143">
        <v>44361</v>
      </c>
      <c r="C69" s="88" t="s">
        <v>79</v>
      </c>
      <c r="D69" s="89" t="s">
        <v>11</v>
      </c>
      <c r="E69" s="90" t="s">
        <v>39</v>
      </c>
      <c r="F69" s="90" t="s">
        <v>15</v>
      </c>
      <c r="G69" s="90">
        <v>-47.98</v>
      </c>
      <c r="H69" s="90"/>
      <c r="I69" s="91" t="s">
        <v>364</v>
      </c>
    </row>
    <row r="70" spans="1:9" x14ac:dyDescent="0.2">
      <c r="I70"/>
    </row>
  </sheetData>
  <sortState ref="A6:I69">
    <sortCondition ref="B6"/>
  </sortState>
  <mergeCells count="2">
    <mergeCell ref="A1:B2"/>
    <mergeCell ref="A4:B4"/>
  </mergeCells>
  <phoneticPr fontId="14" type="noConversion"/>
  <conditionalFormatting sqref="G1 G3:H4">
    <cfRule type="cellIs" dxfId="372" priority="54" operator="lessThan">
      <formula>0</formula>
    </cfRule>
    <cfRule type="cellIs" dxfId="371" priority="55" operator="greaterThanOrEqual">
      <formula>0</formula>
    </cfRule>
  </conditionalFormatting>
  <conditionalFormatting sqref="B70:H9713">
    <cfRule type="expression" dxfId="370" priority="51">
      <formula>$E70="LA BANQUE POSTALE - CP"</formula>
    </cfRule>
    <cfRule type="expression" dxfId="369" priority="52">
      <formula>$E70="LA BANQUE POSTALE - CJ"</formula>
    </cfRule>
    <cfRule type="expression" dxfId="368" priority="53">
      <formula>$E70="LIVRET A - CP"</formula>
    </cfRule>
  </conditionalFormatting>
  <conditionalFormatting sqref="F4">
    <cfRule type="cellIs" dxfId="367" priority="16" operator="lessThan">
      <formula>0</formula>
    </cfRule>
    <cfRule type="cellIs" dxfId="366" priority="17" operator="greaterThanOrEqual">
      <formula>0</formula>
    </cfRule>
  </conditionalFormatting>
  <conditionalFormatting sqref="I71:I9714">
    <cfRule type="expression" dxfId="365" priority="292">
      <formula>$E70="LA BANQUE POSTALE - CP"</formula>
    </cfRule>
    <cfRule type="expression" dxfId="364" priority="293">
      <formula>$E70="LA BANQUE POSTALE - CJ"</formula>
    </cfRule>
    <cfRule type="expression" dxfId="363" priority="294">
      <formula>$E70="LIVRET A - CP"</formula>
    </cfRule>
  </conditionalFormatting>
  <conditionalFormatting sqref="B57:I58 B67:I69 B59:H66">
    <cfRule type="expression" dxfId="362" priority="13">
      <formula>$E57="LA BANQUE POSTALE - CP"</formula>
    </cfRule>
    <cfRule type="expression" dxfId="361" priority="14">
      <formula>$E57="LA BANQUE POSTALE - CJ"</formula>
    </cfRule>
    <cfRule type="expression" dxfId="360" priority="15">
      <formula>$E57="LIVRET A - CP"</formula>
    </cfRule>
  </conditionalFormatting>
  <conditionalFormatting sqref="B6:H45 B46:I56">
    <cfRule type="expression" dxfId="359" priority="10">
      <formula>$D6="LA BANQUE POSTALE - CP"</formula>
    </cfRule>
    <cfRule type="expression" dxfId="358" priority="11">
      <formula>$D6="LA BANQUE POSTALE - CJ"</formula>
    </cfRule>
    <cfRule type="expression" dxfId="357" priority="12">
      <formula>$D6="LIVRET A - CP"</formula>
    </cfRule>
  </conditionalFormatting>
  <conditionalFormatting sqref="I6:I45">
    <cfRule type="expression" dxfId="356" priority="7">
      <formula>$D6="LA BANQUE POSTALE - CP"</formula>
    </cfRule>
    <cfRule type="expression" dxfId="355" priority="8">
      <formula>$D6="LA BANQUE POSTALE - CJ"</formula>
    </cfRule>
    <cfRule type="expression" dxfId="354" priority="9">
      <formula>$D6="LIVRET A - CP"</formula>
    </cfRule>
  </conditionalFormatting>
  <conditionalFormatting sqref="I59">
    <cfRule type="expression" dxfId="353" priority="1">
      <formula>$E59="LA BANQUE POSTALE - CP"</formula>
    </cfRule>
    <cfRule type="expression" dxfId="352" priority="2">
      <formula>$E59="LA BANQUE POSTALE - CJ"</formula>
    </cfRule>
    <cfRule type="expression" dxfId="351" priority="3">
      <formula>$E59="LIVRET A - CP"</formula>
    </cfRule>
  </conditionalFormatting>
  <conditionalFormatting sqref="I60:I66">
    <cfRule type="expression" dxfId="350" priority="4">
      <formula>$E60="LA BANQUE POSTALE - CP"</formula>
    </cfRule>
    <cfRule type="expression" dxfId="349" priority="5">
      <formula>$E60="LA BANQUE POSTALE - CJ"</formula>
    </cfRule>
    <cfRule type="expression" dxfId="348" priority="6">
      <formula>$E60="LIVRET A - CP"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1"/>
  <sheetViews>
    <sheetView showGridLines="0" zoomScale="80" zoomScaleNormal="80" workbookViewId="0">
      <pane ySplit="7" topLeftCell="A8" activePane="bottomLeft" state="frozen"/>
      <selection pane="bottomLeft" activeCell="A2" sqref="A2:B2"/>
    </sheetView>
  </sheetViews>
  <sheetFormatPr baseColWidth="10" defaultRowHeight="12.75" x14ac:dyDescent="0.2"/>
  <cols>
    <col min="1" max="1" width="20.7109375" bestFit="1" customWidth="1"/>
    <col min="2" max="2" width="28" bestFit="1" customWidth="1"/>
    <col min="3" max="3" width="17.42578125" bestFit="1" customWidth="1"/>
    <col min="4" max="4" width="1" customWidth="1"/>
    <col min="5" max="5" width="26.85546875" bestFit="1" customWidth="1"/>
    <col min="6" max="6" width="16.2851562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" style="3" bestFit="1" customWidth="1"/>
    <col min="22" max="22" width="15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2.5" customHeight="1" x14ac:dyDescent="0.2">
      <c r="A1" s="61" t="s">
        <v>244</v>
      </c>
      <c r="B1" s="60"/>
      <c r="C1" s="60"/>
      <c r="D1" s="60"/>
      <c r="E1" s="60"/>
      <c r="F1" s="60"/>
      <c r="G1" s="60"/>
      <c r="H1" s="62"/>
      <c r="I1" s="162"/>
      <c r="J1" s="162"/>
      <c r="K1" s="162"/>
      <c r="L1" s="162"/>
      <c r="M1" s="162"/>
      <c r="N1" s="162"/>
      <c r="O1" s="62"/>
      <c r="P1" s="62"/>
      <c r="Q1" s="62"/>
      <c r="R1" s="62"/>
      <c r="S1" s="62"/>
      <c r="T1" s="62"/>
      <c r="U1" s="62"/>
      <c r="V1" s="62"/>
    </row>
    <row r="2" spans="1:24" ht="33.75" customHeight="1" x14ac:dyDescent="0.2">
      <c r="A2" s="159">
        <f ca="1">TODAY()</f>
        <v>44363</v>
      </c>
      <c r="B2" s="159"/>
      <c r="C2" s="71"/>
      <c r="D2" s="71"/>
      <c r="E2" s="71"/>
      <c r="F2" s="71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</row>
    <row r="3" spans="1:24" ht="21.75" customHeight="1" x14ac:dyDescent="0.2">
      <c r="C3" s="71"/>
      <c r="D3" s="71"/>
      <c r="E3" s="71"/>
      <c r="F3" s="71"/>
      <c r="G3" s="62"/>
      <c r="H3" s="62"/>
      <c r="I3" s="62"/>
      <c r="J3" s="62"/>
      <c r="K3" s="62"/>
      <c r="L3" s="63" t="s">
        <v>82</v>
      </c>
      <c r="M3" s="63" t="s">
        <v>83</v>
      </c>
      <c r="N3" s="63" t="s">
        <v>84</v>
      </c>
      <c r="O3" s="160" t="s">
        <v>242</v>
      </c>
      <c r="P3" s="62"/>
      <c r="Q3" s="62"/>
      <c r="R3" s="62"/>
      <c r="S3" s="62"/>
      <c r="T3" s="62"/>
      <c r="U3" s="62"/>
      <c r="V3" s="62"/>
    </row>
    <row r="4" spans="1:24" ht="21.75" customHeight="1" x14ac:dyDescent="0.2">
      <c r="A4" s="13" t="s">
        <v>9</v>
      </c>
      <c r="B4" t="s">
        <v>50</v>
      </c>
      <c r="C4" s="71"/>
      <c r="D4" s="71"/>
      <c r="E4" s="71"/>
      <c r="F4" s="71"/>
      <c r="G4" s="62"/>
      <c r="H4" s="62"/>
      <c r="I4" s="62"/>
      <c r="J4" s="62"/>
      <c r="K4" s="62"/>
      <c r="L4" s="57">
        <f>Données!F3</f>
        <v>4059.1200000000017</v>
      </c>
      <c r="M4" s="57">
        <f>Données!G3</f>
        <v>202.51</v>
      </c>
      <c r="N4" s="57">
        <f>Données!H3</f>
        <v>10700</v>
      </c>
      <c r="O4" s="160"/>
      <c r="P4" s="62"/>
      <c r="Q4" s="62"/>
      <c r="R4" s="62"/>
      <c r="S4" s="62"/>
      <c r="T4" s="62"/>
      <c r="U4" s="62"/>
      <c r="V4" s="62"/>
    </row>
    <row r="5" spans="1:24" ht="23.25" customHeight="1" x14ac:dyDescent="0.2">
      <c r="A5" s="71"/>
      <c r="B5" s="71"/>
      <c r="C5" s="71"/>
      <c r="D5" s="71"/>
      <c r="E5" s="71"/>
      <c r="F5" s="71"/>
      <c r="G5" s="60"/>
      <c r="H5" s="60"/>
      <c r="I5" s="60"/>
      <c r="J5" s="62"/>
      <c r="K5" s="62"/>
      <c r="L5" s="62"/>
      <c r="M5" s="62"/>
      <c r="N5" s="62"/>
      <c r="O5" s="65"/>
      <c r="P5" s="62"/>
      <c r="Q5" s="62"/>
      <c r="R5" s="62"/>
      <c r="S5" s="62"/>
      <c r="T5" s="62"/>
      <c r="U5" s="62"/>
      <c r="V5" s="62"/>
    </row>
    <row r="6" spans="1:24" ht="12.75" customHeight="1" x14ac:dyDescent="0.2">
      <c r="A6" s="60"/>
      <c r="B6" s="60" t="s">
        <v>103</v>
      </c>
      <c r="C6" s="60"/>
      <c r="D6" s="60"/>
      <c r="E6" s="60"/>
      <c r="F6" s="60"/>
      <c r="G6" s="161" t="s">
        <v>243</v>
      </c>
      <c r="H6" s="161"/>
      <c r="I6" s="64">
        <f>M4+N4</f>
        <v>10902.51</v>
      </c>
      <c r="J6" s="60"/>
      <c r="K6" s="60"/>
      <c r="L6" s="60"/>
      <c r="M6" s="60"/>
      <c r="N6" s="66"/>
      <c r="O6" s="65"/>
      <c r="P6" s="60"/>
      <c r="Q6" s="60"/>
      <c r="R6" s="60"/>
      <c r="S6" s="60"/>
      <c r="T6" s="66"/>
      <c r="U6" s="67" t="s">
        <v>86</v>
      </c>
      <c r="V6" s="68" t="s">
        <v>87</v>
      </c>
      <c r="W6" s="12"/>
      <c r="X6"/>
    </row>
    <row r="7" spans="1:24" x14ac:dyDescent="0.2">
      <c r="A7" s="13" t="s">
        <v>101</v>
      </c>
      <c r="B7" t="s">
        <v>104</v>
      </c>
      <c r="C7" t="s">
        <v>105</v>
      </c>
      <c r="E7" s="13" t="s">
        <v>8</v>
      </c>
      <c r="F7" t="s">
        <v>106</v>
      </c>
      <c r="G7" s="60"/>
      <c r="H7" s="60"/>
      <c r="I7" s="60"/>
      <c r="J7" s="60"/>
      <c r="K7" s="60"/>
      <c r="L7" s="60"/>
      <c r="M7" s="60"/>
      <c r="N7" s="66"/>
      <c r="O7" s="60"/>
      <c r="P7" s="72"/>
      <c r="Q7" s="60"/>
      <c r="R7" s="60"/>
      <c r="S7" s="72" t="s">
        <v>245</v>
      </c>
      <c r="T7" s="66"/>
      <c r="U7" s="69" t="e">
        <f>Données!#REF!</f>
        <v>#REF!</v>
      </c>
      <c r="V7" s="70">
        <f>Données!F4</f>
        <v>4269.3</v>
      </c>
      <c r="W7" s="12"/>
      <c r="X7"/>
    </row>
    <row r="8" spans="1:24" x14ac:dyDescent="0.2">
      <c r="A8" s="15" t="s">
        <v>4</v>
      </c>
      <c r="B8" s="16"/>
      <c r="C8" s="16"/>
      <c r="E8" s="15" t="s">
        <v>50</v>
      </c>
      <c r="F8" s="16"/>
      <c r="U8" s="58">
        <v>44347</v>
      </c>
      <c r="V8" s="59">
        <v>4156.16</v>
      </c>
      <c r="W8" s="32"/>
      <c r="X8"/>
    </row>
    <row r="9" spans="1:24" x14ac:dyDescent="0.2">
      <c r="A9" s="14" t="s">
        <v>32</v>
      </c>
      <c r="B9" s="16">
        <v>-565.37</v>
      </c>
      <c r="C9" s="16"/>
      <c r="E9" s="14" t="s">
        <v>4</v>
      </c>
      <c r="F9" s="16">
        <v>21</v>
      </c>
      <c r="U9" s="58">
        <v>44348</v>
      </c>
      <c r="V9" s="59">
        <v>7569.87</v>
      </c>
      <c r="W9" s="32"/>
      <c r="X9"/>
    </row>
    <row r="10" spans="1:24" x14ac:dyDescent="0.2">
      <c r="A10" s="14" t="s">
        <v>39</v>
      </c>
      <c r="B10" s="16">
        <v>-7.5</v>
      </c>
      <c r="C10" s="16"/>
      <c r="E10" s="14" t="s">
        <v>111</v>
      </c>
      <c r="F10" s="16">
        <v>4</v>
      </c>
      <c r="U10" s="58">
        <v>44349</v>
      </c>
      <c r="V10" s="59">
        <v>4085.93</v>
      </c>
      <c r="W10" s="32"/>
      <c r="X10"/>
    </row>
    <row r="11" spans="1:24" x14ac:dyDescent="0.2">
      <c r="A11" s="14" t="s">
        <v>35</v>
      </c>
      <c r="B11" s="16">
        <v>-109.57</v>
      </c>
      <c r="C11" s="16"/>
      <c r="E11" s="14" t="s">
        <v>7</v>
      </c>
      <c r="F11" s="16">
        <v>9</v>
      </c>
      <c r="U11" s="58">
        <v>44350</v>
      </c>
      <c r="V11" s="59">
        <v>3665.54</v>
      </c>
      <c r="W11" s="32"/>
      <c r="X11"/>
    </row>
    <row r="12" spans="1:24" x14ac:dyDescent="0.2">
      <c r="A12" s="14" t="s">
        <v>70</v>
      </c>
      <c r="B12" s="16">
        <v>-146.66</v>
      </c>
      <c r="C12" s="16"/>
      <c r="E12" s="14" t="s">
        <v>89</v>
      </c>
      <c r="F12" s="16">
        <v>1</v>
      </c>
      <c r="U12" s="58">
        <v>44351</v>
      </c>
      <c r="V12" s="59">
        <v>3615.54</v>
      </c>
      <c r="W12" s="32"/>
      <c r="X12"/>
    </row>
    <row r="13" spans="1:24" x14ac:dyDescent="0.2">
      <c r="A13" s="14" t="s">
        <v>28</v>
      </c>
      <c r="B13" s="16">
        <v>-283.17999999999995</v>
      </c>
      <c r="C13" s="16">
        <v>86.5</v>
      </c>
      <c r="E13" s="14" t="s">
        <v>151</v>
      </c>
      <c r="F13" s="16">
        <v>1</v>
      </c>
      <c r="U13" s="58">
        <v>44354</v>
      </c>
      <c r="V13" s="59">
        <v>3491.56</v>
      </c>
      <c r="W13" s="32"/>
      <c r="X13"/>
    </row>
    <row r="14" spans="1:24" x14ac:dyDescent="0.2">
      <c r="A14" s="15" t="s">
        <v>111</v>
      </c>
      <c r="B14" s="16"/>
      <c r="C14" s="16"/>
      <c r="E14" s="14" t="s">
        <v>6</v>
      </c>
      <c r="F14" s="16">
        <v>5</v>
      </c>
      <c r="U14" s="58">
        <v>44358</v>
      </c>
      <c r="V14" s="59">
        <v>4033.7400000000025</v>
      </c>
    </row>
    <row r="15" spans="1:24" x14ac:dyDescent="0.2">
      <c r="A15" s="14" t="s">
        <v>35</v>
      </c>
      <c r="B15" s="16">
        <v>-486.88</v>
      </c>
      <c r="C15" s="16"/>
      <c r="E15" s="14" t="s">
        <v>172</v>
      </c>
      <c r="F15" s="16">
        <v>1</v>
      </c>
      <c r="U15" s="58">
        <v>44359</v>
      </c>
      <c r="V15" s="59">
        <v>4034.74</v>
      </c>
    </row>
    <row r="16" spans="1:24" x14ac:dyDescent="0.2">
      <c r="A16" s="14" t="s">
        <v>70</v>
      </c>
      <c r="B16" s="16">
        <v>-23.98</v>
      </c>
      <c r="C16" s="16"/>
      <c r="E16" s="15" t="s">
        <v>79</v>
      </c>
      <c r="F16" s="16"/>
      <c r="U16" s="58">
        <v>44361</v>
      </c>
      <c r="V16" s="92">
        <v>4059.1200000000017</v>
      </c>
    </row>
    <row r="17" spans="1:21" x14ac:dyDescent="0.2">
      <c r="A17" s="15" t="s">
        <v>7</v>
      </c>
      <c r="B17" s="16"/>
      <c r="C17" s="16"/>
      <c r="E17" s="14" t="s">
        <v>4</v>
      </c>
      <c r="F17" s="16">
        <v>7</v>
      </c>
      <c r="U17" s="58"/>
    </row>
    <row r="18" spans="1:21" x14ac:dyDescent="0.2">
      <c r="A18" s="14" t="s">
        <v>34</v>
      </c>
      <c r="B18" s="16">
        <v>-3510</v>
      </c>
      <c r="C18" s="16">
        <v>2016.06</v>
      </c>
      <c r="E18" s="14" t="s">
        <v>11</v>
      </c>
      <c r="F18" s="16">
        <v>8</v>
      </c>
      <c r="U18" s="58"/>
    </row>
    <row r="19" spans="1:21" x14ac:dyDescent="0.2">
      <c r="A19" s="14" t="s">
        <v>28</v>
      </c>
      <c r="B19" s="16"/>
      <c r="C19" s="16">
        <v>157.87</v>
      </c>
      <c r="E19" s="14" t="s">
        <v>7</v>
      </c>
      <c r="F19" s="16">
        <v>2</v>
      </c>
      <c r="U19" s="58"/>
    </row>
    <row r="20" spans="1:21" x14ac:dyDescent="0.2">
      <c r="A20" s="14" t="s">
        <v>31</v>
      </c>
      <c r="B20" s="16"/>
      <c r="C20" s="16">
        <v>60.76</v>
      </c>
      <c r="E20" s="14" t="s">
        <v>356</v>
      </c>
      <c r="F20" s="16">
        <v>1</v>
      </c>
      <c r="U20" s="58"/>
    </row>
    <row r="21" spans="1:21" x14ac:dyDescent="0.2">
      <c r="A21" s="15" t="s">
        <v>89</v>
      </c>
      <c r="B21" s="16"/>
      <c r="C21" s="16"/>
      <c r="E21" s="15" t="s">
        <v>55</v>
      </c>
      <c r="F21" s="16"/>
      <c r="U21" s="58"/>
    </row>
    <row r="22" spans="1:21" x14ac:dyDescent="0.2">
      <c r="A22" s="14" t="s">
        <v>34</v>
      </c>
      <c r="B22" s="16"/>
      <c r="C22" s="16">
        <v>3500.17</v>
      </c>
      <c r="E22" s="14" t="s">
        <v>7</v>
      </c>
      <c r="F22" s="16">
        <v>4</v>
      </c>
      <c r="U22" s="58"/>
    </row>
    <row r="23" spans="1:21" x14ac:dyDescent="0.2">
      <c r="A23" s="15" t="s">
        <v>151</v>
      </c>
      <c r="B23" s="16"/>
      <c r="C23" s="16"/>
      <c r="U23" s="58"/>
    </row>
    <row r="24" spans="1:21" x14ac:dyDescent="0.2">
      <c r="A24" s="14" t="s">
        <v>152</v>
      </c>
      <c r="B24" s="16">
        <v>-50</v>
      </c>
      <c r="C24" s="16"/>
      <c r="U24" s="58"/>
    </row>
    <row r="25" spans="1:21" x14ac:dyDescent="0.2">
      <c r="A25" s="15" t="s">
        <v>6</v>
      </c>
      <c r="B25" s="16"/>
      <c r="C25" s="16"/>
      <c r="U25" s="58"/>
    </row>
    <row r="26" spans="1:21" x14ac:dyDescent="0.2">
      <c r="A26" s="14" t="s">
        <v>39</v>
      </c>
      <c r="B26" s="16">
        <v>-25.31</v>
      </c>
      <c r="C26" s="16"/>
      <c r="U26" s="58"/>
    </row>
    <row r="27" spans="1:21" x14ac:dyDescent="0.2">
      <c r="A27" s="14" t="s">
        <v>70</v>
      </c>
      <c r="B27" s="16">
        <v>-209.44</v>
      </c>
      <c r="C27" s="16"/>
      <c r="U27" s="58"/>
    </row>
    <row r="28" spans="1:21" x14ac:dyDescent="0.2">
      <c r="A28" s="14" t="s">
        <v>28</v>
      </c>
      <c r="B28" s="16">
        <v>-563.65</v>
      </c>
      <c r="C28" s="16"/>
      <c r="U28" s="58"/>
    </row>
    <row r="29" spans="1:21" x14ac:dyDescent="0.2">
      <c r="A29" s="15" t="s">
        <v>172</v>
      </c>
      <c r="B29" s="16"/>
      <c r="C29" s="16"/>
    </row>
    <row r="30" spans="1:21" x14ac:dyDescent="0.2">
      <c r="A30" s="14" t="s">
        <v>31</v>
      </c>
      <c r="B30" s="16">
        <v>-50</v>
      </c>
      <c r="C30" s="16"/>
    </row>
    <row r="31" spans="1:21" x14ac:dyDescent="0.2">
      <c r="A31" s="15" t="s">
        <v>102</v>
      </c>
      <c r="B31" s="16">
        <v>-6031.5399999999991</v>
      </c>
      <c r="C31" s="16">
        <v>5821.3600000000006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legacyDrawing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X57"/>
  <sheetViews>
    <sheetView showGridLines="0" zoomScale="80" zoomScaleNormal="80" workbookViewId="0">
      <pane ySplit="1" topLeftCell="A2" activePane="bottomLeft" state="frozen"/>
      <selection pane="bottomLeft" activeCell="E19" sqref="E19"/>
    </sheetView>
  </sheetViews>
  <sheetFormatPr baseColWidth="10" defaultColWidth="9.140625" defaultRowHeight="12.75" x14ac:dyDescent="0.2"/>
  <cols>
    <col min="1" max="1" width="23" style="123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93" t="s">
        <v>94</v>
      </c>
      <c r="C1" s="3" t="s">
        <v>3</v>
      </c>
      <c r="E1" s="3" t="s">
        <v>8</v>
      </c>
      <c r="G1" s="94" t="s">
        <v>1</v>
      </c>
      <c r="H1" s="17" t="s">
        <v>107</v>
      </c>
      <c r="I1" s="3" t="s">
        <v>108</v>
      </c>
      <c r="K1" s="3" t="s">
        <v>131</v>
      </c>
      <c r="M1" s="95" t="s">
        <v>346</v>
      </c>
      <c r="X1" s="96"/>
    </row>
    <row r="2" spans="1:24" x14ac:dyDescent="0.2">
      <c r="A2" s="97" t="s">
        <v>34</v>
      </c>
      <c r="B2" s="98" t="s">
        <v>51</v>
      </c>
      <c r="C2" s="3" t="s">
        <v>4</v>
      </c>
      <c r="E2" s="3" t="s">
        <v>50</v>
      </c>
      <c r="G2" s="99" t="e">
        <f>INDEX(#REF!,ROW()-1,MATCH(c_c,#REF!,0))</f>
        <v>#REF!</v>
      </c>
      <c r="H2" s="3" t="s">
        <v>85</v>
      </c>
      <c r="I2" s="3">
        <v>2</v>
      </c>
      <c r="K2" s="3" t="s">
        <v>119</v>
      </c>
      <c r="M2" s="97" t="s">
        <v>34</v>
      </c>
    </row>
    <row r="3" spans="1:24" x14ac:dyDescent="0.2">
      <c r="A3" s="97" t="s">
        <v>34</v>
      </c>
      <c r="B3" s="98" t="s">
        <v>52</v>
      </c>
      <c r="C3" s="3" t="s">
        <v>5</v>
      </c>
      <c r="E3" s="3" t="s">
        <v>55</v>
      </c>
      <c r="G3" s="99" t="e">
        <f>INDEX(#REF!,ROW()-1,MATCH(c_c,#REF!,0))</f>
        <v>#REF!</v>
      </c>
      <c r="H3" s="3" t="s">
        <v>8</v>
      </c>
      <c r="I3" s="3">
        <v>3</v>
      </c>
      <c r="K3" s="3" t="s">
        <v>120</v>
      </c>
      <c r="M3" s="100" t="s">
        <v>70</v>
      </c>
    </row>
    <row r="4" spans="1:24" x14ac:dyDescent="0.2">
      <c r="A4" s="97" t="s">
        <v>34</v>
      </c>
      <c r="B4" s="98" t="s">
        <v>61</v>
      </c>
      <c r="C4" s="3" t="s">
        <v>356</v>
      </c>
      <c r="E4" s="101" t="s">
        <v>79</v>
      </c>
      <c r="G4" s="99" t="e">
        <f>INDEX(#REF!,ROW()-1,MATCH(c_c,#REF!,0))</f>
        <v>#REF!</v>
      </c>
      <c r="H4" s="3" t="s">
        <v>2</v>
      </c>
      <c r="I4" s="3">
        <v>4</v>
      </c>
      <c r="K4" s="3" t="s">
        <v>121</v>
      </c>
      <c r="M4" s="102" t="s">
        <v>28</v>
      </c>
    </row>
    <row r="5" spans="1:24" x14ac:dyDescent="0.2">
      <c r="A5" s="97" t="s">
        <v>34</v>
      </c>
      <c r="B5" s="98" t="s">
        <v>22</v>
      </c>
      <c r="C5" s="3" t="s">
        <v>11</v>
      </c>
      <c r="G5" s="99" t="e">
        <f>INDEX(#REF!,ROW()-1,MATCH(c_c,#REF!,0))</f>
        <v>#REF!</v>
      </c>
      <c r="H5" s="3" t="s">
        <v>0</v>
      </c>
      <c r="I5" s="3">
        <v>5</v>
      </c>
      <c r="K5" s="3" t="s">
        <v>122</v>
      </c>
      <c r="M5" s="103" t="s">
        <v>35</v>
      </c>
    </row>
    <row r="6" spans="1:24" x14ac:dyDescent="0.2">
      <c r="A6" s="97" t="s">
        <v>34</v>
      </c>
      <c r="B6" s="98" t="s">
        <v>26</v>
      </c>
      <c r="C6" s="3" t="s">
        <v>6</v>
      </c>
      <c r="G6" s="99" t="e">
        <f>INDEX(#REF!,ROW()-1,MATCH(c_c,#REF!,0))</f>
        <v>#REF!</v>
      </c>
      <c r="H6" s="3" t="s">
        <v>109</v>
      </c>
      <c r="I6" s="3">
        <v>6</v>
      </c>
      <c r="K6" s="3" t="s">
        <v>123</v>
      </c>
      <c r="M6" s="104" t="s">
        <v>31</v>
      </c>
    </row>
    <row r="7" spans="1:24" x14ac:dyDescent="0.2">
      <c r="A7" s="97" t="s">
        <v>34</v>
      </c>
      <c r="B7" s="98" t="s">
        <v>54</v>
      </c>
      <c r="C7" s="3" t="s">
        <v>7</v>
      </c>
      <c r="G7" s="99" t="e">
        <f>INDEX(#REF!,ROW()-1,MATCH(c_c,#REF!,0))</f>
        <v>#REF!</v>
      </c>
      <c r="H7" s="3" t="s">
        <v>97</v>
      </c>
      <c r="I7" s="3">
        <v>9</v>
      </c>
      <c r="K7" s="3" t="s">
        <v>124</v>
      </c>
      <c r="M7" s="105" t="s">
        <v>32</v>
      </c>
    </row>
    <row r="8" spans="1:24" x14ac:dyDescent="0.2">
      <c r="A8" s="97" t="s">
        <v>34</v>
      </c>
      <c r="B8" s="98" t="s">
        <v>71</v>
      </c>
      <c r="C8" s="3" t="s">
        <v>76</v>
      </c>
      <c r="G8" s="99" t="e">
        <f>INDEX(#REF!,ROW()-1,MATCH(c_c,#REF!,0))</f>
        <v>#REF!</v>
      </c>
      <c r="K8" s="3" t="s">
        <v>125</v>
      </c>
      <c r="M8" s="106" t="s">
        <v>38</v>
      </c>
    </row>
    <row r="9" spans="1:24" x14ac:dyDescent="0.2">
      <c r="A9" s="100" t="s">
        <v>70</v>
      </c>
      <c r="B9" s="107" t="s">
        <v>80</v>
      </c>
      <c r="C9" s="3" t="s">
        <v>89</v>
      </c>
      <c r="G9" s="99" t="e">
        <f>INDEX(#REF!,ROW()-1,MATCH(c_c,#REF!,0))</f>
        <v>#REF!</v>
      </c>
      <c r="K9" s="3" t="s">
        <v>126</v>
      </c>
      <c r="M9" s="108" t="s">
        <v>33</v>
      </c>
    </row>
    <row r="10" spans="1:24" x14ac:dyDescent="0.2">
      <c r="A10" s="100" t="s">
        <v>70</v>
      </c>
      <c r="B10" s="107" t="s">
        <v>24</v>
      </c>
      <c r="G10" s="99" t="e">
        <f>INDEX(#REF!,ROW()-1,MATCH(c_c,#REF!,0))</f>
        <v>#REF!</v>
      </c>
      <c r="K10" s="3" t="s">
        <v>127</v>
      </c>
      <c r="M10" s="109" t="s">
        <v>39</v>
      </c>
    </row>
    <row r="11" spans="1:24" x14ac:dyDescent="0.2">
      <c r="A11" s="100" t="s">
        <v>70</v>
      </c>
      <c r="B11" s="107" t="s">
        <v>58</v>
      </c>
      <c r="G11" s="99" t="e">
        <f>INDEX(#REF!,ROW()-1,MATCH(c_c,#REF!,0))</f>
        <v>#REF!</v>
      </c>
      <c r="K11" s="3" t="s">
        <v>128</v>
      </c>
      <c r="M11" s="110" t="s">
        <v>66</v>
      </c>
    </row>
    <row r="12" spans="1:24" x14ac:dyDescent="0.2">
      <c r="A12" s="100" t="s">
        <v>70</v>
      </c>
      <c r="B12" s="107" t="s">
        <v>57</v>
      </c>
      <c r="G12" s="99" t="e">
        <f>INDEX(#REF!,ROW()-1,MATCH(c_c,#REF!,0))</f>
        <v>#REF!</v>
      </c>
      <c r="K12" s="3" t="s">
        <v>129</v>
      </c>
    </row>
    <row r="13" spans="1:24" x14ac:dyDescent="0.2">
      <c r="A13" s="102" t="s">
        <v>28</v>
      </c>
      <c r="B13" s="111" t="s">
        <v>56</v>
      </c>
      <c r="G13" s="99" t="e">
        <f>INDEX(#REF!,ROW()-1,MATCH(c_c,#REF!,0))</f>
        <v>#REF!</v>
      </c>
      <c r="K13" s="3" t="s">
        <v>130</v>
      </c>
    </row>
    <row r="14" spans="1:24" x14ac:dyDescent="0.2">
      <c r="A14" s="102" t="s">
        <v>28</v>
      </c>
      <c r="B14" s="112" t="s">
        <v>48</v>
      </c>
      <c r="G14" s="99" t="e">
        <f>INDEX(#REF!,ROW()-1,MATCH(c_c,#REF!,0))</f>
        <v>#REF!</v>
      </c>
    </row>
    <row r="15" spans="1:24" x14ac:dyDescent="0.2">
      <c r="A15" s="102" t="s">
        <v>28</v>
      </c>
      <c r="B15" s="112" t="s">
        <v>46</v>
      </c>
      <c r="G15" s="99" t="e">
        <f>INDEX(#REF!,ROW()-1,MATCH(c_c,#REF!,0))</f>
        <v>#REF!</v>
      </c>
    </row>
    <row r="16" spans="1:24" x14ac:dyDescent="0.2">
      <c r="A16" s="102" t="s">
        <v>28</v>
      </c>
      <c r="B16" s="111" t="s">
        <v>60</v>
      </c>
      <c r="G16" s="99" t="e">
        <f>INDEX(#REF!,ROW()-1,MATCH(c_c,#REF!,0))</f>
        <v>#REF!</v>
      </c>
    </row>
    <row r="17" spans="1:7" x14ac:dyDescent="0.2">
      <c r="A17" s="102" t="s">
        <v>28</v>
      </c>
      <c r="B17" s="111" t="s">
        <v>30</v>
      </c>
      <c r="G17" s="99" t="e">
        <f>INDEX(#REF!,ROW()-1,MATCH(c_c,#REF!,0))</f>
        <v>#REF!</v>
      </c>
    </row>
    <row r="18" spans="1:7" x14ac:dyDescent="0.2">
      <c r="A18" s="102" t="s">
        <v>28</v>
      </c>
      <c r="B18" s="111" t="s">
        <v>29</v>
      </c>
      <c r="G18" s="99" t="e">
        <f>INDEX(#REF!,ROW()-1,MATCH(c_c,#REF!,0))</f>
        <v>#REF!</v>
      </c>
    </row>
    <row r="19" spans="1:7" x14ac:dyDescent="0.2">
      <c r="A19" s="102" t="s">
        <v>28</v>
      </c>
      <c r="B19" s="111" t="s">
        <v>81</v>
      </c>
      <c r="G19" s="99" t="e">
        <f>INDEX(#REF!,ROW()-1,MATCH(c_c,#REF!,0))</f>
        <v>#REF!</v>
      </c>
    </row>
    <row r="20" spans="1:7" x14ac:dyDescent="0.2">
      <c r="A20" s="102" t="s">
        <v>28</v>
      </c>
      <c r="B20" s="111" t="s">
        <v>67</v>
      </c>
      <c r="G20" s="99" t="e">
        <f>INDEX(#REF!,ROW()-1,MATCH(c_c,#REF!,0))</f>
        <v>#REF!</v>
      </c>
    </row>
    <row r="21" spans="1:7" x14ac:dyDescent="0.2">
      <c r="A21" s="103" t="s">
        <v>35</v>
      </c>
      <c r="B21" s="113" t="s">
        <v>47</v>
      </c>
      <c r="G21" s="99" t="e">
        <f>INDEX(#REF!,ROW()-1,MATCH(c_c,#REF!,0))</f>
        <v>#REF!</v>
      </c>
    </row>
    <row r="22" spans="1:7" x14ac:dyDescent="0.2">
      <c r="A22" s="103" t="s">
        <v>35</v>
      </c>
      <c r="B22" s="114" t="s">
        <v>12</v>
      </c>
      <c r="G22" s="99" t="e">
        <f>INDEX(#REF!,ROW()-1,MATCH(c_c,#REF!,0))</f>
        <v>#REF!</v>
      </c>
    </row>
    <row r="23" spans="1:7" x14ac:dyDescent="0.2">
      <c r="A23" s="103" t="s">
        <v>35</v>
      </c>
      <c r="B23" s="114" t="s">
        <v>23</v>
      </c>
      <c r="G23" s="99" t="e">
        <f>INDEX(#REF!,ROW()-1,MATCH(c_c,#REF!,0))</f>
        <v>#REF!</v>
      </c>
    </row>
    <row r="24" spans="1:7" x14ac:dyDescent="0.2">
      <c r="A24" s="103" t="s">
        <v>35</v>
      </c>
      <c r="B24" s="113" t="s">
        <v>49</v>
      </c>
      <c r="G24" s="115" t="s">
        <v>21</v>
      </c>
    </row>
    <row r="25" spans="1:7" x14ac:dyDescent="0.2">
      <c r="A25" s="103" t="s">
        <v>35</v>
      </c>
      <c r="B25" s="113" t="s">
        <v>36</v>
      </c>
    </row>
    <row r="26" spans="1:7" x14ac:dyDescent="0.2">
      <c r="A26" s="103" t="s">
        <v>35</v>
      </c>
      <c r="B26" s="113" t="s">
        <v>72</v>
      </c>
    </row>
    <row r="27" spans="1:7" x14ac:dyDescent="0.2">
      <c r="A27" s="104" t="s">
        <v>31</v>
      </c>
      <c r="B27" s="116" t="s">
        <v>75</v>
      </c>
    </row>
    <row r="28" spans="1:7" x14ac:dyDescent="0.2">
      <c r="A28" s="104" t="s">
        <v>31</v>
      </c>
      <c r="B28" s="116" t="s">
        <v>13</v>
      </c>
    </row>
    <row r="29" spans="1:7" x14ac:dyDescent="0.2">
      <c r="A29" s="104" t="s">
        <v>31</v>
      </c>
      <c r="B29" s="116" t="s">
        <v>27</v>
      </c>
    </row>
    <row r="30" spans="1:7" x14ac:dyDescent="0.2">
      <c r="A30" s="104" t="s">
        <v>31</v>
      </c>
      <c r="B30" s="116" t="s">
        <v>19</v>
      </c>
    </row>
    <row r="31" spans="1:7" x14ac:dyDescent="0.2">
      <c r="A31" s="104" t="s">
        <v>31</v>
      </c>
      <c r="B31" s="116" t="s">
        <v>14</v>
      </c>
    </row>
    <row r="32" spans="1:7" x14ac:dyDescent="0.2">
      <c r="A32" s="104" t="s">
        <v>31</v>
      </c>
      <c r="B32" s="116" t="s">
        <v>73</v>
      </c>
    </row>
    <row r="33" spans="1:2" x14ac:dyDescent="0.2">
      <c r="A33" s="105" t="s">
        <v>32</v>
      </c>
      <c r="B33" s="117" t="s">
        <v>37</v>
      </c>
    </row>
    <row r="34" spans="1:2" x14ac:dyDescent="0.2">
      <c r="A34" s="105" t="s">
        <v>32</v>
      </c>
      <c r="B34" s="118" t="s">
        <v>40</v>
      </c>
    </row>
    <row r="35" spans="1:2" x14ac:dyDescent="0.2">
      <c r="A35" s="105" t="s">
        <v>32</v>
      </c>
      <c r="B35" s="117" t="s">
        <v>20</v>
      </c>
    </row>
    <row r="36" spans="1:2" x14ac:dyDescent="0.2">
      <c r="A36" s="106" t="s">
        <v>38</v>
      </c>
      <c r="B36" s="119" t="s">
        <v>25</v>
      </c>
    </row>
    <row r="37" spans="1:2" x14ac:dyDescent="0.2">
      <c r="A37" s="106" t="s">
        <v>38</v>
      </c>
      <c r="B37" s="119" t="s">
        <v>10</v>
      </c>
    </row>
    <row r="38" spans="1:2" x14ac:dyDescent="0.2">
      <c r="A38" s="106" t="s">
        <v>38</v>
      </c>
      <c r="B38" s="119" t="s">
        <v>53</v>
      </c>
    </row>
    <row r="39" spans="1:2" x14ac:dyDescent="0.2">
      <c r="A39" s="106" t="s">
        <v>38</v>
      </c>
      <c r="B39" s="119" t="s">
        <v>59</v>
      </c>
    </row>
    <row r="40" spans="1:2" x14ac:dyDescent="0.2">
      <c r="A40" s="106" t="s">
        <v>38</v>
      </c>
      <c r="B40" s="119" t="s">
        <v>77</v>
      </c>
    </row>
    <row r="41" spans="1:2" x14ac:dyDescent="0.2">
      <c r="A41" s="108" t="s">
        <v>33</v>
      </c>
      <c r="B41" s="120" t="s">
        <v>42</v>
      </c>
    </row>
    <row r="42" spans="1:2" x14ac:dyDescent="0.2">
      <c r="A42" s="108" t="s">
        <v>33</v>
      </c>
      <c r="B42" s="120" t="s">
        <v>41</v>
      </c>
    </row>
    <row r="43" spans="1:2" x14ac:dyDescent="0.2">
      <c r="A43" s="109" t="s">
        <v>39</v>
      </c>
      <c r="B43" s="121" t="s">
        <v>43</v>
      </c>
    </row>
    <row r="44" spans="1:2" x14ac:dyDescent="0.2">
      <c r="A44" s="109" t="s">
        <v>39</v>
      </c>
      <c r="B44" s="121" t="s">
        <v>16</v>
      </c>
    </row>
    <row r="45" spans="1:2" x14ac:dyDescent="0.2">
      <c r="A45" s="109" t="s">
        <v>39</v>
      </c>
      <c r="B45" s="121" t="s">
        <v>74</v>
      </c>
    </row>
    <row r="46" spans="1:2" x14ac:dyDescent="0.2">
      <c r="A46" s="109" t="s">
        <v>39</v>
      </c>
      <c r="B46" s="121" t="s">
        <v>69</v>
      </c>
    </row>
    <row r="47" spans="1:2" x14ac:dyDescent="0.2">
      <c r="A47" s="109" t="s">
        <v>39</v>
      </c>
      <c r="B47" s="121" t="s">
        <v>44</v>
      </c>
    </row>
    <row r="48" spans="1:2" x14ac:dyDescent="0.2">
      <c r="A48" s="109" t="s">
        <v>39</v>
      </c>
      <c r="B48" s="121" t="s">
        <v>45</v>
      </c>
    </row>
    <row r="49" spans="1:2" x14ac:dyDescent="0.2">
      <c r="A49" s="109" t="s">
        <v>39</v>
      </c>
      <c r="B49" s="121" t="s">
        <v>17</v>
      </c>
    </row>
    <row r="50" spans="1:2" x14ac:dyDescent="0.2">
      <c r="A50" s="109" t="s">
        <v>39</v>
      </c>
      <c r="B50" s="121" t="s">
        <v>15</v>
      </c>
    </row>
    <row r="51" spans="1:2" x14ac:dyDescent="0.2">
      <c r="A51" s="109" t="s">
        <v>39</v>
      </c>
      <c r="B51" s="121" t="s">
        <v>18</v>
      </c>
    </row>
    <row r="52" spans="1:2" x14ac:dyDescent="0.2">
      <c r="A52" s="109" t="s">
        <v>39</v>
      </c>
      <c r="B52" s="121" t="s">
        <v>65</v>
      </c>
    </row>
    <row r="53" spans="1:2" x14ac:dyDescent="0.2">
      <c r="A53" s="109" t="s">
        <v>39</v>
      </c>
      <c r="B53" s="121" t="s">
        <v>358</v>
      </c>
    </row>
    <row r="54" spans="1:2" x14ac:dyDescent="0.2">
      <c r="A54" s="110" t="s">
        <v>66</v>
      </c>
      <c r="B54" s="122" t="s">
        <v>62</v>
      </c>
    </row>
    <row r="55" spans="1:2" x14ac:dyDescent="0.2">
      <c r="A55" s="110" t="s">
        <v>66</v>
      </c>
      <c r="B55" s="122" t="s">
        <v>63</v>
      </c>
    </row>
    <row r="56" spans="1:2" x14ac:dyDescent="0.2">
      <c r="A56" s="110" t="s">
        <v>66</v>
      </c>
      <c r="B56" s="122" t="s">
        <v>68</v>
      </c>
    </row>
    <row r="57" spans="1:2" x14ac:dyDescent="0.2">
      <c r="A57" s="110" t="s">
        <v>66</v>
      </c>
      <c r="B57" s="122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97"/>
  <sheetViews>
    <sheetView topLeftCell="B1" workbookViewId="0">
      <pane ySplit="1" topLeftCell="A2" activePane="bottomLeft" state="frozen"/>
      <selection pane="bottomLeft" activeCell="C2" sqref="C2:J2"/>
    </sheetView>
  </sheetViews>
  <sheetFormatPr baseColWidth="10" defaultRowHeight="12.75" x14ac:dyDescent="0.2"/>
  <cols>
    <col min="1" max="1" width="5.85546875" customWidth="1"/>
    <col min="2" max="2" width="9" customWidth="1"/>
    <col min="3" max="3" width="6.85546875" customWidth="1"/>
    <col min="4" max="4" width="27.5703125" customWidth="1"/>
    <col min="5" max="5" width="17.140625" customWidth="1"/>
    <col min="6" max="6" width="24.5703125" customWidth="1"/>
    <col min="7" max="7" width="19.5703125" customWidth="1"/>
    <col min="10" max="10" width="23.85546875" customWidth="1"/>
    <col min="11" max="11" width="10.85546875" style="31"/>
    <col min="12" max="12" width="11.42578125" style="31" hidden="1" customWidth="1"/>
    <col min="13" max="13" width="11.42578125" style="78" hidden="1" customWidth="1"/>
  </cols>
  <sheetData>
    <row r="1" spans="1:13" ht="13.5" thickBot="1" x14ac:dyDescent="0.25">
      <c r="A1" s="28" t="s">
        <v>248</v>
      </c>
      <c r="B1" s="74" t="s">
        <v>131</v>
      </c>
      <c r="C1" s="74" t="s">
        <v>132</v>
      </c>
      <c r="D1" s="74" t="s">
        <v>9</v>
      </c>
      <c r="E1" s="18" t="s">
        <v>2</v>
      </c>
      <c r="F1" s="18" t="s">
        <v>0</v>
      </c>
      <c r="G1" s="18" t="s">
        <v>110</v>
      </c>
      <c r="H1" s="27" t="s">
        <v>95</v>
      </c>
      <c r="I1" s="27" t="s">
        <v>96</v>
      </c>
      <c r="J1" s="27" t="s">
        <v>97</v>
      </c>
      <c r="K1" s="28" t="s">
        <v>133</v>
      </c>
      <c r="L1" s="28" t="s">
        <v>154</v>
      </c>
      <c r="M1" s="76" t="s">
        <v>345</v>
      </c>
    </row>
    <row r="2" spans="1:13" x14ac:dyDescent="0.2">
      <c r="A2" s="75" t="s">
        <v>249</v>
      </c>
      <c r="B2" t="s">
        <v>119</v>
      </c>
      <c r="C2" s="20">
        <v>7</v>
      </c>
      <c r="D2" s="24" t="s">
        <v>50</v>
      </c>
      <c r="E2" s="26" t="s">
        <v>111</v>
      </c>
      <c r="F2" s="26" t="s">
        <v>70</v>
      </c>
      <c r="G2" s="26" t="s">
        <v>80</v>
      </c>
      <c r="H2" s="22">
        <v>-11.99</v>
      </c>
      <c r="I2" s="22"/>
      <c r="J2" s="24" t="s">
        <v>114</v>
      </c>
      <c r="K2" s="29"/>
      <c r="L2" s="30" t="s">
        <v>155</v>
      </c>
      <c r="M2" s="77">
        <f>MONTH(1&amp;T_Mvt[[#This Row],[Mois]])</f>
        <v>1</v>
      </c>
    </row>
    <row r="3" spans="1:13" x14ac:dyDescent="0.2">
      <c r="A3" s="75" t="s">
        <v>250</v>
      </c>
      <c r="B3" t="s">
        <v>119</v>
      </c>
      <c r="C3" s="19">
        <v>7</v>
      </c>
      <c r="D3" s="23" t="s">
        <v>50</v>
      </c>
      <c r="E3" s="25" t="s">
        <v>111</v>
      </c>
      <c r="F3" s="25" t="s">
        <v>70</v>
      </c>
      <c r="G3" s="25" t="s">
        <v>80</v>
      </c>
      <c r="H3" s="23">
        <v>-11.99</v>
      </c>
      <c r="I3" s="23"/>
      <c r="J3" s="23" t="s">
        <v>115</v>
      </c>
      <c r="K3" s="29"/>
      <c r="L3" s="30" t="s">
        <v>155</v>
      </c>
      <c r="M3" s="77">
        <f>MONTH(1&amp;T_Mvt[[#This Row],[Mois]])</f>
        <v>1</v>
      </c>
    </row>
    <row r="4" spans="1:13" x14ac:dyDescent="0.2">
      <c r="A4" s="75" t="s">
        <v>251</v>
      </c>
      <c r="B4" t="s">
        <v>119</v>
      </c>
      <c r="C4" s="20">
        <v>17</v>
      </c>
      <c r="D4" s="22" t="s">
        <v>79</v>
      </c>
      <c r="E4" s="26" t="s">
        <v>111</v>
      </c>
      <c r="F4" s="26" t="s">
        <v>70</v>
      </c>
      <c r="G4" s="26" t="s">
        <v>80</v>
      </c>
      <c r="H4" s="22">
        <v>-12.99</v>
      </c>
      <c r="I4" s="22"/>
      <c r="J4" s="22" t="s">
        <v>116</v>
      </c>
      <c r="K4" s="29"/>
      <c r="L4" s="30" t="s">
        <v>155</v>
      </c>
      <c r="M4" s="77">
        <f>MONTH(1&amp;T_Mvt[[#This Row],[Mois]])</f>
        <v>1</v>
      </c>
    </row>
    <row r="5" spans="1:13" x14ac:dyDescent="0.2">
      <c r="A5" s="75" t="s">
        <v>252</v>
      </c>
      <c r="B5" t="s">
        <v>119</v>
      </c>
      <c r="C5" s="19">
        <v>17</v>
      </c>
      <c r="D5" s="23" t="s">
        <v>50</v>
      </c>
      <c r="E5" s="25" t="s">
        <v>111</v>
      </c>
      <c r="F5" s="25" t="s">
        <v>34</v>
      </c>
      <c r="G5" s="25" t="s">
        <v>26</v>
      </c>
      <c r="H5" s="23">
        <v>-13</v>
      </c>
      <c r="I5" s="23"/>
      <c r="J5" s="23" t="s">
        <v>117</v>
      </c>
      <c r="K5" s="29"/>
      <c r="L5" s="30" t="s">
        <v>155</v>
      </c>
      <c r="M5" s="77">
        <f>MONTH(1&amp;T_Mvt[[#This Row],[Mois]])</f>
        <v>1</v>
      </c>
    </row>
    <row r="6" spans="1:13" x14ac:dyDescent="0.2">
      <c r="A6" s="75" t="s">
        <v>253</v>
      </c>
      <c r="B6" t="s">
        <v>119</v>
      </c>
      <c r="C6" s="20">
        <v>17</v>
      </c>
      <c r="D6" s="22" t="s">
        <v>50</v>
      </c>
      <c r="E6" s="26" t="s">
        <v>111</v>
      </c>
      <c r="F6" s="26" t="s">
        <v>34</v>
      </c>
      <c r="G6" s="26" t="s">
        <v>26</v>
      </c>
      <c r="H6" s="22">
        <v>-180</v>
      </c>
      <c r="I6" s="22"/>
      <c r="J6" s="22" t="s">
        <v>118</v>
      </c>
      <c r="K6" s="29"/>
      <c r="L6" s="30" t="s">
        <v>155</v>
      </c>
      <c r="M6" s="77">
        <f>MONTH(1&amp;T_Mvt[[#This Row],[Mois]])</f>
        <v>1</v>
      </c>
    </row>
    <row r="7" spans="1:13" x14ac:dyDescent="0.2">
      <c r="A7" s="75" t="s">
        <v>254</v>
      </c>
      <c r="B7" t="s">
        <v>119</v>
      </c>
      <c r="C7" s="19">
        <v>28</v>
      </c>
      <c r="D7" s="23" t="s">
        <v>79</v>
      </c>
      <c r="E7" s="25" t="s">
        <v>111</v>
      </c>
      <c r="F7" s="25" t="s">
        <v>34</v>
      </c>
      <c r="G7" s="25" t="s">
        <v>52</v>
      </c>
      <c r="H7" s="23">
        <v>-50</v>
      </c>
      <c r="I7" s="23"/>
      <c r="J7" s="23" t="s">
        <v>112</v>
      </c>
      <c r="K7" s="29"/>
      <c r="L7" s="30" t="s">
        <v>155</v>
      </c>
      <c r="M7" s="77">
        <f>MONTH(1&amp;T_Mvt[[#This Row],[Mois]])</f>
        <v>1</v>
      </c>
    </row>
    <row r="8" spans="1:13" x14ac:dyDescent="0.2">
      <c r="A8" s="75" t="s">
        <v>255</v>
      </c>
      <c r="B8" t="s">
        <v>119</v>
      </c>
      <c r="C8" s="20">
        <v>28</v>
      </c>
      <c r="D8" s="22" t="s">
        <v>55</v>
      </c>
      <c r="E8" s="26" t="s">
        <v>7</v>
      </c>
      <c r="F8" s="26" t="s">
        <v>34</v>
      </c>
      <c r="G8" s="26" t="s">
        <v>51</v>
      </c>
      <c r="H8" s="22"/>
      <c r="I8" s="22">
        <v>50</v>
      </c>
      <c r="J8" s="22" t="s">
        <v>113</v>
      </c>
      <c r="K8" s="29"/>
      <c r="L8" s="30" t="s">
        <v>155</v>
      </c>
      <c r="M8" s="77">
        <f>MONTH(1&amp;T_Mvt[[#This Row],[Mois]])</f>
        <v>1</v>
      </c>
    </row>
    <row r="9" spans="1:13" x14ac:dyDescent="0.2">
      <c r="A9" s="75" t="s">
        <v>256</v>
      </c>
      <c r="B9" t="s">
        <v>119</v>
      </c>
      <c r="C9" s="79">
        <v>31</v>
      </c>
      <c r="D9" s="21" t="s">
        <v>79</v>
      </c>
      <c r="E9" s="80" t="s">
        <v>7</v>
      </c>
      <c r="F9" s="80" t="s">
        <v>34</v>
      </c>
      <c r="G9" s="80" t="s">
        <v>61</v>
      </c>
      <c r="H9" s="21"/>
      <c r="I9" s="21">
        <v>2000</v>
      </c>
      <c r="J9" s="21" t="s">
        <v>88</v>
      </c>
      <c r="K9" s="29"/>
      <c r="L9" s="30" t="s">
        <v>155</v>
      </c>
      <c r="M9" s="77">
        <f>MONTH(1&amp;T_Mvt[[#This Row],[Mois]])</f>
        <v>1</v>
      </c>
    </row>
    <row r="10" spans="1:13" x14ac:dyDescent="0.2">
      <c r="A10" s="75" t="s">
        <v>257</v>
      </c>
      <c r="B10" t="s">
        <v>120</v>
      </c>
      <c r="C10" s="20">
        <v>7</v>
      </c>
      <c r="D10" s="24" t="s">
        <v>50</v>
      </c>
      <c r="E10" s="26" t="s">
        <v>111</v>
      </c>
      <c r="F10" s="26" t="s">
        <v>70</v>
      </c>
      <c r="G10" s="26" t="s">
        <v>80</v>
      </c>
      <c r="H10" s="22">
        <v>-11.99</v>
      </c>
      <c r="I10" s="22"/>
      <c r="J10" s="24" t="s">
        <v>114</v>
      </c>
      <c r="K10" s="29"/>
      <c r="L10" s="30" t="s">
        <v>156</v>
      </c>
      <c r="M10" s="77">
        <f>MONTH(1&amp;T_Mvt[[#This Row],[Mois]])</f>
        <v>2</v>
      </c>
    </row>
    <row r="11" spans="1:13" x14ac:dyDescent="0.2">
      <c r="A11" s="75" t="s">
        <v>258</v>
      </c>
      <c r="B11" t="s">
        <v>120</v>
      </c>
      <c r="C11" s="19">
        <v>7</v>
      </c>
      <c r="D11" s="23" t="s">
        <v>50</v>
      </c>
      <c r="E11" s="25" t="s">
        <v>111</v>
      </c>
      <c r="F11" s="25" t="s">
        <v>70</v>
      </c>
      <c r="G11" s="25" t="s">
        <v>80</v>
      </c>
      <c r="H11" s="23">
        <v>-11.99</v>
      </c>
      <c r="I11" s="23"/>
      <c r="J11" s="23" t="s">
        <v>115</v>
      </c>
      <c r="K11" s="29"/>
      <c r="L11" s="30" t="s">
        <v>156</v>
      </c>
      <c r="M11" s="77">
        <f>MONTH(1&amp;T_Mvt[[#This Row],[Mois]])</f>
        <v>2</v>
      </c>
    </row>
    <row r="12" spans="1:13" x14ac:dyDescent="0.2">
      <c r="A12" s="75" t="s">
        <v>259</v>
      </c>
      <c r="B12" t="s">
        <v>120</v>
      </c>
      <c r="C12" s="20">
        <v>17</v>
      </c>
      <c r="D12" s="22" t="s">
        <v>79</v>
      </c>
      <c r="E12" s="26" t="s">
        <v>111</v>
      </c>
      <c r="F12" s="26" t="s">
        <v>70</v>
      </c>
      <c r="G12" s="26" t="s">
        <v>80</v>
      </c>
      <c r="H12" s="22">
        <v>-12.99</v>
      </c>
      <c r="I12" s="22"/>
      <c r="J12" s="22" t="s">
        <v>116</v>
      </c>
      <c r="K12" s="29"/>
      <c r="L12" s="30" t="s">
        <v>156</v>
      </c>
      <c r="M12" s="77">
        <f>MONTH(1&amp;T_Mvt[[#This Row],[Mois]])</f>
        <v>2</v>
      </c>
    </row>
    <row r="13" spans="1:13" x14ac:dyDescent="0.2">
      <c r="A13" s="75" t="s">
        <v>260</v>
      </c>
      <c r="B13" t="s">
        <v>120</v>
      </c>
      <c r="C13" s="19">
        <v>17</v>
      </c>
      <c r="D13" s="23" t="s">
        <v>50</v>
      </c>
      <c r="E13" s="25" t="s">
        <v>111</v>
      </c>
      <c r="F13" s="25" t="s">
        <v>34</v>
      </c>
      <c r="G13" s="25" t="s">
        <v>26</v>
      </c>
      <c r="H13" s="23">
        <v>-13</v>
      </c>
      <c r="I13" s="23"/>
      <c r="J13" s="23" t="s">
        <v>117</v>
      </c>
      <c r="K13" s="29"/>
      <c r="L13" s="30" t="s">
        <v>156</v>
      </c>
      <c r="M13" s="77">
        <f>MONTH(1&amp;T_Mvt[[#This Row],[Mois]])</f>
        <v>2</v>
      </c>
    </row>
    <row r="14" spans="1:13" x14ac:dyDescent="0.2">
      <c r="A14" s="75" t="s">
        <v>261</v>
      </c>
      <c r="B14" t="s">
        <v>120</v>
      </c>
      <c r="C14" s="20">
        <v>17</v>
      </c>
      <c r="D14" s="22" t="s">
        <v>50</v>
      </c>
      <c r="E14" s="26" t="s">
        <v>111</v>
      </c>
      <c r="F14" s="26" t="s">
        <v>34</v>
      </c>
      <c r="G14" s="26" t="s">
        <v>26</v>
      </c>
      <c r="H14" s="22">
        <v>-180</v>
      </c>
      <c r="I14" s="22"/>
      <c r="J14" s="22" t="s">
        <v>118</v>
      </c>
      <c r="K14" s="29"/>
      <c r="L14" s="30" t="s">
        <v>156</v>
      </c>
      <c r="M14" s="77">
        <f>MONTH(1&amp;T_Mvt[[#This Row],[Mois]])</f>
        <v>2</v>
      </c>
    </row>
    <row r="15" spans="1:13" x14ac:dyDescent="0.2">
      <c r="A15" s="75" t="s">
        <v>262</v>
      </c>
      <c r="B15" t="s">
        <v>120</v>
      </c>
      <c r="C15" s="19">
        <v>28</v>
      </c>
      <c r="D15" s="23" t="s">
        <v>79</v>
      </c>
      <c r="E15" s="25" t="s">
        <v>111</v>
      </c>
      <c r="F15" s="25" t="s">
        <v>34</v>
      </c>
      <c r="G15" s="25" t="s">
        <v>52</v>
      </c>
      <c r="H15" s="23">
        <v>-50</v>
      </c>
      <c r="I15" s="23"/>
      <c r="J15" s="23" t="s">
        <v>112</v>
      </c>
      <c r="K15" s="29"/>
      <c r="L15" s="30" t="s">
        <v>156</v>
      </c>
      <c r="M15" s="77">
        <f>MONTH(1&amp;T_Mvt[[#This Row],[Mois]])</f>
        <v>2</v>
      </c>
    </row>
    <row r="16" spans="1:13" x14ac:dyDescent="0.2">
      <c r="A16" s="75" t="s">
        <v>263</v>
      </c>
      <c r="B16" t="s">
        <v>120</v>
      </c>
      <c r="C16" s="20">
        <v>28</v>
      </c>
      <c r="D16" s="22" t="s">
        <v>79</v>
      </c>
      <c r="E16" s="26" t="s">
        <v>7</v>
      </c>
      <c r="F16" s="26" t="s">
        <v>34</v>
      </c>
      <c r="G16" s="26" t="s">
        <v>51</v>
      </c>
      <c r="H16" s="22"/>
      <c r="I16" s="22">
        <v>50</v>
      </c>
      <c r="J16" s="22" t="s">
        <v>113</v>
      </c>
      <c r="K16" s="29"/>
      <c r="L16" s="30" t="s">
        <v>156</v>
      </c>
      <c r="M16" s="77">
        <f>MONTH(1&amp;T_Mvt[[#This Row],[Mois]])</f>
        <v>2</v>
      </c>
    </row>
    <row r="17" spans="1:13" x14ac:dyDescent="0.2">
      <c r="A17" s="75" t="s">
        <v>264</v>
      </c>
      <c r="B17" t="s">
        <v>120</v>
      </c>
      <c r="C17" s="79">
        <v>28</v>
      </c>
      <c r="D17" s="21" t="s">
        <v>79</v>
      </c>
      <c r="E17" s="80" t="s">
        <v>7</v>
      </c>
      <c r="F17" s="80" t="s">
        <v>34</v>
      </c>
      <c r="G17" s="80" t="s">
        <v>61</v>
      </c>
      <c r="H17" s="21"/>
      <c r="I17" s="21">
        <v>2000</v>
      </c>
      <c r="J17" s="21" t="s">
        <v>88</v>
      </c>
      <c r="K17" s="29"/>
      <c r="L17" s="30" t="s">
        <v>156</v>
      </c>
      <c r="M17" s="77">
        <f>MONTH(1&amp;T_Mvt[[#This Row],[Mois]])</f>
        <v>2</v>
      </c>
    </row>
    <row r="18" spans="1:13" x14ac:dyDescent="0.2">
      <c r="A18" s="75" t="s">
        <v>265</v>
      </c>
      <c r="B18" t="s">
        <v>121</v>
      </c>
      <c r="C18" s="20">
        <v>7</v>
      </c>
      <c r="D18" s="24" t="s">
        <v>50</v>
      </c>
      <c r="E18" s="26" t="s">
        <v>111</v>
      </c>
      <c r="F18" s="26" t="s">
        <v>70</v>
      </c>
      <c r="G18" s="26" t="s">
        <v>80</v>
      </c>
      <c r="H18" s="22">
        <v>-11.99</v>
      </c>
      <c r="I18" s="22"/>
      <c r="J18" s="24" t="s">
        <v>114</v>
      </c>
      <c r="K18" s="29"/>
      <c r="L18" s="30" t="s">
        <v>157</v>
      </c>
      <c r="M18" s="77">
        <f>MONTH(1&amp;T_Mvt[[#This Row],[Mois]])</f>
        <v>3</v>
      </c>
    </row>
    <row r="19" spans="1:13" x14ac:dyDescent="0.2">
      <c r="A19" s="75" t="s">
        <v>266</v>
      </c>
      <c r="B19" t="s">
        <v>121</v>
      </c>
      <c r="C19" s="19">
        <v>7</v>
      </c>
      <c r="D19" s="23" t="s">
        <v>50</v>
      </c>
      <c r="E19" s="25" t="s">
        <v>111</v>
      </c>
      <c r="F19" s="25" t="s">
        <v>70</v>
      </c>
      <c r="G19" s="25" t="s">
        <v>80</v>
      </c>
      <c r="H19" s="23">
        <v>-11.99</v>
      </c>
      <c r="I19" s="23"/>
      <c r="J19" s="23" t="s">
        <v>115</v>
      </c>
      <c r="K19" s="29"/>
      <c r="L19" s="30" t="s">
        <v>157</v>
      </c>
      <c r="M19" s="77">
        <f>MONTH(1&amp;T_Mvt[[#This Row],[Mois]])</f>
        <v>3</v>
      </c>
    </row>
    <row r="20" spans="1:13" x14ac:dyDescent="0.2">
      <c r="A20" s="75" t="s">
        <v>267</v>
      </c>
      <c r="B20" t="s">
        <v>121</v>
      </c>
      <c r="C20" s="20">
        <v>17</v>
      </c>
      <c r="D20" s="22" t="s">
        <v>79</v>
      </c>
      <c r="E20" s="26" t="s">
        <v>111</v>
      </c>
      <c r="F20" s="26" t="s">
        <v>70</v>
      </c>
      <c r="G20" s="26" t="s">
        <v>80</v>
      </c>
      <c r="H20" s="22">
        <v>-12.99</v>
      </c>
      <c r="I20" s="22"/>
      <c r="J20" s="22" t="s">
        <v>116</v>
      </c>
      <c r="K20" s="29"/>
      <c r="L20" s="30" t="s">
        <v>157</v>
      </c>
      <c r="M20" s="77">
        <f>MONTH(1&amp;T_Mvt[[#This Row],[Mois]])</f>
        <v>3</v>
      </c>
    </row>
    <row r="21" spans="1:13" x14ac:dyDescent="0.2">
      <c r="A21" s="75" t="s">
        <v>268</v>
      </c>
      <c r="B21" t="s">
        <v>121</v>
      </c>
      <c r="C21" s="19">
        <v>17</v>
      </c>
      <c r="D21" s="23" t="s">
        <v>50</v>
      </c>
      <c r="E21" s="25" t="s">
        <v>111</v>
      </c>
      <c r="F21" s="25" t="s">
        <v>34</v>
      </c>
      <c r="G21" s="25" t="s">
        <v>26</v>
      </c>
      <c r="H21" s="23">
        <v>-13</v>
      </c>
      <c r="I21" s="23"/>
      <c r="J21" s="23" t="s">
        <v>117</v>
      </c>
      <c r="K21" s="29"/>
      <c r="L21" s="30" t="s">
        <v>157</v>
      </c>
      <c r="M21" s="77">
        <f>MONTH(1&amp;T_Mvt[[#This Row],[Mois]])</f>
        <v>3</v>
      </c>
    </row>
    <row r="22" spans="1:13" x14ac:dyDescent="0.2">
      <c r="A22" s="75" t="s">
        <v>269</v>
      </c>
      <c r="B22" t="s">
        <v>121</v>
      </c>
      <c r="C22" s="20">
        <v>17</v>
      </c>
      <c r="D22" s="22" t="s">
        <v>50</v>
      </c>
      <c r="E22" s="26" t="s">
        <v>111</v>
      </c>
      <c r="F22" s="26" t="s">
        <v>34</v>
      </c>
      <c r="G22" s="26" t="s">
        <v>26</v>
      </c>
      <c r="H22" s="22">
        <v>-180</v>
      </c>
      <c r="I22" s="22"/>
      <c r="J22" s="22" t="s">
        <v>118</v>
      </c>
      <c r="K22" s="29"/>
      <c r="L22" s="30" t="s">
        <v>157</v>
      </c>
      <c r="M22" s="77">
        <f>MONTH(1&amp;T_Mvt[[#This Row],[Mois]])</f>
        <v>3</v>
      </c>
    </row>
    <row r="23" spans="1:13" x14ac:dyDescent="0.2">
      <c r="A23" s="75" t="s">
        <v>270</v>
      </c>
      <c r="B23" t="s">
        <v>121</v>
      </c>
      <c r="C23" s="19">
        <v>28</v>
      </c>
      <c r="D23" s="23" t="s">
        <v>79</v>
      </c>
      <c r="E23" s="25" t="s">
        <v>111</v>
      </c>
      <c r="F23" s="25" t="s">
        <v>34</v>
      </c>
      <c r="G23" s="25" t="s">
        <v>52</v>
      </c>
      <c r="H23" s="23">
        <v>-50</v>
      </c>
      <c r="I23" s="23"/>
      <c r="J23" s="23" t="s">
        <v>112</v>
      </c>
      <c r="K23" s="29"/>
      <c r="L23" s="30" t="s">
        <v>157</v>
      </c>
      <c r="M23" s="77">
        <f>MONTH(1&amp;T_Mvt[[#This Row],[Mois]])</f>
        <v>3</v>
      </c>
    </row>
    <row r="24" spans="1:13" x14ac:dyDescent="0.2">
      <c r="A24" s="75" t="s">
        <v>271</v>
      </c>
      <c r="B24" t="s">
        <v>121</v>
      </c>
      <c r="C24" s="20">
        <v>28</v>
      </c>
      <c r="D24" s="22" t="s">
        <v>55</v>
      </c>
      <c r="E24" s="26" t="s">
        <v>7</v>
      </c>
      <c r="F24" s="26" t="s">
        <v>34</v>
      </c>
      <c r="G24" s="26" t="s">
        <v>51</v>
      </c>
      <c r="H24" s="22"/>
      <c r="I24" s="22">
        <v>50</v>
      </c>
      <c r="J24" s="22" t="s">
        <v>113</v>
      </c>
      <c r="K24" s="29"/>
      <c r="L24" s="30" t="s">
        <v>157</v>
      </c>
      <c r="M24" s="77">
        <f>MONTH(1&amp;T_Mvt[[#This Row],[Mois]])</f>
        <v>3</v>
      </c>
    </row>
    <row r="25" spans="1:13" x14ac:dyDescent="0.2">
      <c r="A25" s="75" t="s">
        <v>272</v>
      </c>
      <c r="B25" t="s">
        <v>121</v>
      </c>
      <c r="C25" s="79">
        <v>31</v>
      </c>
      <c r="D25" s="21" t="s">
        <v>79</v>
      </c>
      <c r="E25" s="80" t="s">
        <v>7</v>
      </c>
      <c r="F25" s="80" t="s">
        <v>34</v>
      </c>
      <c r="G25" s="80" t="s">
        <v>61</v>
      </c>
      <c r="H25" s="21"/>
      <c r="I25" s="21">
        <v>2000</v>
      </c>
      <c r="J25" s="21" t="s">
        <v>88</v>
      </c>
      <c r="K25" s="29"/>
      <c r="L25" s="30" t="s">
        <v>157</v>
      </c>
      <c r="M25" s="77">
        <f>MONTH(1&amp;T_Mvt[[#This Row],[Mois]])</f>
        <v>3</v>
      </c>
    </row>
    <row r="26" spans="1:13" x14ac:dyDescent="0.2">
      <c r="A26" s="75" t="s">
        <v>273</v>
      </c>
      <c r="B26" t="s">
        <v>122</v>
      </c>
      <c r="C26" s="20">
        <v>7</v>
      </c>
      <c r="D26" s="24" t="s">
        <v>50</v>
      </c>
      <c r="E26" s="26" t="s">
        <v>111</v>
      </c>
      <c r="F26" s="26" t="s">
        <v>70</v>
      </c>
      <c r="G26" s="26" t="s">
        <v>80</v>
      </c>
      <c r="H26" s="22">
        <v>-11.99</v>
      </c>
      <c r="I26" s="22"/>
      <c r="J26" s="24" t="s">
        <v>114</v>
      </c>
      <c r="K26" s="29"/>
      <c r="L26" s="30" t="s">
        <v>158</v>
      </c>
      <c r="M26" s="77">
        <f>MONTH(1&amp;T_Mvt[[#This Row],[Mois]])</f>
        <v>4</v>
      </c>
    </row>
    <row r="27" spans="1:13" x14ac:dyDescent="0.2">
      <c r="A27" s="75" t="s">
        <v>274</v>
      </c>
      <c r="B27" t="s">
        <v>122</v>
      </c>
      <c r="C27" s="19">
        <v>7</v>
      </c>
      <c r="D27" s="23" t="s">
        <v>50</v>
      </c>
      <c r="E27" s="25" t="s">
        <v>111</v>
      </c>
      <c r="F27" s="25" t="s">
        <v>70</v>
      </c>
      <c r="G27" s="25" t="s">
        <v>80</v>
      </c>
      <c r="H27" s="23">
        <v>-11.99</v>
      </c>
      <c r="I27" s="23"/>
      <c r="J27" s="23" t="s">
        <v>115</v>
      </c>
      <c r="K27" s="29"/>
      <c r="L27" s="30" t="s">
        <v>158</v>
      </c>
      <c r="M27" s="77">
        <f>MONTH(1&amp;T_Mvt[[#This Row],[Mois]])</f>
        <v>4</v>
      </c>
    </row>
    <row r="28" spans="1:13" x14ac:dyDescent="0.2">
      <c r="A28" s="75" t="s">
        <v>275</v>
      </c>
      <c r="B28" t="s">
        <v>122</v>
      </c>
      <c r="C28" s="20">
        <v>17</v>
      </c>
      <c r="D28" s="22" t="s">
        <v>79</v>
      </c>
      <c r="E28" s="26" t="s">
        <v>111</v>
      </c>
      <c r="F28" s="26" t="s">
        <v>70</v>
      </c>
      <c r="G28" s="26" t="s">
        <v>80</v>
      </c>
      <c r="H28" s="22">
        <v>-12.99</v>
      </c>
      <c r="I28" s="22"/>
      <c r="J28" s="22" t="s">
        <v>116</v>
      </c>
      <c r="K28" s="29"/>
      <c r="L28" s="30" t="s">
        <v>158</v>
      </c>
      <c r="M28" s="77">
        <f>MONTH(1&amp;T_Mvt[[#This Row],[Mois]])</f>
        <v>4</v>
      </c>
    </row>
    <row r="29" spans="1:13" x14ac:dyDescent="0.2">
      <c r="A29" s="75" t="s">
        <v>276</v>
      </c>
      <c r="B29" t="s">
        <v>122</v>
      </c>
      <c r="C29" s="19">
        <v>17</v>
      </c>
      <c r="D29" s="23" t="s">
        <v>50</v>
      </c>
      <c r="E29" s="25" t="s">
        <v>111</v>
      </c>
      <c r="F29" s="25" t="s">
        <v>34</v>
      </c>
      <c r="G29" s="25" t="s">
        <v>26</v>
      </c>
      <c r="H29" s="23">
        <v>-13</v>
      </c>
      <c r="I29" s="23"/>
      <c r="J29" s="23" t="s">
        <v>117</v>
      </c>
      <c r="K29" s="29"/>
      <c r="L29" s="30" t="s">
        <v>158</v>
      </c>
      <c r="M29" s="77">
        <f>MONTH(1&amp;T_Mvt[[#This Row],[Mois]])</f>
        <v>4</v>
      </c>
    </row>
    <row r="30" spans="1:13" x14ac:dyDescent="0.2">
      <c r="A30" s="75" t="s">
        <v>277</v>
      </c>
      <c r="B30" t="s">
        <v>122</v>
      </c>
      <c r="C30" s="20">
        <v>17</v>
      </c>
      <c r="D30" s="22" t="s">
        <v>50</v>
      </c>
      <c r="E30" s="26" t="s">
        <v>111</v>
      </c>
      <c r="F30" s="26" t="s">
        <v>34</v>
      </c>
      <c r="G30" s="26" t="s">
        <v>26</v>
      </c>
      <c r="H30" s="22">
        <v>-180</v>
      </c>
      <c r="I30" s="22"/>
      <c r="J30" s="22" t="s">
        <v>118</v>
      </c>
      <c r="K30" s="29"/>
      <c r="L30" s="30" t="s">
        <v>158</v>
      </c>
      <c r="M30" s="77">
        <f>MONTH(1&amp;T_Mvt[[#This Row],[Mois]])</f>
        <v>4</v>
      </c>
    </row>
    <row r="31" spans="1:13" x14ac:dyDescent="0.2">
      <c r="A31" s="75" t="s">
        <v>278</v>
      </c>
      <c r="B31" t="s">
        <v>122</v>
      </c>
      <c r="C31" s="19">
        <v>28</v>
      </c>
      <c r="D31" s="23" t="s">
        <v>79</v>
      </c>
      <c r="E31" s="25" t="s">
        <v>111</v>
      </c>
      <c r="F31" s="25" t="s">
        <v>34</v>
      </c>
      <c r="G31" s="25" t="s">
        <v>52</v>
      </c>
      <c r="H31" s="23">
        <v>-50</v>
      </c>
      <c r="I31" s="23"/>
      <c r="J31" s="23" t="s">
        <v>112</v>
      </c>
      <c r="K31" s="29"/>
      <c r="L31" s="30" t="s">
        <v>158</v>
      </c>
      <c r="M31" s="77">
        <f>MONTH(1&amp;T_Mvt[[#This Row],[Mois]])</f>
        <v>4</v>
      </c>
    </row>
    <row r="32" spans="1:13" x14ac:dyDescent="0.2">
      <c r="A32" s="75" t="s">
        <v>279</v>
      </c>
      <c r="B32" t="s">
        <v>122</v>
      </c>
      <c r="C32" s="20">
        <v>28</v>
      </c>
      <c r="D32" s="22" t="s">
        <v>55</v>
      </c>
      <c r="E32" s="26" t="s">
        <v>7</v>
      </c>
      <c r="F32" s="26" t="s">
        <v>34</v>
      </c>
      <c r="G32" s="26" t="s">
        <v>51</v>
      </c>
      <c r="H32" s="22"/>
      <c r="I32" s="22">
        <v>50</v>
      </c>
      <c r="J32" s="22" t="s">
        <v>113</v>
      </c>
      <c r="K32" s="29"/>
      <c r="L32" s="30" t="s">
        <v>158</v>
      </c>
      <c r="M32" s="77">
        <f>MONTH(1&amp;T_Mvt[[#This Row],[Mois]])</f>
        <v>4</v>
      </c>
    </row>
    <row r="33" spans="1:13" x14ac:dyDescent="0.2">
      <c r="A33" s="75" t="s">
        <v>280</v>
      </c>
      <c r="B33" t="s">
        <v>122</v>
      </c>
      <c r="C33" s="79">
        <v>30</v>
      </c>
      <c r="D33" s="21" t="s">
        <v>79</v>
      </c>
      <c r="E33" s="80" t="s">
        <v>7</v>
      </c>
      <c r="F33" s="80" t="s">
        <v>34</v>
      </c>
      <c r="G33" s="80" t="s">
        <v>61</v>
      </c>
      <c r="H33" s="21"/>
      <c r="I33" s="21">
        <v>2000</v>
      </c>
      <c r="J33" s="21" t="s">
        <v>88</v>
      </c>
      <c r="K33" s="29"/>
      <c r="L33" s="30" t="s">
        <v>158</v>
      </c>
      <c r="M33" s="77">
        <f>MONTH(1&amp;T_Mvt[[#This Row],[Mois]])</f>
        <v>4</v>
      </c>
    </row>
    <row r="34" spans="1:13" x14ac:dyDescent="0.2">
      <c r="A34" s="75" t="s">
        <v>281</v>
      </c>
      <c r="B34" t="s">
        <v>123</v>
      </c>
      <c r="C34" s="20">
        <v>7</v>
      </c>
      <c r="D34" s="24" t="s">
        <v>50</v>
      </c>
      <c r="E34" s="26" t="s">
        <v>111</v>
      </c>
      <c r="F34" s="26" t="s">
        <v>70</v>
      </c>
      <c r="G34" s="26" t="s">
        <v>80</v>
      </c>
      <c r="H34" s="22">
        <v>-11.99</v>
      </c>
      <c r="I34" s="22"/>
      <c r="J34" s="24" t="s">
        <v>114</v>
      </c>
      <c r="K34" s="29" t="s">
        <v>134</v>
      </c>
      <c r="L34" s="30" t="s">
        <v>159</v>
      </c>
      <c r="M34" s="77">
        <f>MONTH(1&amp;T_Mvt[[#This Row],[Mois]])</f>
        <v>5</v>
      </c>
    </row>
    <row r="35" spans="1:13" x14ac:dyDescent="0.2">
      <c r="A35" s="75" t="s">
        <v>282</v>
      </c>
      <c r="B35" t="s">
        <v>123</v>
      </c>
      <c r="C35" s="19">
        <v>7</v>
      </c>
      <c r="D35" s="23" t="s">
        <v>50</v>
      </c>
      <c r="E35" s="25" t="s">
        <v>111</v>
      </c>
      <c r="F35" s="25" t="s">
        <v>70</v>
      </c>
      <c r="G35" s="25" t="s">
        <v>80</v>
      </c>
      <c r="H35" s="23">
        <v>-11.99</v>
      </c>
      <c r="I35" s="23"/>
      <c r="J35" s="23" t="s">
        <v>115</v>
      </c>
      <c r="K35" s="29" t="s">
        <v>134</v>
      </c>
      <c r="L35" s="30" t="s">
        <v>159</v>
      </c>
      <c r="M35" s="77">
        <f>MONTH(1&amp;T_Mvt[[#This Row],[Mois]])</f>
        <v>5</v>
      </c>
    </row>
    <row r="36" spans="1:13" x14ac:dyDescent="0.2">
      <c r="A36" s="75" t="s">
        <v>283</v>
      </c>
      <c r="B36" t="s">
        <v>123</v>
      </c>
      <c r="C36" s="20">
        <v>17</v>
      </c>
      <c r="D36" s="22" t="s">
        <v>79</v>
      </c>
      <c r="E36" s="26" t="s">
        <v>111</v>
      </c>
      <c r="F36" s="26" t="s">
        <v>70</v>
      </c>
      <c r="G36" s="26" t="s">
        <v>80</v>
      </c>
      <c r="H36" s="22">
        <v>-12.99</v>
      </c>
      <c r="I36" s="22"/>
      <c r="J36" s="22" t="s">
        <v>116</v>
      </c>
      <c r="K36" s="29" t="s">
        <v>134</v>
      </c>
      <c r="L36" s="30" t="s">
        <v>159</v>
      </c>
      <c r="M36" s="77">
        <f>MONTH(1&amp;T_Mvt[[#This Row],[Mois]])</f>
        <v>5</v>
      </c>
    </row>
    <row r="37" spans="1:13" x14ac:dyDescent="0.2">
      <c r="A37" s="75" t="s">
        <v>284</v>
      </c>
      <c r="B37" t="s">
        <v>123</v>
      </c>
      <c r="C37" s="19">
        <v>17</v>
      </c>
      <c r="D37" s="23" t="s">
        <v>50</v>
      </c>
      <c r="E37" s="25" t="s">
        <v>111</v>
      </c>
      <c r="F37" s="25" t="s">
        <v>34</v>
      </c>
      <c r="G37" s="25" t="s">
        <v>26</v>
      </c>
      <c r="H37" s="23">
        <v>-13</v>
      </c>
      <c r="I37" s="23"/>
      <c r="J37" s="23" t="s">
        <v>117</v>
      </c>
      <c r="K37" s="29" t="s">
        <v>134</v>
      </c>
      <c r="L37" s="30" t="s">
        <v>159</v>
      </c>
      <c r="M37" s="77">
        <f>MONTH(1&amp;T_Mvt[[#This Row],[Mois]])</f>
        <v>5</v>
      </c>
    </row>
    <row r="38" spans="1:13" x14ac:dyDescent="0.2">
      <c r="A38" s="75" t="s">
        <v>285</v>
      </c>
      <c r="B38" t="s">
        <v>123</v>
      </c>
      <c r="C38" s="20">
        <v>17</v>
      </c>
      <c r="D38" s="22" t="s">
        <v>50</v>
      </c>
      <c r="E38" s="26" t="s">
        <v>111</v>
      </c>
      <c r="F38" s="26" t="s">
        <v>34</v>
      </c>
      <c r="G38" s="26" t="s">
        <v>26</v>
      </c>
      <c r="H38" s="22">
        <v>-180</v>
      </c>
      <c r="I38" s="22"/>
      <c r="J38" s="22" t="s">
        <v>118</v>
      </c>
      <c r="K38" s="29" t="s">
        <v>134</v>
      </c>
      <c r="L38" s="30" t="s">
        <v>159</v>
      </c>
      <c r="M38" s="77">
        <f>MONTH(1&amp;T_Mvt[[#This Row],[Mois]])</f>
        <v>5</v>
      </c>
    </row>
    <row r="39" spans="1:13" x14ac:dyDescent="0.2">
      <c r="A39" s="75" t="s">
        <v>286</v>
      </c>
      <c r="B39" t="s">
        <v>123</v>
      </c>
      <c r="C39" s="19">
        <v>28</v>
      </c>
      <c r="D39" s="23" t="s">
        <v>79</v>
      </c>
      <c r="E39" s="25" t="s">
        <v>111</v>
      </c>
      <c r="F39" s="25" t="s">
        <v>34</v>
      </c>
      <c r="G39" s="25" t="s">
        <v>52</v>
      </c>
      <c r="H39" s="23">
        <v>-50</v>
      </c>
      <c r="I39" s="23"/>
      <c r="J39" s="23" t="s">
        <v>112</v>
      </c>
      <c r="K39" s="29" t="s">
        <v>134</v>
      </c>
      <c r="L39" s="30" t="s">
        <v>159</v>
      </c>
      <c r="M39" s="77">
        <f>MONTH(1&amp;T_Mvt[[#This Row],[Mois]])</f>
        <v>5</v>
      </c>
    </row>
    <row r="40" spans="1:13" x14ac:dyDescent="0.2">
      <c r="A40" s="75" t="s">
        <v>287</v>
      </c>
      <c r="B40" t="s">
        <v>123</v>
      </c>
      <c r="C40" s="20">
        <v>28</v>
      </c>
      <c r="D40" s="22" t="s">
        <v>55</v>
      </c>
      <c r="E40" s="26" t="s">
        <v>7</v>
      </c>
      <c r="F40" s="26" t="s">
        <v>34</v>
      </c>
      <c r="G40" s="26" t="s">
        <v>51</v>
      </c>
      <c r="H40" s="22"/>
      <c r="I40" s="22">
        <v>50</v>
      </c>
      <c r="J40" s="22" t="s">
        <v>113</v>
      </c>
      <c r="K40" s="29" t="s">
        <v>134</v>
      </c>
      <c r="L40" s="30" t="s">
        <v>159</v>
      </c>
      <c r="M40" s="77">
        <f>MONTH(1&amp;T_Mvt[[#This Row],[Mois]])</f>
        <v>5</v>
      </c>
    </row>
    <row r="41" spans="1:13" x14ac:dyDescent="0.2">
      <c r="A41" s="75" t="s">
        <v>288</v>
      </c>
      <c r="B41" t="s">
        <v>123</v>
      </c>
      <c r="C41" s="79">
        <v>31</v>
      </c>
      <c r="D41" s="21" t="s">
        <v>79</v>
      </c>
      <c r="E41" s="80" t="s">
        <v>7</v>
      </c>
      <c r="F41" s="80" t="s">
        <v>34</v>
      </c>
      <c r="G41" s="80" t="s">
        <v>61</v>
      </c>
      <c r="H41" s="21"/>
      <c r="I41" s="21">
        <v>2000</v>
      </c>
      <c r="J41" s="21" t="s">
        <v>88</v>
      </c>
      <c r="K41" s="29" t="s">
        <v>134</v>
      </c>
      <c r="L41" s="30" t="s">
        <v>159</v>
      </c>
      <c r="M41" s="77">
        <f>MONTH(1&amp;T_Mvt[[#This Row],[Mois]])</f>
        <v>5</v>
      </c>
    </row>
    <row r="42" spans="1:13" x14ac:dyDescent="0.2">
      <c r="A42" s="75" t="s">
        <v>289</v>
      </c>
      <c r="B42" t="s">
        <v>124</v>
      </c>
      <c r="C42" s="20">
        <v>7</v>
      </c>
      <c r="D42" s="24" t="s">
        <v>50</v>
      </c>
      <c r="E42" s="26" t="s">
        <v>111</v>
      </c>
      <c r="F42" s="26" t="s">
        <v>70</v>
      </c>
      <c r="G42" s="26" t="s">
        <v>80</v>
      </c>
      <c r="H42" s="22">
        <v>-11.99</v>
      </c>
      <c r="I42" s="22"/>
      <c r="J42" s="24" t="s">
        <v>114</v>
      </c>
      <c r="K42" s="29" t="s">
        <v>134</v>
      </c>
      <c r="L42" s="30" t="s">
        <v>160</v>
      </c>
      <c r="M42" s="77">
        <f>MONTH(1&amp;T_Mvt[[#This Row],[Mois]])</f>
        <v>6</v>
      </c>
    </row>
    <row r="43" spans="1:13" x14ac:dyDescent="0.2">
      <c r="A43" s="75" t="s">
        <v>290</v>
      </c>
      <c r="B43" t="s">
        <v>124</v>
      </c>
      <c r="C43" s="19">
        <v>7</v>
      </c>
      <c r="D43" s="23" t="s">
        <v>50</v>
      </c>
      <c r="E43" s="25" t="s">
        <v>111</v>
      </c>
      <c r="F43" s="25" t="s">
        <v>70</v>
      </c>
      <c r="G43" s="25" t="s">
        <v>80</v>
      </c>
      <c r="H43" s="23">
        <v>-11.99</v>
      </c>
      <c r="I43" s="23"/>
      <c r="J43" s="23" t="s">
        <v>115</v>
      </c>
      <c r="K43" s="29" t="s">
        <v>134</v>
      </c>
      <c r="L43" s="30" t="s">
        <v>160</v>
      </c>
      <c r="M43" s="77">
        <f>MONTH(1&amp;T_Mvt[[#This Row],[Mois]])</f>
        <v>6</v>
      </c>
    </row>
    <row r="44" spans="1:13" x14ac:dyDescent="0.2">
      <c r="A44" s="75" t="s">
        <v>291</v>
      </c>
      <c r="B44" t="s">
        <v>124</v>
      </c>
      <c r="C44" s="20">
        <v>17</v>
      </c>
      <c r="D44" s="22" t="s">
        <v>79</v>
      </c>
      <c r="E44" s="26" t="s">
        <v>111</v>
      </c>
      <c r="F44" s="26" t="s">
        <v>70</v>
      </c>
      <c r="G44" s="26" t="s">
        <v>80</v>
      </c>
      <c r="H44" s="22">
        <v>-12.99</v>
      </c>
      <c r="I44" s="22"/>
      <c r="J44" s="22" t="s">
        <v>116</v>
      </c>
      <c r="K44" s="29"/>
      <c r="L44" s="30" t="s">
        <v>160</v>
      </c>
      <c r="M44" s="77">
        <f>MONTH(1&amp;T_Mvt[[#This Row],[Mois]])</f>
        <v>6</v>
      </c>
    </row>
    <row r="45" spans="1:13" x14ac:dyDescent="0.2">
      <c r="A45" s="75" t="s">
        <v>292</v>
      </c>
      <c r="B45" t="s">
        <v>124</v>
      </c>
      <c r="C45" s="19">
        <v>17</v>
      </c>
      <c r="D45" s="23" t="s">
        <v>50</v>
      </c>
      <c r="E45" s="25" t="s">
        <v>111</v>
      </c>
      <c r="F45" s="25" t="s">
        <v>34</v>
      </c>
      <c r="G45" s="25" t="s">
        <v>26</v>
      </c>
      <c r="H45" s="23">
        <v>-13</v>
      </c>
      <c r="I45" s="23"/>
      <c r="J45" s="23" t="s">
        <v>117</v>
      </c>
      <c r="K45" s="29"/>
      <c r="L45" s="30" t="s">
        <v>160</v>
      </c>
      <c r="M45" s="77">
        <f>MONTH(1&amp;T_Mvt[[#This Row],[Mois]])</f>
        <v>6</v>
      </c>
    </row>
    <row r="46" spans="1:13" x14ac:dyDescent="0.2">
      <c r="A46" s="75" t="s">
        <v>293</v>
      </c>
      <c r="B46" t="s">
        <v>124</v>
      </c>
      <c r="C46" s="20">
        <v>17</v>
      </c>
      <c r="D46" s="22" t="s">
        <v>50</v>
      </c>
      <c r="E46" s="26" t="s">
        <v>111</v>
      </c>
      <c r="F46" s="26" t="s">
        <v>34</v>
      </c>
      <c r="G46" s="26" t="s">
        <v>26</v>
      </c>
      <c r="H46" s="22">
        <v>-180</v>
      </c>
      <c r="I46" s="22"/>
      <c r="J46" s="22" t="s">
        <v>118</v>
      </c>
      <c r="K46" s="29"/>
      <c r="L46" s="30" t="s">
        <v>160</v>
      </c>
      <c r="M46" s="77">
        <f>MONTH(1&amp;T_Mvt[[#This Row],[Mois]])</f>
        <v>6</v>
      </c>
    </row>
    <row r="47" spans="1:13" x14ac:dyDescent="0.2">
      <c r="A47" s="75" t="s">
        <v>294</v>
      </c>
      <c r="B47" t="s">
        <v>124</v>
      </c>
      <c r="C47" s="19">
        <v>28</v>
      </c>
      <c r="D47" s="23" t="s">
        <v>79</v>
      </c>
      <c r="E47" s="25" t="s">
        <v>111</v>
      </c>
      <c r="F47" s="25" t="s">
        <v>34</v>
      </c>
      <c r="G47" s="25" t="s">
        <v>52</v>
      </c>
      <c r="H47" s="23">
        <v>-50</v>
      </c>
      <c r="I47" s="23"/>
      <c r="J47" s="23" t="s">
        <v>112</v>
      </c>
      <c r="K47" s="81"/>
      <c r="L47" s="82" t="s">
        <v>160</v>
      </c>
      <c r="M47" s="77">
        <f>MONTH(1&amp;T_Mvt[[#This Row],[Mois]])</f>
        <v>6</v>
      </c>
    </row>
    <row r="48" spans="1:13" x14ac:dyDescent="0.2">
      <c r="A48" s="75" t="s">
        <v>295</v>
      </c>
      <c r="B48" t="s">
        <v>124</v>
      </c>
      <c r="C48" s="20">
        <v>28</v>
      </c>
      <c r="D48" s="22" t="s">
        <v>55</v>
      </c>
      <c r="E48" s="26" t="s">
        <v>7</v>
      </c>
      <c r="F48" s="26" t="s">
        <v>34</v>
      </c>
      <c r="G48" s="26" t="s">
        <v>51</v>
      </c>
      <c r="H48" s="22"/>
      <c r="I48" s="22">
        <v>50</v>
      </c>
      <c r="J48" s="22" t="s">
        <v>113</v>
      </c>
      <c r="K48" s="29"/>
      <c r="L48" s="30" t="s">
        <v>160</v>
      </c>
      <c r="M48" s="77">
        <f>MONTH(1&amp;T_Mvt[[#This Row],[Mois]])</f>
        <v>6</v>
      </c>
    </row>
    <row r="49" spans="1:13" x14ac:dyDescent="0.2">
      <c r="A49" s="75" t="s">
        <v>296</v>
      </c>
      <c r="B49" t="s">
        <v>124</v>
      </c>
      <c r="C49" s="79">
        <v>30</v>
      </c>
      <c r="D49" s="21" t="s">
        <v>79</v>
      </c>
      <c r="E49" s="80" t="s">
        <v>7</v>
      </c>
      <c r="F49" s="80" t="s">
        <v>34</v>
      </c>
      <c r="G49" s="80" t="s">
        <v>61</v>
      </c>
      <c r="H49" s="21"/>
      <c r="I49" s="21">
        <v>2000</v>
      </c>
      <c r="J49" s="21" t="s">
        <v>88</v>
      </c>
      <c r="K49" s="29"/>
      <c r="L49" s="30" t="s">
        <v>160</v>
      </c>
      <c r="M49" s="77">
        <f>MONTH(1&amp;T_Mvt[[#This Row],[Mois]])</f>
        <v>6</v>
      </c>
    </row>
    <row r="50" spans="1:13" x14ac:dyDescent="0.2">
      <c r="A50" s="75" t="s">
        <v>297</v>
      </c>
      <c r="B50" t="s">
        <v>125</v>
      </c>
      <c r="C50" s="20">
        <v>7</v>
      </c>
      <c r="D50" s="24" t="s">
        <v>50</v>
      </c>
      <c r="E50" s="26" t="s">
        <v>111</v>
      </c>
      <c r="F50" s="26" t="s">
        <v>70</v>
      </c>
      <c r="G50" s="26" t="s">
        <v>80</v>
      </c>
      <c r="H50" s="22">
        <v>-11.99</v>
      </c>
      <c r="I50" s="22"/>
      <c r="J50" s="24" t="s">
        <v>114</v>
      </c>
      <c r="K50" s="29"/>
      <c r="L50" s="30" t="s">
        <v>161</v>
      </c>
      <c r="M50" s="77">
        <f>MONTH(1&amp;T_Mvt[[#This Row],[Mois]])</f>
        <v>7</v>
      </c>
    </row>
    <row r="51" spans="1:13" x14ac:dyDescent="0.2">
      <c r="A51" s="75" t="s">
        <v>298</v>
      </c>
      <c r="B51" t="s">
        <v>125</v>
      </c>
      <c r="C51" s="19">
        <v>7</v>
      </c>
      <c r="D51" s="23" t="s">
        <v>50</v>
      </c>
      <c r="E51" s="25" t="s">
        <v>111</v>
      </c>
      <c r="F51" s="25" t="s">
        <v>70</v>
      </c>
      <c r="G51" s="25" t="s">
        <v>80</v>
      </c>
      <c r="H51" s="23">
        <v>-11.99</v>
      </c>
      <c r="I51" s="23"/>
      <c r="J51" s="23" t="s">
        <v>115</v>
      </c>
      <c r="K51" s="29"/>
      <c r="L51" s="30" t="s">
        <v>161</v>
      </c>
      <c r="M51" s="77">
        <f>MONTH(1&amp;T_Mvt[[#This Row],[Mois]])</f>
        <v>7</v>
      </c>
    </row>
    <row r="52" spans="1:13" x14ac:dyDescent="0.2">
      <c r="A52" s="75" t="s">
        <v>299</v>
      </c>
      <c r="B52" t="s">
        <v>125</v>
      </c>
      <c r="C52" s="20">
        <v>11</v>
      </c>
      <c r="D52" s="22" t="s">
        <v>79</v>
      </c>
      <c r="E52" s="26" t="s">
        <v>111</v>
      </c>
      <c r="F52" s="26" t="s">
        <v>70</v>
      </c>
      <c r="G52" s="26" t="s">
        <v>80</v>
      </c>
      <c r="H52" s="22">
        <v>-12.99</v>
      </c>
      <c r="I52" s="22"/>
      <c r="J52" s="22" t="s">
        <v>116</v>
      </c>
      <c r="K52" s="29"/>
      <c r="L52" s="30" t="s">
        <v>161</v>
      </c>
      <c r="M52" s="77">
        <f>MONTH(1&amp;T_Mvt[[#This Row],[Mois]])</f>
        <v>7</v>
      </c>
    </row>
    <row r="53" spans="1:13" x14ac:dyDescent="0.2">
      <c r="A53" s="75" t="s">
        <v>300</v>
      </c>
      <c r="B53" t="s">
        <v>125</v>
      </c>
      <c r="C53" s="19">
        <v>17</v>
      </c>
      <c r="D53" s="23" t="s">
        <v>50</v>
      </c>
      <c r="E53" s="25" t="s">
        <v>111</v>
      </c>
      <c r="F53" s="25" t="s">
        <v>34</v>
      </c>
      <c r="G53" s="25" t="s">
        <v>26</v>
      </c>
      <c r="H53" s="23">
        <v>-13</v>
      </c>
      <c r="I53" s="23"/>
      <c r="J53" s="23" t="s">
        <v>117</v>
      </c>
      <c r="K53" s="29"/>
      <c r="L53" s="30" t="s">
        <v>161</v>
      </c>
      <c r="M53" s="77">
        <f>MONTH(1&amp;T_Mvt[[#This Row],[Mois]])</f>
        <v>7</v>
      </c>
    </row>
    <row r="54" spans="1:13" x14ac:dyDescent="0.2">
      <c r="A54" s="75" t="s">
        <v>301</v>
      </c>
      <c r="B54" t="s">
        <v>125</v>
      </c>
      <c r="C54" s="20">
        <v>17</v>
      </c>
      <c r="D54" s="22" t="s">
        <v>50</v>
      </c>
      <c r="E54" s="26" t="s">
        <v>111</v>
      </c>
      <c r="F54" s="26" t="s">
        <v>34</v>
      </c>
      <c r="G54" s="26" t="s">
        <v>26</v>
      </c>
      <c r="H54" s="22">
        <v>-180</v>
      </c>
      <c r="I54" s="22"/>
      <c r="J54" s="22" t="s">
        <v>118</v>
      </c>
      <c r="K54" s="29"/>
      <c r="L54" s="30" t="s">
        <v>161</v>
      </c>
      <c r="M54" s="77">
        <f>MONTH(1&amp;T_Mvt[[#This Row],[Mois]])</f>
        <v>7</v>
      </c>
    </row>
    <row r="55" spans="1:13" x14ac:dyDescent="0.2">
      <c r="A55" s="75" t="s">
        <v>302</v>
      </c>
      <c r="B55" t="s">
        <v>125</v>
      </c>
      <c r="C55" s="19">
        <v>28</v>
      </c>
      <c r="D55" s="23" t="s">
        <v>79</v>
      </c>
      <c r="E55" s="25" t="s">
        <v>111</v>
      </c>
      <c r="F55" s="25" t="s">
        <v>34</v>
      </c>
      <c r="G55" s="25" t="s">
        <v>52</v>
      </c>
      <c r="H55" s="23">
        <v>-50</v>
      </c>
      <c r="I55" s="23"/>
      <c r="J55" s="23" t="s">
        <v>112</v>
      </c>
      <c r="K55" s="29"/>
      <c r="L55" s="30" t="s">
        <v>161</v>
      </c>
      <c r="M55" s="77">
        <f>MONTH(1&amp;T_Mvt[[#This Row],[Mois]])</f>
        <v>7</v>
      </c>
    </row>
    <row r="56" spans="1:13" x14ac:dyDescent="0.2">
      <c r="A56" s="75" t="s">
        <v>303</v>
      </c>
      <c r="B56" t="s">
        <v>125</v>
      </c>
      <c r="C56" s="20">
        <v>28</v>
      </c>
      <c r="D56" s="22" t="s">
        <v>55</v>
      </c>
      <c r="E56" s="26" t="s">
        <v>7</v>
      </c>
      <c r="F56" s="26" t="s">
        <v>34</v>
      </c>
      <c r="G56" s="26" t="s">
        <v>51</v>
      </c>
      <c r="H56" s="22"/>
      <c r="I56" s="22">
        <v>50</v>
      </c>
      <c r="J56" s="22" t="s">
        <v>113</v>
      </c>
      <c r="K56" s="29"/>
      <c r="L56" s="30" t="s">
        <v>161</v>
      </c>
      <c r="M56" s="77">
        <f>MONTH(1&amp;T_Mvt[[#This Row],[Mois]])</f>
        <v>7</v>
      </c>
    </row>
    <row r="57" spans="1:13" x14ac:dyDescent="0.2">
      <c r="A57" s="75" t="s">
        <v>304</v>
      </c>
      <c r="B57" t="s">
        <v>125</v>
      </c>
      <c r="C57" s="79">
        <v>31</v>
      </c>
      <c r="D57" s="21" t="s">
        <v>79</v>
      </c>
      <c r="E57" s="80" t="s">
        <v>7</v>
      </c>
      <c r="F57" s="80" t="s">
        <v>34</v>
      </c>
      <c r="G57" s="80" t="s">
        <v>61</v>
      </c>
      <c r="H57" s="21"/>
      <c r="I57" s="21">
        <v>2000</v>
      </c>
      <c r="J57" s="21" t="s">
        <v>88</v>
      </c>
      <c r="K57" s="29"/>
      <c r="L57" s="30" t="s">
        <v>161</v>
      </c>
      <c r="M57" s="77">
        <f>MONTH(1&amp;T_Mvt[[#This Row],[Mois]])</f>
        <v>7</v>
      </c>
    </row>
    <row r="58" spans="1:13" x14ac:dyDescent="0.2">
      <c r="A58" s="75" t="s">
        <v>305</v>
      </c>
      <c r="B58" t="s">
        <v>126</v>
      </c>
      <c r="C58" s="20">
        <v>7</v>
      </c>
      <c r="D58" s="24" t="s">
        <v>50</v>
      </c>
      <c r="E58" s="26" t="s">
        <v>111</v>
      </c>
      <c r="F58" s="26" t="s">
        <v>70</v>
      </c>
      <c r="G58" s="26" t="s">
        <v>80</v>
      </c>
      <c r="H58" s="22">
        <v>-11.99</v>
      </c>
      <c r="I58" s="22"/>
      <c r="J58" s="24" t="s">
        <v>114</v>
      </c>
      <c r="K58" s="29"/>
      <c r="L58" s="30" t="s">
        <v>162</v>
      </c>
      <c r="M58" s="77">
        <f>MONTH(1&amp;T_Mvt[[#This Row],[Mois]])</f>
        <v>8</v>
      </c>
    </row>
    <row r="59" spans="1:13" x14ac:dyDescent="0.2">
      <c r="A59" s="75" t="s">
        <v>306</v>
      </c>
      <c r="B59" t="s">
        <v>126</v>
      </c>
      <c r="C59" s="19">
        <v>7</v>
      </c>
      <c r="D59" s="23" t="s">
        <v>50</v>
      </c>
      <c r="E59" s="25" t="s">
        <v>111</v>
      </c>
      <c r="F59" s="25" t="s">
        <v>70</v>
      </c>
      <c r="G59" s="25" t="s">
        <v>80</v>
      </c>
      <c r="H59" s="23">
        <v>-11.99</v>
      </c>
      <c r="I59" s="23"/>
      <c r="J59" s="23" t="s">
        <v>115</v>
      </c>
      <c r="K59" s="29"/>
      <c r="L59" s="30" t="s">
        <v>162</v>
      </c>
      <c r="M59" s="77">
        <f>MONTH(1&amp;T_Mvt[[#This Row],[Mois]])</f>
        <v>8</v>
      </c>
    </row>
    <row r="60" spans="1:13" x14ac:dyDescent="0.2">
      <c r="A60" s="75" t="s">
        <v>307</v>
      </c>
      <c r="B60" t="s">
        <v>126</v>
      </c>
      <c r="C60" s="20">
        <v>17</v>
      </c>
      <c r="D60" s="22" t="s">
        <v>79</v>
      </c>
      <c r="E60" s="26" t="s">
        <v>111</v>
      </c>
      <c r="F60" s="26" t="s">
        <v>70</v>
      </c>
      <c r="G60" s="26" t="s">
        <v>80</v>
      </c>
      <c r="H60" s="22">
        <v>-12.99</v>
      </c>
      <c r="I60" s="22"/>
      <c r="J60" s="22" t="s">
        <v>116</v>
      </c>
      <c r="K60" s="29"/>
      <c r="L60" s="30" t="s">
        <v>162</v>
      </c>
      <c r="M60" s="77">
        <f>MONTH(1&amp;T_Mvt[[#This Row],[Mois]])</f>
        <v>8</v>
      </c>
    </row>
    <row r="61" spans="1:13" x14ac:dyDescent="0.2">
      <c r="A61" s="75" t="s">
        <v>308</v>
      </c>
      <c r="B61" t="s">
        <v>126</v>
      </c>
      <c r="C61" s="19">
        <v>17</v>
      </c>
      <c r="D61" s="23" t="s">
        <v>50</v>
      </c>
      <c r="E61" s="25" t="s">
        <v>111</v>
      </c>
      <c r="F61" s="25" t="s">
        <v>34</v>
      </c>
      <c r="G61" s="25" t="s">
        <v>26</v>
      </c>
      <c r="H61" s="23">
        <v>-13</v>
      </c>
      <c r="I61" s="23"/>
      <c r="J61" s="23" t="s">
        <v>117</v>
      </c>
      <c r="K61" s="29"/>
      <c r="L61" s="30" t="s">
        <v>162</v>
      </c>
      <c r="M61" s="77">
        <f>MONTH(1&amp;T_Mvt[[#This Row],[Mois]])</f>
        <v>8</v>
      </c>
    </row>
    <row r="62" spans="1:13" x14ac:dyDescent="0.2">
      <c r="A62" s="75" t="s">
        <v>309</v>
      </c>
      <c r="B62" t="s">
        <v>126</v>
      </c>
      <c r="C62" s="20">
        <v>17</v>
      </c>
      <c r="D62" s="22" t="s">
        <v>50</v>
      </c>
      <c r="E62" s="26" t="s">
        <v>111</v>
      </c>
      <c r="F62" s="26" t="s">
        <v>34</v>
      </c>
      <c r="G62" s="26" t="s">
        <v>26</v>
      </c>
      <c r="H62" s="22">
        <v>-180</v>
      </c>
      <c r="I62" s="22"/>
      <c r="J62" s="22" t="s">
        <v>118</v>
      </c>
      <c r="K62" s="29"/>
      <c r="L62" s="30" t="s">
        <v>162</v>
      </c>
      <c r="M62" s="77">
        <f>MONTH(1&amp;T_Mvt[[#This Row],[Mois]])</f>
        <v>8</v>
      </c>
    </row>
    <row r="63" spans="1:13" x14ac:dyDescent="0.2">
      <c r="A63" s="75" t="s">
        <v>310</v>
      </c>
      <c r="B63" t="s">
        <v>126</v>
      </c>
      <c r="C63" s="19">
        <v>28</v>
      </c>
      <c r="D63" s="23" t="s">
        <v>79</v>
      </c>
      <c r="E63" s="25" t="s">
        <v>111</v>
      </c>
      <c r="F63" s="25" t="s">
        <v>34</v>
      </c>
      <c r="G63" s="25" t="s">
        <v>52</v>
      </c>
      <c r="H63" s="23">
        <v>-50</v>
      </c>
      <c r="I63" s="23"/>
      <c r="J63" s="23" t="s">
        <v>112</v>
      </c>
      <c r="K63" s="29"/>
      <c r="L63" s="30" t="s">
        <v>162</v>
      </c>
      <c r="M63" s="77">
        <f>MONTH(1&amp;T_Mvt[[#This Row],[Mois]])</f>
        <v>8</v>
      </c>
    </row>
    <row r="64" spans="1:13" x14ac:dyDescent="0.2">
      <c r="A64" s="75" t="s">
        <v>311</v>
      </c>
      <c r="B64" t="s">
        <v>126</v>
      </c>
      <c r="C64" s="20">
        <v>28</v>
      </c>
      <c r="D64" s="22" t="s">
        <v>55</v>
      </c>
      <c r="E64" s="26" t="s">
        <v>7</v>
      </c>
      <c r="F64" s="26" t="s">
        <v>34</v>
      </c>
      <c r="G64" s="26" t="s">
        <v>51</v>
      </c>
      <c r="H64" s="22"/>
      <c r="I64" s="22">
        <v>50</v>
      </c>
      <c r="J64" s="22" t="s">
        <v>113</v>
      </c>
      <c r="K64" s="29"/>
      <c r="L64" s="30" t="s">
        <v>162</v>
      </c>
      <c r="M64" s="77">
        <f>MONTH(1&amp;T_Mvt[[#This Row],[Mois]])</f>
        <v>8</v>
      </c>
    </row>
    <row r="65" spans="1:13" x14ac:dyDescent="0.2">
      <c r="A65" s="75" t="s">
        <v>312</v>
      </c>
      <c r="B65" t="s">
        <v>126</v>
      </c>
      <c r="C65" s="79">
        <v>31</v>
      </c>
      <c r="D65" s="21" t="s">
        <v>79</v>
      </c>
      <c r="E65" s="80" t="s">
        <v>7</v>
      </c>
      <c r="F65" s="80" t="s">
        <v>34</v>
      </c>
      <c r="G65" s="80" t="s">
        <v>61</v>
      </c>
      <c r="H65" s="21"/>
      <c r="I65" s="21">
        <v>2000</v>
      </c>
      <c r="J65" s="21" t="s">
        <v>88</v>
      </c>
      <c r="K65" s="29"/>
      <c r="L65" s="30" t="s">
        <v>162</v>
      </c>
      <c r="M65" s="77">
        <f>MONTH(1&amp;T_Mvt[[#This Row],[Mois]])</f>
        <v>8</v>
      </c>
    </row>
    <row r="66" spans="1:13" x14ac:dyDescent="0.2">
      <c r="A66" s="75" t="s">
        <v>313</v>
      </c>
      <c r="B66" t="s">
        <v>127</v>
      </c>
      <c r="C66" s="20">
        <v>7</v>
      </c>
      <c r="D66" s="24" t="s">
        <v>50</v>
      </c>
      <c r="E66" s="26" t="s">
        <v>111</v>
      </c>
      <c r="F66" s="26" t="s">
        <v>70</v>
      </c>
      <c r="G66" s="26" t="s">
        <v>80</v>
      </c>
      <c r="H66" s="22">
        <v>-11.99</v>
      </c>
      <c r="I66" s="22"/>
      <c r="J66" s="24" t="s">
        <v>114</v>
      </c>
      <c r="K66" s="29"/>
      <c r="L66" s="30" t="s">
        <v>163</v>
      </c>
      <c r="M66" s="77">
        <f>MONTH(1&amp;T_Mvt[[#This Row],[Mois]])</f>
        <v>9</v>
      </c>
    </row>
    <row r="67" spans="1:13" x14ac:dyDescent="0.2">
      <c r="A67" s="75" t="s">
        <v>314</v>
      </c>
      <c r="B67" t="s">
        <v>127</v>
      </c>
      <c r="C67" s="19">
        <v>7</v>
      </c>
      <c r="D67" s="23" t="s">
        <v>50</v>
      </c>
      <c r="E67" s="25" t="s">
        <v>111</v>
      </c>
      <c r="F67" s="25" t="s">
        <v>70</v>
      </c>
      <c r="G67" s="25" t="s">
        <v>80</v>
      </c>
      <c r="H67" s="23">
        <v>-11.99</v>
      </c>
      <c r="I67" s="23"/>
      <c r="J67" s="23" t="s">
        <v>115</v>
      </c>
      <c r="K67" s="29"/>
      <c r="L67" s="30" t="s">
        <v>163</v>
      </c>
      <c r="M67" s="77">
        <f>MONTH(1&amp;T_Mvt[[#This Row],[Mois]])</f>
        <v>9</v>
      </c>
    </row>
    <row r="68" spans="1:13" x14ac:dyDescent="0.2">
      <c r="A68" s="75" t="s">
        <v>315</v>
      </c>
      <c r="B68" t="s">
        <v>127</v>
      </c>
      <c r="C68" s="20">
        <v>17</v>
      </c>
      <c r="D68" s="22" t="s">
        <v>79</v>
      </c>
      <c r="E68" s="26" t="s">
        <v>111</v>
      </c>
      <c r="F68" s="26" t="s">
        <v>70</v>
      </c>
      <c r="G68" s="26" t="s">
        <v>80</v>
      </c>
      <c r="H68" s="22">
        <v>-12.99</v>
      </c>
      <c r="I68" s="22"/>
      <c r="J68" s="22" t="s">
        <v>116</v>
      </c>
      <c r="K68" s="29"/>
      <c r="L68" s="30" t="s">
        <v>163</v>
      </c>
      <c r="M68" s="77">
        <f>MONTH(1&amp;T_Mvt[[#This Row],[Mois]])</f>
        <v>9</v>
      </c>
    </row>
    <row r="69" spans="1:13" x14ac:dyDescent="0.2">
      <c r="A69" s="75" t="s">
        <v>316</v>
      </c>
      <c r="B69" t="s">
        <v>127</v>
      </c>
      <c r="C69" s="19">
        <v>17</v>
      </c>
      <c r="D69" s="23" t="s">
        <v>50</v>
      </c>
      <c r="E69" s="25" t="s">
        <v>111</v>
      </c>
      <c r="F69" s="25" t="s">
        <v>34</v>
      </c>
      <c r="G69" s="25" t="s">
        <v>26</v>
      </c>
      <c r="H69" s="23">
        <v>-13</v>
      </c>
      <c r="I69" s="23"/>
      <c r="J69" s="23" t="s">
        <v>117</v>
      </c>
      <c r="K69" s="29"/>
      <c r="L69" s="30" t="s">
        <v>163</v>
      </c>
      <c r="M69" s="77">
        <f>MONTH(1&amp;T_Mvt[[#This Row],[Mois]])</f>
        <v>9</v>
      </c>
    </row>
    <row r="70" spans="1:13" x14ac:dyDescent="0.2">
      <c r="A70" s="75" t="s">
        <v>317</v>
      </c>
      <c r="B70" t="s">
        <v>127</v>
      </c>
      <c r="C70" s="20">
        <v>17</v>
      </c>
      <c r="D70" s="22" t="s">
        <v>50</v>
      </c>
      <c r="E70" s="26" t="s">
        <v>111</v>
      </c>
      <c r="F70" s="26" t="s">
        <v>34</v>
      </c>
      <c r="G70" s="26" t="s">
        <v>26</v>
      </c>
      <c r="H70" s="22">
        <v>-180</v>
      </c>
      <c r="I70" s="22"/>
      <c r="J70" s="22" t="s">
        <v>118</v>
      </c>
      <c r="K70" s="29"/>
      <c r="L70" s="30" t="s">
        <v>163</v>
      </c>
      <c r="M70" s="77">
        <f>MONTH(1&amp;T_Mvt[[#This Row],[Mois]])</f>
        <v>9</v>
      </c>
    </row>
    <row r="71" spans="1:13" x14ac:dyDescent="0.2">
      <c r="A71" s="75" t="s">
        <v>318</v>
      </c>
      <c r="B71" t="s">
        <v>127</v>
      </c>
      <c r="C71" s="19">
        <v>28</v>
      </c>
      <c r="D71" s="23" t="s">
        <v>79</v>
      </c>
      <c r="E71" s="25" t="s">
        <v>111</v>
      </c>
      <c r="F71" s="25" t="s">
        <v>34</v>
      </c>
      <c r="G71" s="25" t="s">
        <v>52</v>
      </c>
      <c r="H71" s="23">
        <v>-50</v>
      </c>
      <c r="I71" s="23"/>
      <c r="J71" s="23" t="s">
        <v>112</v>
      </c>
      <c r="K71" s="29"/>
      <c r="L71" s="30" t="s">
        <v>163</v>
      </c>
      <c r="M71" s="77">
        <f>MONTH(1&amp;T_Mvt[[#This Row],[Mois]])</f>
        <v>9</v>
      </c>
    </row>
    <row r="72" spans="1:13" x14ac:dyDescent="0.2">
      <c r="A72" s="75" t="s">
        <v>319</v>
      </c>
      <c r="B72" t="s">
        <v>127</v>
      </c>
      <c r="C72" s="20">
        <v>28</v>
      </c>
      <c r="D72" s="22" t="s">
        <v>55</v>
      </c>
      <c r="E72" s="26" t="s">
        <v>7</v>
      </c>
      <c r="F72" s="26" t="s">
        <v>34</v>
      </c>
      <c r="G72" s="26" t="s">
        <v>51</v>
      </c>
      <c r="H72" s="22"/>
      <c r="I72" s="22">
        <v>50</v>
      </c>
      <c r="J72" s="22" t="s">
        <v>113</v>
      </c>
      <c r="K72" s="29"/>
      <c r="L72" s="30" t="s">
        <v>163</v>
      </c>
      <c r="M72" s="77">
        <f>MONTH(1&amp;T_Mvt[[#This Row],[Mois]])</f>
        <v>9</v>
      </c>
    </row>
    <row r="73" spans="1:13" x14ac:dyDescent="0.2">
      <c r="A73" s="75" t="s">
        <v>320</v>
      </c>
      <c r="B73" t="s">
        <v>127</v>
      </c>
      <c r="C73" s="79">
        <v>30</v>
      </c>
      <c r="D73" s="21" t="s">
        <v>79</v>
      </c>
      <c r="E73" s="80" t="s">
        <v>7</v>
      </c>
      <c r="F73" s="80" t="s">
        <v>34</v>
      </c>
      <c r="G73" s="80" t="s">
        <v>61</v>
      </c>
      <c r="H73" s="21"/>
      <c r="I73" s="21">
        <v>2000</v>
      </c>
      <c r="J73" s="21" t="s">
        <v>88</v>
      </c>
      <c r="K73" s="29"/>
      <c r="L73" s="30" t="s">
        <v>163</v>
      </c>
      <c r="M73" s="77">
        <f>MONTH(1&amp;T_Mvt[[#This Row],[Mois]])</f>
        <v>9</v>
      </c>
    </row>
    <row r="74" spans="1:13" x14ac:dyDescent="0.2">
      <c r="A74" s="75" t="s">
        <v>321</v>
      </c>
      <c r="B74" t="s">
        <v>128</v>
      </c>
      <c r="C74" s="20">
        <v>7</v>
      </c>
      <c r="D74" s="24" t="s">
        <v>50</v>
      </c>
      <c r="E74" s="26" t="s">
        <v>111</v>
      </c>
      <c r="F74" s="26" t="s">
        <v>70</v>
      </c>
      <c r="G74" s="26" t="s">
        <v>80</v>
      </c>
      <c r="H74" s="22">
        <v>-11.99</v>
      </c>
      <c r="I74" s="22"/>
      <c r="J74" s="24" t="s">
        <v>114</v>
      </c>
      <c r="K74" s="29"/>
      <c r="L74" s="30" t="s">
        <v>164</v>
      </c>
      <c r="M74" s="77">
        <f>MONTH(1&amp;T_Mvt[[#This Row],[Mois]])</f>
        <v>10</v>
      </c>
    </row>
    <row r="75" spans="1:13" x14ac:dyDescent="0.2">
      <c r="A75" s="75" t="s">
        <v>322</v>
      </c>
      <c r="B75" t="s">
        <v>128</v>
      </c>
      <c r="C75" s="19">
        <v>7</v>
      </c>
      <c r="D75" s="23" t="s">
        <v>50</v>
      </c>
      <c r="E75" s="25" t="s">
        <v>111</v>
      </c>
      <c r="F75" s="25" t="s">
        <v>70</v>
      </c>
      <c r="G75" s="25" t="s">
        <v>80</v>
      </c>
      <c r="H75" s="23">
        <v>-11.99</v>
      </c>
      <c r="I75" s="23"/>
      <c r="J75" s="23" t="s">
        <v>115</v>
      </c>
      <c r="K75" s="29"/>
      <c r="L75" s="30" t="s">
        <v>164</v>
      </c>
      <c r="M75" s="77">
        <f>MONTH(1&amp;T_Mvt[[#This Row],[Mois]])</f>
        <v>10</v>
      </c>
    </row>
    <row r="76" spans="1:13" x14ac:dyDescent="0.2">
      <c r="A76" s="75" t="s">
        <v>323</v>
      </c>
      <c r="B76" t="s">
        <v>128</v>
      </c>
      <c r="C76" s="20">
        <v>17</v>
      </c>
      <c r="D76" s="22" t="s">
        <v>79</v>
      </c>
      <c r="E76" s="26" t="s">
        <v>111</v>
      </c>
      <c r="F76" s="26" t="s">
        <v>70</v>
      </c>
      <c r="G76" s="26" t="s">
        <v>80</v>
      </c>
      <c r="H76" s="22">
        <v>-12.99</v>
      </c>
      <c r="I76" s="22"/>
      <c r="J76" s="22" t="s">
        <v>116</v>
      </c>
      <c r="K76" s="29"/>
      <c r="L76" s="30" t="s">
        <v>164</v>
      </c>
      <c r="M76" s="77">
        <f>MONTH(1&amp;T_Mvt[[#This Row],[Mois]])</f>
        <v>10</v>
      </c>
    </row>
    <row r="77" spans="1:13" x14ac:dyDescent="0.2">
      <c r="A77" s="75" t="s">
        <v>324</v>
      </c>
      <c r="B77" t="s">
        <v>128</v>
      </c>
      <c r="C77" s="19">
        <v>17</v>
      </c>
      <c r="D77" s="23" t="s">
        <v>50</v>
      </c>
      <c r="E77" s="25" t="s">
        <v>111</v>
      </c>
      <c r="F77" s="25" t="s">
        <v>34</v>
      </c>
      <c r="G77" s="25" t="s">
        <v>26</v>
      </c>
      <c r="H77" s="23">
        <v>-13</v>
      </c>
      <c r="I77" s="23"/>
      <c r="J77" s="23" t="s">
        <v>117</v>
      </c>
      <c r="K77" s="29"/>
      <c r="L77" s="30" t="s">
        <v>164</v>
      </c>
      <c r="M77" s="77">
        <f>MONTH(1&amp;T_Mvt[[#This Row],[Mois]])</f>
        <v>10</v>
      </c>
    </row>
    <row r="78" spans="1:13" x14ac:dyDescent="0.2">
      <c r="A78" s="75" t="s">
        <v>325</v>
      </c>
      <c r="B78" t="s">
        <v>128</v>
      </c>
      <c r="C78" s="20">
        <v>17</v>
      </c>
      <c r="D78" s="22" t="s">
        <v>50</v>
      </c>
      <c r="E78" s="26" t="s">
        <v>111</v>
      </c>
      <c r="F78" s="26" t="s">
        <v>34</v>
      </c>
      <c r="G78" s="26" t="s">
        <v>26</v>
      </c>
      <c r="H78" s="22">
        <v>-180</v>
      </c>
      <c r="I78" s="22"/>
      <c r="J78" s="22" t="s">
        <v>118</v>
      </c>
      <c r="K78" s="29"/>
      <c r="L78" s="30" t="s">
        <v>164</v>
      </c>
      <c r="M78" s="77">
        <f>MONTH(1&amp;T_Mvt[[#This Row],[Mois]])</f>
        <v>10</v>
      </c>
    </row>
    <row r="79" spans="1:13" x14ac:dyDescent="0.2">
      <c r="A79" s="75" t="s">
        <v>326</v>
      </c>
      <c r="B79" t="s">
        <v>128</v>
      </c>
      <c r="C79" s="19">
        <v>28</v>
      </c>
      <c r="D79" s="23" t="s">
        <v>79</v>
      </c>
      <c r="E79" s="25" t="s">
        <v>111</v>
      </c>
      <c r="F79" s="25" t="s">
        <v>34</v>
      </c>
      <c r="G79" s="25" t="s">
        <v>52</v>
      </c>
      <c r="H79" s="23">
        <v>-50</v>
      </c>
      <c r="I79" s="23"/>
      <c r="J79" s="23" t="s">
        <v>112</v>
      </c>
      <c r="K79" s="29"/>
      <c r="L79" s="30" t="s">
        <v>164</v>
      </c>
      <c r="M79" s="77">
        <f>MONTH(1&amp;T_Mvt[[#This Row],[Mois]])</f>
        <v>10</v>
      </c>
    </row>
    <row r="80" spans="1:13" x14ac:dyDescent="0.2">
      <c r="A80" s="75" t="s">
        <v>327</v>
      </c>
      <c r="B80" t="s">
        <v>128</v>
      </c>
      <c r="C80" s="20">
        <v>28</v>
      </c>
      <c r="D80" s="22" t="s">
        <v>55</v>
      </c>
      <c r="E80" s="26" t="s">
        <v>7</v>
      </c>
      <c r="F80" s="26" t="s">
        <v>34</v>
      </c>
      <c r="G80" s="26" t="s">
        <v>51</v>
      </c>
      <c r="H80" s="22"/>
      <c r="I80" s="22">
        <v>50</v>
      </c>
      <c r="J80" s="22" t="s">
        <v>113</v>
      </c>
      <c r="K80" s="29"/>
      <c r="L80" s="30" t="s">
        <v>164</v>
      </c>
      <c r="M80" s="77">
        <f>MONTH(1&amp;T_Mvt[[#This Row],[Mois]])</f>
        <v>10</v>
      </c>
    </row>
    <row r="81" spans="1:13" x14ac:dyDescent="0.2">
      <c r="A81" s="75" t="s">
        <v>328</v>
      </c>
      <c r="B81" t="s">
        <v>128</v>
      </c>
      <c r="C81" s="79">
        <v>31</v>
      </c>
      <c r="D81" s="21" t="s">
        <v>79</v>
      </c>
      <c r="E81" s="80" t="s">
        <v>7</v>
      </c>
      <c r="F81" s="80" t="s">
        <v>34</v>
      </c>
      <c r="G81" s="80" t="s">
        <v>61</v>
      </c>
      <c r="H81" s="21"/>
      <c r="I81" s="21">
        <v>2000</v>
      </c>
      <c r="J81" s="21" t="s">
        <v>88</v>
      </c>
      <c r="K81" s="29"/>
      <c r="L81" s="30" t="s">
        <v>164</v>
      </c>
      <c r="M81" s="77">
        <f>MONTH(1&amp;T_Mvt[[#This Row],[Mois]])</f>
        <v>10</v>
      </c>
    </row>
    <row r="82" spans="1:13" x14ac:dyDescent="0.2">
      <c r="A82" s="75" t="s">
        <v>329</v>
      </c>
      <c r="B82" t="s">
        <v>129</v>
      </c>
      <c r="C82" s="20">
        <v>7</v>
      </c>
      <c r="D82" s="24" t="s">
        <v>50</v>
      </c>
      <c r="E82" s="26" t="s">
        <v>111</v>
      </c>
      <c r="F82" s="26" t="s">
        <v>70</v>
      </c>
      <c r="G82" s="26" t="s">
        <v>80</v>
      </c>
      <c r="H82" s="22">
        <v>-11.99</v>
      </c>
      <c r="I82" s="22"/>
      <c r="J82" s="24" t="s">
        <v>114</v>
      </c>
      <c r="K82" s="29"/>
      <c r="L82" s="30" t="s">
        <v>165</v>
      </c>
      <c r="M82" s="77">
        <f>MONTH(1&amp;T_Mvt[[#This Row],[Mois]])</f>
        <v>11</v>
      </c>
    </row>
    <row r="83" spans="1:13" x14ac:dyDescent="0.2">
      <c r="A83" s="75" t="s">
        <v>330</v>
      </c>
      <c r="B83" t="s">
        <v>129</v>
      </c>
      <c r="C83" s="19">
        <v>7</v>
      </c>
      <c r="D83" s="23" t="s">
        <v>50</v>
      </c>
      <c r="E83" s="25" t="s">
        <v>111</v>
      </c>
      <c r="F83" s="25" t="s">
        <v>70</v>
      </c>
      <c r="G83" s="25" t="s">
        <v>80</v>
      </c>
      <c r="H83" s="23">
        <v>-11.99</v>
      </c>
      <c r="I83" s="23"/>
      <c r="J83" s="23" t="s">
        <v>115</v>
      </c>
      <c r="K83" s="29"/>
      <c r="L83" s="30" t="s">
        <v>165</v>
      </c>
      <c r="M83" s="77">
        <f>MONTH(1&amp;T_Mvt[[#This Row],[Mois]])</f>
        <v>11</v>
      </c>
    </row>
    <row r="84" spans="1:13" x14ac:dyDescent="0.2">
      <c r="A84" s="75" t="s">
        <v>331</v>
      </c>
      <c r="B84" t="s">
        <v>129</v>
      </c>
      <c r="C84" s="20">
        <v>17</v>
      </c>
      <c r="D84" s="22" t="s">
        <v>79</v>
      </c>
      <c r="E84" s="26" t="s">
        <v>111</v>
      </c>
      <c r="F84" s="26" t="s">
        <v>70</v>
      </c>
      <c r="G84" s="26" t="s">
        <v>80</v>
      </c>
      <c r="H84" s="22">
        <v>-12.99</v>
      </c>
      <c r="I84" s="22"/>
      <c r="J84" s="22" t="s">
        <v>116</v>
      </c>
      <c r="K84" s="29"/>
      <c r="L84" s="30" t="s">
        <v>165</v>
      </c>
      <c r="M84" s="77">
        <f>MONTH(1&amp;T_Mvt[[#This Row],[Mois]])</f>
        <v>11</v>
      </c>
    </row>
    <row r="85" spans="1:13" x14ac:dyDescent="0.2">
      <c r="A85" s="75" t="s">
        <v>332</v>
      </c>
      <c r="B85" t="s">
        <v>129</v>
      </c>
      <c r="C85" s="19">
        <v>17</v>
      </c>
      <c r="D85" s="23" t="s">
        <v>50</v>
      </c>
      <c r="E85" s="25" t="s">
        <v>111</v>
      </c>
      <c r="F85" s="25" t="s">
        <v>34</v>
      </c>
      <c r="G85" s="25" t="s">
        <v>26</v>
      </c>
      <c r="H85" s="23">
        <v>-13</v>
      </c>
      <c r="I85" s="23"/>
      <c r="J85" s="23" t="s">
        <v>117</v>
      </c>
      <c r="K85" s="29"/>
      <c r="L85" s="30" t="s">
        <v>165</v>
      </c>
      <c r="M85" s="77">
        <f>MONTH(1&amp;T_Mvt[[#This Row],[Mois]])</f>
        <v>11</v>
      </c>
    </row>
    <row r="86" spans="1:13" x14ac:dyDescent="0.2">
      <c r="A86" s="75" t="s">
        <v>333</v>
      </c>
      <c r="B86" t="s">
        <v>129</v>
      </c>
      <c r="C86" s="20">
        <v>17</v>
      </c>
      <c r="D86" s="22" t="s">
        <v>50</v>
      </c>
      <c r="E86" s="26" t="s">
        <v>111</v>
      </c>
      <c r="F86" s="26" t="s">
        <v>34</v>
      </c>
      <c r="G86" s="26" t="s">
        <v>26</v>
      </c>
      <c r="H86" s="22">
        <v>-180</v>
      </c>
      <c r="I86" s="22"/>
      <c r="J86" s="22" t="s">
        <v>118</v>
      </c>
      <c r="K86" s="29"/>
      <c r="L86" s="30" t="s">
        <v>165</v>
      </c>
      <c r="M86" s="77">
        <f>MONTH(1&amp;T_Mvt[[#This Row],[Mois]])</f>
        <v>11</v>
      </c>
    </row>
    <row r="87" spans="1:13" x14ac:dyDescent="0.2">
      <c r="A87" s="75" t="s">
        <v>334</v>
      </c>
      <c r="B87" t="s">
        <v>129</v>
      </c>
      <c r="C87" s="19">
        <v>28</v>
      </c>
      <c r="D87" s="23" t="s">
        <v>79</v>
      </c>
      <c r="E87" s="25" t="s">
        <v>111</v>
      </c>
      <c r="F87" s="25" t="s">
        <v>34</v>
      </c>
      <c r="G87" s="25" t="s">
        <v>52</v>
      </c>
      <c r="H87" s="23">
        <v>-50</v>
      </c>
      <c r="I87" s="23"/>
      <c r="J87" s="23" t="s">
        <v>112</v>
      </c>
      <c r="K87" s="29"/>
      <c r="L87" s="30" t="s">
        <v>165</v>
      </c>
      <c r="M87" s="77">
        <f>MONTH(1&amp;T_Mvt[[#This Row],[Mois]])</f>
        <v>11</v>
      </c>
    </row>
    <row r="88" spans="1:13" x14ac:dyDescent="0.2">
      <c r="A88" s="75" t="s">
        <v>335</v>
      </c>
      <c r="B88" t="s">
        <v>129</v>
      </c>
      <c r="C88" s="20">
        <v>28</v>
      </c>
      <c r="D88" s="22" t="s">
        <v>55</v>
      </c>
      <c r="E88" s="26" t="s">
        <v>7</v>
      </c>
      <c r="F88" s="26" t="s">
        <v>34</v>
      </c>
      <c r="G88" s="26" t="s">
        <v>51</v>
      </c>
      <c r="H88" s="22"/>
      <c r="I88" s="22">
        <v>50</v>
      </c>
      <c r="J88" s="22" t="s">
        <v>113</v>
      </c>
      <c r="K88" s="29"/>
      <c r="L88" s="30" t="s">
        <v>165</v>
      </c>
      <c r="M88" s="77">
        <f>MONTH(1&amp;T_Mvt[[#This Row],[Mois]])</f>
        <v>11</v>
      </c>
    </row>
    <row r="89" spans="1:13" x14ac:dyDescent="0.2">
      <c r="A89" s="75" t="s">
        <v>336</v>
      </c>
      <c r="B89" t="s">
        <v>129</v>
      </c>
      <c r="C89" s="79">
        <v>30</v>
      </c>
      <c r="D89" s="21" t="s">
        <v>79</v>
      </c>
      <c r="E89" s="80" t="s">
        <v>7</v>
      </c>
      <c r="F89" s="80" t="s">
        <v>34</v>
      </c>
      <c r="G89" s="80" t="s">
        <v>61</v>
      </c>
      <c r="H89" s="21"/>
      <c r="I89" s="21">
        <v>2000</v>
      </c>
      <c r="J89" s="21" t="s">
        <v>88</v>
      </c>
      <c r="K89" s="29"/>
      <c r="L89" s="30" t="s">
        <v>165</v>
      </c>
      <c r="M89" s="77">
        <f>MONTH(1&amp;T_Mvt[[#This Row],[Mois]])</f>
        <v>11</v>
      </c>
    </row>
    <row r="90" spans="1:13" x14ac:dyDescent="0.2">
      <c r="A90" s="75" t="s">
        <v>337</v>
      </c>
      <c r="B90" t="s">
        <v>130</v>
      </c>
      <c r="C90" s="20">
        <v>7</v>
      </c>
      <c r="D90" s="24" t="s">
        <v>50</v>
      </c>
      <c r="E90" s="26" t="s">
        <v>111</v>
      </c>
      <c r="F90" s="26" t="s">
        <v>70</v>
      </c>
      <c r="G90" s="26" t="s">
        <v>80</v>
      </c>
      <c r="H90" s="22">
        <v>-11.99</v>
      </c>
      <c r="I90" s="22"/>
      <c r="J90" s="24" t="s">
        <v>114</v>
      </c>
      <c r="K90" s="29"/>
      <c r="L90" s="30" t="s">
        <v>166</v>
      </c>
      <c r="M90" s="77">
        <f>MONTH(1&amp;T_Mvt[[#This Row],[Mois]])</f>
        <v>12</v>
      </c>
    </row>
    <row r="91" spans="1:13" x14ac:dyDescent="0.2">
      <c r="A91" s="75" t="s">
        <v>338</v>
      </c>
      <c r="B91" t="s">
        <v>130</v>
      </c>
      <c r="C91" s="19">
        <v>7</v>
      </c>
      <c r="D91" s="23" t="s">
        <v>50</v>
      </c>
      <c r="E91" s="25" t="s">
        <v>111</v>
      </c>
      <c r="F91" s="25" t="s">
        <v>70</v>
      </c>
      <c r="G91" s="25" t="s">
        <v>80</v>
      </c>
      <c r="H91" s="23">
        <v>-11.99</v>
      </c>
      <c r="I91" s="23"/>
      <c r="J91" s="23" t="s">
        <v>115</v>
      </c>
      <c r="K91" s="29"/>
      <c r="L91" s="30" t="s">
        <v>166</v>
      </c>
      <c r="M91" s="77">
        <f>MONTH(1&amp;T_Mvt[[#This Row],[Mois]])</f>
        <v>12</v>
      </c>
    </row>
    <row r="92" spans="1:13" x14ac:dyDescent="0.2">
      <c r="A92" s="75" t="s">
        <v>339</v>
      </c>
      <c r="B92" t="s">
        <v>130</v>
      </c>
      <c r="C92" s="20">
        <v>17</v>
      </c>
      <c r="D92" s="22" t="s">
        <v>79</v>
      </c>
      <c r="E92" s="26" t="s">
        <v>111</v>
      </c>
      <c r="F92" s="26" t="s">
        <v>70</v>
      </c>
      <c r="G92" s="26" t="s">
        <v>80</v>
      </c>
      <c r="H92" s="22">
        <v>-12.99</v>
      </c>
      <c r="I92" s="22"/>
      <c r="J92" s="22" t="s">
        <v>116</v>
      </c>
      <c r="K92" s="29"/>
      <c r="L92" s="30" t="s">
        <v>166</v>
      </c>
      <c r="M92" s="77">
        <f>MONTH(1&amp;T_Mvt[[#This Row],[Mois]])</f>
        <v>12</v>
      </c>
    </row>
    <row r="93" spans="1:13" x14ac:dyDescent="0.2">
      <c r="A93" s="75" t="s">
        <v>340</v>
      </c>
      <c r="B93" t="s">
        <v>130</v>
      </c>
      <c r="C93" s="19">
        <v>17</v>
      </c>
      <c r="D93" s="23" t="s">
        <v>50</v>
      </c>
      <c r="E93" s="25" t="s">
        <v>111</v>
      </c>
      <c r="F93" s="25" t="s">
        <v>34</v>
      </c>
      <c r="G93" s="25" t="s">
        <v>26</v>
      </c>
      <c r="H93" s="23">
        <v>-13</v>
      </c>
      <c r="I93" s="23"/>
      <c r="J93" s="23" t="s">
        <v>117</v>
      </c>
      <c r="K93" s="29"/>
      <c r="L93" s="30" t="s">
        <v>166</v>
      </c>
      <c r="M93" s="77">
        <f>MONTH(1&amp;T_Mvt[[#This Row],[Mois]])</f>
        <v>12</v>
      </c>
    </row>
    <row r="94" spans="1:13" x14ac:dyDescent="0.2">
      <c r="A94" s="75" t="s">
        <v>341</v>
      </c>
      <c r="B94" t="s">
        <v>130</v>
      </c>
      <c r="C94" s="20">
        <v>17</v>
      </c>
      <c r="D94" s="22" t="s">
        <v>50</v>
      </c>
      <c r="E94" s="26" t="s">
        <v>111</v>
      </c>
      <c r="F94" s="26" t="s">
        <v>34</v>
      </c>
      <c r="G94" s="26" t="s">
        <v>26</v>
      </c>
      <c r="H94" s="22">
        <v>-180</v>
      </c>
      <c r="I94" s="22"/>
      <c r="J94" s="22" t="s">
        <v>118</v>
      </c>
      <c r="K94" s="29"/>
      <c r="L94" s="30" t="s">
        <v>166</v>
      </c>
      <c r="M94" s="77">
        <f>MONTH(1&amp;T_Mvt[[#This Row],[Mois]])</f>
        <v>12</v>
      </c>
    </row>
    <row r="95" spans="1:13" x14ac:dyDescent="0.2">
      <c r="A95" s="75" t="s">
        <v>342</v>
      </c>
      <c r="B95" t="s">
        <v>130</v>
      </c>
      <c r="C95" s="19">
        <v>28</v>
      </c>
      <c r="D95" s="23" t="s">
        <v>79</v>
      </c>
      <c r="E95" s="25" t="s">
        <v>111</v>
      </c>
      <c r="F95" s="25" t="s">
        <v>34</v>
      </c>
      <c r="G95" s="25" t="s">
        <v>52</v>
      </c>
      <c r="H95" s="23">
        <v>-50</v>
      </c>
      <c r="I95" s="23"/>
      <c r="J95" s="23" t="s">
        <v>112</v>
      </c>
      <c r="K95" s="29"/>
      <c r="L95" s="30" t="s">
        <v>166</v>
      </c>
      <c r="M95" s="77">
        <f>MONTH(1&amp;T_Mvt[[#This Row],[Mois]])</f>
        <v>12</v>
      </c>
    </row>
    <row r="96" spans="1:13" x14ac:dyDescent="0.2">
      <c r="A96" s="75" t="s">
        <v>343</v>
      </c>
      <c r="B96" t="s">
        <v>130</v>
      </c>
      <c r="C96" s="20">
        <v>28</v>
      </c>
      <c r="D96" s="22" t="s">
        <v>55</v>
      </c>
      <c r="E96" s="26" t="s">
        <v>7</v>
      </c>
      <c r="F96" s="26" t="s">
        <v>34</v>
      </c>
      <c r="G96" s="26" t="s">
        <v>51</v>
      </c>
      <c r="H96" s="22"/>
      <c r="I96" s="22">
        <v>50</v>
      </c>
      <c r="J96" s="22" t="s">
        <v>113</v>
      </c>
      <c r="K96" s="29"/>
      <c r="L96" s="30" t="s">
        <v>166</v>
      </c>
      <c r="M96" s="77">
        <f>MONTH(1&amp;T_Mvt[[#This Row],[Mois]])</f>
        <v>12</v>
      </c>
    </row>
    <row r="97" spans="1:13" x14ac:dyDescent="0.2">
      <c r="A97" s="75" t="s">
        <v>344</v>
      </c>
      <c r="B97" t="s">
        <v>130</v>
      </c>
      <c r="C97" s="79">
        <v>31</v>
      </c>
      <c r="D97" s="21" t="s">
        <v>79</v>
      </c>
      <c r="E97" s="80" t="s">
        <v>7</v>
      </c>
      <c r="F97" s="80" t="s">
        <v>34</v>
      </c>
      <c r="G97" s="80" t="s">
        <v>61</v>
      </c>
      <c r="H97" s="21"/>
      <c r="I97" s="21">
        <v>2000</v>
      </c>
      <c r="J97" s="21" t="s">
        <v>88</v>
      </c>
      <c r="K97" s="29"/>
      <c r="L97" s="30" t="s">
        <v>166</v>
      </c>
      <c r="M97" s="77">
        <f>MONTH(1&amp;T_Mvt[[#This Row],[Mois]])</f>
        <v>12</v>
      </c>
    </row>
  </sheetData>
  <sortState ref="A2:M97">
    <sortCondition ref="L2"/>
    <sortCondition ref="C2"/>
  </sortState>
  <conditionalFormatting sqref="C2:C9 C42:C49 F42:G49">
    <cfRule type="expression" dxfId="320" priority="274">
      <formula>$H2="LA BANQUE POSTALE - CP"</formula>
    </cfRule>
    <cfRule type="expression" dxfId="319" priority="275">
      <formula>$H2="LA BANQUE POSTALE - CJ"</formula>
    </cfRule>
    <cfRule type="expression" dxfId="318" priority="276">
      <formula>$H2="LIVRET A - CP"</formula>
    </cfRule>
  </conditionalFormatting>
  <conditionalFormatting sqref="D2">
    <cfRule type="expression" dxfId="317" priority="271">
      <formula>$D2="LA BANQUE POSTALE - CP"</formula>
    </cfRule>
    <cfRule type="expression" dxfId="316" priority="272">
      <formula>$D2="LA BANQUE POSTALE - CJ"</formula>
    </cfRule>
    <cfRule type="expression" dxfId="315" priority="273">
      <formula>$D2="LIVRET A - CP"</formula>
    </cfRule>
  </conditionalFormatting>
  <conditionalFormatting sqref="F2:F9">
    <cfRule type="expression" dxfId="314" priority="268">
      <formula>$H2="LA BANQUE POSTALE - CP"</formula>
    </cfRule>
    <cfRule type="expression" dxfId="313" priority="269">
      <formula>$H2="LA BANQUE POSTALE - CJ"</formula>
    </cfRule>
    <cfRule type="expression" dxfId="312" priority="270">
      <formula>$H2="LIVRET A - CP"</formula>
    </cfRule>
  </conditionalFormatting>
  <conditionalFormatting sqref="F2:G9">
    <cfRule type="expression" dxfId="311" priority="265">
      <formula>$H2="LA BANQUE POSTALE - CP"</formula>
    </cfRule>
    <cfRule type="expression" dxfId="310" priority="266">
      <formula>$H2="LA BANQUE POSTALE - CJ"</formula>
    </cfRule>
    <cfRule type="expression" dxfId="309" priority="267">
      <formula>$H2="LIVRET A - CP"</formula>
    </cfRule>
  </conditionalFormatting>
  <conditionalFormatting sqref="C10:C17">
    <cfRule type="expression" dxfId="308" priority="262">
      <formula>$H10="LA BANQUE POSTALE - CP"</formula>
    </cfRule>
    <cfRule type="expression" dxfId="307" priority="263">
      <formula>$H10="LA BANQUE POSTALE - CJ"</formula>
    </cfRule>
    <cfRule type="expression" dxfId="306" priority="264">
      <formula>$H10="LIVRET A - CP"</formula>
    </cfRule>
  </conditionalFormatting>
  <conditionalFormatting sqref="D10">
    <cfRule type="expression" dxfId="305" priority="259">
      <formula>$D10="LA BANQUE POSTALE - CP"</formula>
    </cfRule>
    <cfRule type="expression" dxfId="304" priority="260">
      <formula>$D10="LA BANQUE POSTALE - CJ"</formula>
    </cfRule>
    <cfRule type="expression" dxfId="303" priority="261">
      <formula>$D10="LIVRET A - CP"</formula>
    </cfRule>
  </conditionalFormatting>
  <conditionalFormatting sqref="F10:F17">
    <cfRule type="expression" dxfId="302" priority="256">
      <formula>$H10="LA BANQUE POSTALE - CP"</formula>
    </cfRule>
    <cfRule type="expression" dxfId="301" priority="257">
      <formula>$H10="LA BANQUE POSTALE - CJ"</formula>
    </cfRule>
    <cfRule type="expression" dxfId="300" priority="258">
      <formula>$H10="LIVRET A - CP"</formula>
    </cfRule>
  </conditionalFormatting>
  <conditionalFormatting sqref="F10:G17">
    <cfRule type="expression" dxfId="299" priority="253">
      <formula>$H10="LA BANQUE POSTALE - CP"</formula>
    </cfRule>
    <cfRule type="expression" dxfId="298" priority="254">
      <formula>$H10="LA BANQUE POSTALE - CJ"</formula>
    </cfRule>
    <cfRule type="expression" dxfId="297" priority="255">
      <formula>$H10="LIVRET A - CP"</formula>
    </cfRule>
  </conditionalFormatting>
  <conditionalFormatting sqref="C10:C17">
    <cfRule type="expression" dxfId="296" priority="250">
      <formula>$H10="LA BANQUE POSTALE - CP"</formula>
    </cfRule>
    <cfRule type="expression" dxfId="295" priority="251">
      <formula>$H10="LA BANQUE POSTALE - CJ"</formula>
    </cfRule>
    <cfRule type="expression" dxfId="294" priority="252">
      <formula>$H10="LIVRET A - CP"</formula>
    </cfRule>
  </conditionalFormatting>
  <conditionalFormatting sqref="D10">
    <cfRule type="expression" dxfId="293" priority="247">
      <formula>$D10="LA BANQUE POSTALE - CP"</formula>
    </cfRule>
    <cfRule type="expression" dxfId="292" priority="248">
      <formula>$D10="LA BANQUE POSTALE - CJ"</formula>
    </cfRule>
    <cfRule type="expression" dxfId="291" priority="249">
      <formula>$D10="LIVRET A - CP"</formula>
    </cfRule>
  </conditionalFormatting>
  <conditionalFormatting sqref="F10:F17">
    <cfRule type="expression" dxfId="290" priority="244">
      <formula>$H10="LA BANQUE POSTALE - CP"</formula>
    </cfRule>
    <cfRule type="expression" dxfId="289" priority="245">
      <formula>$H10="LA BANQUE POSTALE - CJ"</formula>
    </cfRule>
    <cfRule type="expression" dxfId="288" priority="246">
      <formula>$H10="LIVRET A - CP"</formula>
    </cfRule>
  </conditionalFormatting>
  <conditionalFormatting sqref="F10:G17">
    <cfRule type="expression" dxfId="287" priority="241">
      <formula>$H10="LA BANQUE POSTALE - CP"</formula>
    </cfRule>
    <cfRule type="expression" dxfId="286" priority="242">
      <formula>$H10="LA BANQUE POSTALE - CJ"</formula>
    </cfRule>
    <cfRule type="expression" dxfId="285" priority="243">
      <formula>$H10="LIVRET A - CP"</formula>
    </cfRule>
  </conditionalFormatting>
  <conditionalFormatting sqref="C18:C25">
    <cfRule type="expression" dxfId="284" priority="238">
      <formula>$H18="LA BANQUE POSTALE - CP"</formula>
    </cfRule>
    <cfRule type="expression" dxfId="283" priority="239">
      <formula>$H18="LA BANQUE POSTALE - CJ"</formula>
    </cfRule>
    <cfRule type="expression" dxfId="282" priority="240">
      <formula>$H18="LIVRET A - CP"</formula>
    </cfRule>
  </conditionalFormatting>
  <conditionalFormatting sqref="D18">
    <cfRule type="expression" dxfId="281" priority="235">
      <formula>$D18="LA BANQUE POSTALE - CP"</formula>
    </cfRule>
    <cfRule type="expression" dxfId="280" priority="236">
      <formula>$D18="LA BANQUE POSTALE - CJ"</formula>
    </cfRule>
    <cfRule type="expression" dxfId="279" priority="237">
      <formula>$D18="LIVRET A - CP"</formula>
    </cfRule>
  </conditionalFormatting>
  <conditionalFormatting sqref="F18:F25">
    <cfRule type="expression" dxfId="278" priority="232">
      <formula>$H18="LA BANQUE POSTALE - CP"</formula>
    </cfRule>
    <cfRule type="expression" dxfId="277" priority="233">
      <formula>$H18="LA BANQUE POSTALE - CJ"</formula>
    </cfRule>
    <cfRule type="expression" dxfId="276" priority="234">
      <formula>$H18="LIVRET A - CP"</formula>
    </cfRule>
  </conditionalFormatting>
  <conditionalFormatting sqref="F18:G25">
    <cfRule type="expression" dxfId="275" priority="229">
      <formula>$H18="LA BANQUE POSTALE - CP"</formula>
    </cfRule>
    <cfRule type="expression" dxfId="274" priority="230">
      <formula>$H18="LA BANQUE POSTALE - CJ"</formula>
    </cfRule>
    <cfRule type="expression" dxfId="273" priority="231">
      <formula>$H18="LIVRET A - CP"</formula>
    </cfRule>
  </conditionalFormatting>
  <conditionalFormatting sqref="C18:C25">
    <cfRule type="expression" dxfId="272" priority="226">
      <formula>$H18="LA BANQUE POSTALE - CP"</formula>
    </cfRule>
    <cfRule type="expression" dxfId="271" priority="227">
      <formula>$H18="LA BANQUE POSTALE - CJ"</formula>
    </cfRule>
    <cfRule type="expression" dxfId="270" priority="228">
      <formula>$H18="LIVRET A - CP"</formula>
    </cfRule>
  </conditionalFormatting>
  <conditionalFormatting sqref="D18">
    <cfRule type="expression" dxfId="269" priority="223">
      <formula>$D18="LA BANQUE POSTALE - CP"</formula>
    </cfRule>
    <cfRule type="expression" dxfId="268" priority="224">
      <formula>$D18="LA BANQUE POSTALE - CJ"</formula>
    </cfRule>
    <cfRule type="expression" dxfId="267" priority="225">
      <formula>$D18="LIVRET A - CP"</formula>
    </cfRule>
  </conditionalFormatting>
  <conditionalFormatting sqref="F18:F25">
    <cfRule type="expression" dxfId="266" priority="220">
      <formula>$H18="LA BANQUE POSTALE - CP"</formula>
    </cfRule>
    <cfRule type="expression" dxfId="265" priority="221">
      <formula>$H18="LA BANQUE POSTALE - CJ"</formula>
    </cfRule>
    <cfRule type="expression" dxfId="264" priority="222">
      <formula>$H18="LIVRET A - CP"</formula>
    </cfRule>
  </conditionalFormatting>
  <conditionalFormatting sqref="F18:G25">
    <cfRule type="expression" dxfId="263" priority="217">
      <formula>$H18="LA BANQUE POSTALE - CP"</formula>
    </cfRule>
    <cfRule type="expression" dxfId="262" priority="218">
      <formula>$H18="LA BANQUE POSTALE - CJ"</formula>
    </cfRule>
    <cfRule type="expression" dxfId="261" priority="219">
      <formula>$H18="LIVRET A - CP"</formula>
    </cfRule>
  </conditionalFormatting>
  <conditionalFormatting sqref="C26:C33">
    <cfRule type="expression" dxfId="260" priority="214">
      <formula>$H26="LA BANQUE POSTALE - CP"</formula>
    </cfRule>
    <cfRule type="expression" dxfId="259" priority="215">
      <formula>$H26="LA BANQUE POSTALE - CJ"</formula>
    </cfRule>
    <cfRule type="expression" dxfId="258" priority="216">
      <formula>$H26="LIVRET A - CP"</formula>
    </cfRule>
  </conditionalFormatting>
  <conditionalFormatting sqref="D26">
    <cfRule type="expression" dxfId="257" priority="211">
      <formula>$D26="LA BANQUE POSTALE - CP"</formula>
    </cfRule>
    <cfRule type="expression" dxfId="256" priority="212">
      <formula>$D26="LA BANQUE POSTALE - CJ"</formula>
    </cfRule>
    <cfRule type="expression" dxfId="255" priority="213">
      <formula>$D26="LIVRET A - CP"</formula>
    </cfRule>
  </conditionalFormatting>
  <conditionalFormatting sqref="F26:F33">
    <cfRule type="expression" dxfId="254" priority="208">
      <formula>$H26="LA BANQUE POSTALE - CP"</formula>
    </cfRule>
    <cfRule type="expression" dxfId="253" priority="209">
      <formula>$H26="LA BANQUE POSTALE - CJ"</formula>
    </cfRule>
    <cfRule type="expression" dxfId="252" priority="210">
      <formula>$H26="LIVRET A - CP"</formula>
    </cfRule>
  </conditionalFormatting>
  <conditionalFormatting sqref="F26:G33">
    <cfRule type="expression" dxfId="251" priority="205">
      <formula>$H26="LA BANQUE POSTALE - CP"</formula>
    </cfRule>
    <cfRule type="expression" dxfId="250" priority="206">
      <formula>$H26="LA BANQUE POSTALE - CJ"</formula>
    </cfRule>
    <cfRule type="expression" dxfId="249" priority="207">
      <formula>$H26="LIVRET A - CP"</formula>
    </cfRule>
  </conditionalFormatting>
  <conditionalFormatting sqref="C26:C33">
    <cfRule type="expression" dxfId="248" priority="202">
      <formula>$H26="LA BANQUE POSTALE - CP"</formula>
    </cfRule>
    <cfRule type="expression" dxfId="247" priority="203">
      <formula>$H26="LA BANQUE POSTALE - CJ"</formula>
    </cfRule>
    <cfRule type="expression" dxfId="246" priority="204">
      <formula>$H26="LIVRET A - CP"</formula>
    </cfRule>
  </conditionalFormatting>
  <conditionalFormatting sqref="D26">
    <cfRule type="expression" dxfId="245" priority="199">
      <formula>$D26="LA BANQUE POSTALE - CP"</formula>
    </cfRule>
    <cfRule type="expression" dxfId="244" priority="200">
      <formula>$D26="LA BANQUE POSTALE - CJ"</formula>
    </cfRule>
    <cfRule type="expression" dxfId="243" priority="201">
      <formula>$D26="LIVRET A - CP"</formula>
    </cfRule>
  </conditionalFormatting>
  <conditionalFormatting sqref="F26:F33">
    <cfRule type="expression" dxfId="242" priority="196">
      <formula>$H26="LA BANQUE POSTALE - CP"</formula>
    </cfRule>
    <cfRule type="expression" dxfId="241" priority="197">
      <formula>$H26="LA BANQUE POSTALE - CJ"</formula>
    </cfRule>
    <cfRule type="expression" dxfId="240" priority="198">
      <formula>$H26="LIVRET A - CP"</formula>
    </cfRule>
  </conditionalFormatting>
  <conditionalFormatting sqref="F26:G33">
    <cfRule type="expression" dxfId="239" priority="193">
      <formula>$H26="LA BANQUE POSTALE - CP"</formula>
    </cfRule>
    <cfRule type="expression" dxfId="238" priority="194">
      <formula>$H26="LA BANQUE POSTALE - CJ"</formula>
    </cfRule>
    <cfRule type="expression" dxfId="237" priority="195">
      <formula>$H26="LIVRET A - CP"</formula>
    </cfRule>
  </conditionalFormatting>
  <conditionalFormatting sqref="C34:C41">
    <cfRule type="expression" dxfId="236" priority="190">
      <formula>$H34="LA BANQUE POSTALE - CP"</formula>
    </cfRule>
    <cfRule type="expression" dxfId="235" priority="191">
      <formula>$H34="LA BANQUE POSTALE - CJ"</formula>
    </cfRule>
    <cfRule type="expression" dxfId="234" priority="192">
      <formula>$H34="LIVRET A - CP"</formula>
    </cfRule>
  </conditionalFormatting>
  <conditionalFormatting sqref="D34">
    <cfRule type="expression" dxfId="233" priority="187">
      <formula>$D34="LA BANQUE POSTALE - CP"</formula>
    </cfRule>
    <cfRule type="expression" dxfId="232" priority="188">
      <formula>$D34="LA BANQUE POSTALE - CJ"</formula>
    </cfRule>
    <cfRule type="expression" dxfId="231" priority="189">
      <formula>$D34="LIVRET A - CP"</formula>
    </cfRule>
  </conditionalFormatting>
  <conditionalFormatting sqref="F34:F41">
    <cfRule type="expression" dxfId="230" priority="184">
      <formula>$H34="LA BANQUE POSTALE - CP"</formula>
    </cfRule>
    <cfRule type="expression" dxfId="229" priority="185">
      <formula>$H34="LA BANQUE POSTALE - CJ"</formula>
    </cfRule>
    <cfRule type="expression" dxfId="228" priority="186">
      <formula>$H34="LIVRET A - CP"</formula>
    </cfRule>
  </conditionalFormatting>
  <conditionalFormatting sqref="F34:G41">
    <cfRule type="expression" dxfId="227" priority="181">
      <formula>$H34="LA BANQUE POSTALE - CP"</formula>
    </cfRule>
    <cfRule type="expression" dxfId="226" priority="182">
      <formula>$H34="LA BANQUE POSTALE - CJ"</formula>
    </cfRule>
    <cfRule type="expression" dxfId="225" priority="183">
      <formula>$H34="LIVRET A - CP"</formula>
    </cfRule>
  </conditionalFormatting>
  <conditionalFormatting sqref="C34:C41">
    <cfRule type="expression" dxfId="224" priority="178">
      <formula>$H34="LA BANQUE POSTALE - CP"</formula>
    </cfRule>
    <cfRule type="expression" dxfId="223" priority="179">
      <formula>$H34="LA BANQUE POSTALE - CJ"</formula>
    </cfRule>
    <cfRule type="expression" dxfId="222" priority="180">
      <formula>$H34="LIVRET A - CP"</formula>
    </cfRule>
  </conditionalFormatting>
  <conditionalFormatting sqref="D34">
    <cfRule type="expression" dxfId="221" priority="175">
      <formula>$D34="LA BANQUE POSTALE - CP"</formula>
    </cfRule>
    <cfRule type="expression" dxfId="220" priority="176">
      <formula>$D34="LA BANQUE POSTALE - CJ"</formula>
    </cfRule>
    <cfRule type="expression" dxfId="219" priority="177">
      <formula>$D34="LIVRET A - CP"</formula>
    </cfRule>
  </conditionalFormatting>
  <conditionalFormatting sqref="F34:F41">
    <cfRule type="expression" dxfId="218" priority="172">
      <formula>$H34="LA BANQUE POSTALE - CP"</formula>
    </cfRule>
    <cfRule type="expression" dxfId="217" priority="173">
      <formula>$H34="LA BANQUE POSTALE - CJ"</formula>
    </cfRule>
    <cfRule type="expression" dxfId="216" priority="174">
      <formula>$H34="LIVRET A - CP"</formula>
    </cfRule>
  </conditionalFormatting>
  <conditionalFormatting sqref="F34:G41">
    <cfRule type="expression" dxfId="215" priority="169">
      <formula>$H34="LA BANQUE POSTALE - CP"</formula>
    </cfRule>
    <cfRule type="expression" dxfId="214" priority="170">
      <formula>$H34="LA BANQUE POSTALE - CJ"</formula>
    </cfRule>
    <cfRule type="expression" dxfId="213" priority="171">
      <formula>$H34="LIVRET A - CP"</formula>
    </cfRule>
  </conditionalFormatting>
  <conditionalFormatting sqref="D42">
    <cfRule type="expression" dxfId="212" priority="163">
      <formula>$D42="LA BANQUE POSTALE - CP"</formula>
    </cfRule>
    <cfRule type="expression" dxfId="211" priority="164">
      <formula>$D42="LA BANQUE POSTALE - CJ"</formula>
    </cfRule>
    <cfRule type="expression" dxfId="210" priority="165">
      <formula>$D42="LIVRET A - CP"</formula>
    </cfRule>
  </conditionalFormatting>
  <conditionalFormatting sqref="D42">
    <cfRule type="expression" dxfId="209" priority="151">
      <formula>$D42="LA BANQUE POSTALE - CP"</formula>
    </cfRule>
    <cfRule type="expression" dxfId="208" priority="152">
      <formula>$D42="LA BANQUE POSTALE - CJ"</formula>
    </cfRule>
    <cfRule type="expression" dxfId="207" priority="153">
      <formula>$D42="LIVRET A - CP"</formula>
    </cfRule>
  </conditionalFormatting>
  <conditionalFormatting sqref="C50:C57">
    <cfRule type="expression" dxfId="206" priority="142">
      <formula>$H50="LA BANQUE POSTALE - CP"</formula>
    </cfRule>
    <cfRule type="expression" dxfId="205" priority="143">
      <formula>$H50="LA BANQUE POSTALE - CJ"</formula>
    </cfRule>
    <cfRule type="expression" dxfId="204" priority="144">
      <formula>$H50="LIVRET A - CP"</formula>
    </cfRule>
  </conditionalFormatting>
  <conditionalFormatting sqref="D50">
    <cfRule type="expression" dxfId="203" priority="139">
      <formula>$D50="LA BANQUE POSTALE - CP"</formula>
    </cfRule>
    <cfRule type="expression" dxfId="202" priority="140">
      <formula>$D50="LA BANQUE POSTALE - CJ"</formula>
    </cfRule>
    <cfRule type="expression" dxfId="201" priority="141">
      <formula>$D50="LIVRET A - CP"</formula>
    </cfRule>
  </conditionalFormatting>
  <conditionalFormatting sqref="F50:F57">
    <cfRule type="expression" dxfId="200" priority="136">
      <formula>$H50="LA BANQUE POSTALE - CP"</formula>
    </cfRule>
    <cfRule type="expression" dxfId="199" priority="137">
      <formula>$H50="LA BANQUE POSTALE - CJ"</formula>
    </cfRule>
    <cfRule type="expression" dxfId="198" priority="138">
      <formula>$H50="LIVRET A - CP"</formula>
    </cfRule>
  </conditionalFormatting>
  <conditionalFormatting sqref="F50:G57">
    <cfRule type="expression" dxfId="197" priority="133">
      <formula>$H50="LA BANQUE POSTALE - CP"</formula>
    </cfRule>
    <cfRule type="expression" dxfId="196" priority="134">
      <formula>$H50="LA BANQUE POSTALE - CJ"</formula>
    </cfRule>
    <cfRule type="expression" dxfId="195" priority="135">
      <formula>$H50="LIVRET A - CP"</formula>
    </cfRule>
  </conditionalFormatting>
  <conditionalFormatting sqref="C50:C57">
    <cfRule type="expression" dxfId="194" priority="130">
      <formula>$H50="LA BANQUE POSTALE - CP"</formula>
    </cfRule>
    <cfRule type="expression" dxfId="193" priority="131">
      <formula>$H50="LA BANQUE POSTALE - CJ"</formula>
    </cfRule>
    <cfRule type="expression" dxfId="192" priority="132">
      <formula>$H50="LIVRET A - CP"</formula>
    </cfRule>
  </conditionalFormatting>
  <conditionalFormatting sqref="D50">
    <cfRule type="expression" dxfId="191" priority="127">
      <formula>$D50="LA BANQUE POSTALE - CP"</formula>
    </cfRule>
    <cfRule type="expression" dxfId="190" priority="128">
      <formula>$D50="LA BANQUE POSTALE - CJ"</formula>
    </cfRule>
    <cfRule type="expression" dxfId="189" priority="129">
      <formula>$D50="LIVRET A - CP"</formula>
    </cfRule>
  </conditionalFormatting>
  <conditionalFormatting sqref="F50:F57">
    <cfRule type="expression" dxfId="188" priority="124">
      <formula>$H50="LA BANQUE POSTALE - CP"</formula>
    </cfRule>
    <cfRule type="expression" dxfId="187" priority="125">
      <formula>$H50="LA BANQUE POSTALE - CJ"</formula>
    </cfRule>
    <cfRule type="expression" dxfId="186" priority="126">
      <formula>$H50="LIVRET A - CP"</formula>
    </cfRule>
  </conditionalFormatting>
  <conditionalFormatting sqref="F50:G57">
    <cfRule type="expression" dxfId="185" priority="121">
      <formula>$H50="LA BANQUE POSTALE - CP"</formula>
    </cfRule>
    <cfRule type="expression" dxfId="184" priority="122">
      <formula>$H50="LA BANQUE POSTALE - CJ"</formula>
    </cfRule>
    <cfRule type="expression" dxfId="183" priority="123">
      <formula>$H50="LIVRET A - CP"</formula>
    </cfRule>
  </conditionalFormatting>
  <conditionalFormatting sqref="C58:C65">
    <cfRule type="expression" dxfId="182" priority="118">
      <formula>$H58="LA BANQUE POSTALE - CP"</formula>
    </cfRule>
    <cfRule type="expression" dxfId="181" priority="119">
      <formula>$H58="LA BANQUE POSTALE - CJ"</formula>
    </cfRule>
    <cfRule type="expression" dxfId="180" priority="120">
      <formula>$H58="LIVRET A - CP"</formula>
    </cfRule>
  </conditionalFormatting>
  <conditionalFormatting sqref="D58">
    <cfRule type="expression" dxfId="179" priority="115">
      <formula>$D58="LA BANQUE POSTALE - CP"</formula>
    </cfRule>
    <cfRule type="expression" dxfId="178" priority="116">
      <formula>$D58="LA BANQUE POSTALE - CJ"</formula>
    </cfRule>
    <cfRule type="expression" dxfId="177" priority="117">
      <formula>$D58="LIVRET A - CP"</formula>
    </cfRule>
  </conditionalFormatting>
  <conditionalFormatting sqref="F58:F65">
    <cfRule type="expression" dxfId="176" priority="112">
      <formula>$H58="LA BANQUE POSTALE - CP"</formula>
    </cfRule>
    <cfRule type="expression" dxfId="175" priority="113">
      <formula>$H58="LA BANQUE POSTALE - CJ"</formula>
    </cfRule>
    <cfRule type="expression" dxfId="174" priority="114">
      <formula>$H58="LIVRET A - CP"</formula>
    </cfRule>
  </conditionalFormatting>
  <conditionalFormatting sqref="F58:G65">
    <cfRule type="expression" dxfId="173" priority="109">
      <formula>$H58="LA BANQUE POSTALE - CP"</formula>
    </cfRule>
    <cfRule type="expression" dxfId="172" priority="110">
      <formula>$H58="LA BANQUE POSTALE - CJ"</formula>
    </cfRule>
    <cfRule type="expression" dxfId="171" priority="111">
      <formula>$H58="LIVRET A - CP"</formula>
    </cfRule>
  </conditionalFormatting>
  <conditionalFormatting sqref="C58:C65">
    <cfRule type="expression" dxfId="170" priority="106">
      <formula>$H58="LA BANQUE POSTALE - CP"</formula>
    </cfRule>
    <cfRule type="expression" dxfId="169" priority="107">
      <formula>$H58="LA BANQUE POSTALE - CJ"</formula>
    </cfRule>
    <cfRule type="expression" dxfId="168" priority="108">
      <formula>$H58="LIVRET A - CP"</formula>
    </cfRule>
  </conditionalFormatting>
  <conditionalFormatting sqref="D58">
    <cfRule type="expression" dxfId="167" priority="103">
      <formula>$D58="LA BANQUE POSTALE - CP"</formula>
    </cfRule>
    <cfRule type="expression" dxfId="166" priority="104">
      <formula>$D58="LA BANQUE POSTALE - CJ"</formula>
    </cfRule>
    <cfRule type="expression" dxfId="165" priority="105">
      <formula>$D58="LIVRET A - CP"</formula>
    </cfRule>
  </conditionalFormatting>
  <conditionalFormatting sqref="F58:F65">
    <cfRule type="expression" dxfId="164" priority="100">
      <formula>$H58="LA BANQUE POSTALE - CP"</formula>
    </cfRule>
    <cfRule type="expression" dxfId="163" priority="101">
      <formula>$H58="LA BANQUE POSTALE - CJ"</formula>
    </cfRule>
    <cfRule type="expression" dxfId="162" priority="102">
      <formula>$H58="LIVRET A - CP"</formula>
    </cfRule>
  </conditionalFormatting>
  <conditionalFormatting sqref="F58:G65">
    <cfRule type="expression" dxfId="161" priority="97">
      <formula>$H58="LA BANQUE POSTALE - CP"</formula>
    </cfRule>
    <cfRule type="expression" dxfId="160" priority="98">
      <formula>$H58="LA BANQUE POSTALE - CJ"</formula>
    </cfRule>
    <cfRule type="expression" dxfId="159" priority="99">
      <formula>$H58="LIVRET A - CP"</formula>
    </cfRule>
  </conditionalFormatting>
  <conditionalFormatting sqref="C66:C73">
    <cfRule type="expression" dxfId="158" priority="94">
      <formula>$H66="LA BANQUE POSTALE - CP"</formula>
    </cfRule>
    <cfRule type="expression" dxfId="157" priority="95">
      <formula>$H66="LA BANQUE POSTALE - CJ"</formula>
    </cfRule>
    <cfRule type="expression" dxfId="156" priority="96">
      <formula>$H66="LIVRET A - CP"</formula>
    </cfRule>
  </conditionalFormatting>
  <conditionalFormatting sqref="D66">
    <cfRule type="expression" dxfId="155" priority="91">
      <formula>$D66="LA BANQUE POSTALE - CP"</formula>
    </cfRule>
    <cfRule type="expression" dxfId="154" priority="92">
      <formula>$D66="LA BANQUE POSTALE - CJ"</formula>
    </cfRule>
    <cfRule type="expression" dxfId="153" priority="93">
      <formula>$D66="LIVRET A - CP"</formula>
    </cfRule>
  </conditionalFormatting>
  <conditionalFormatting sqref="F66:F73">
    <cfRule type="expression" dxfId="152" priority="88">
      <formula>$H66="LA BANQUE POSTALE - CP"</formula>
    </cfRule>
    <cfRule type="expression" dxfId="151" priority="89">
      <formula>$H66="LA BANQUE POSTALE - CJ"</formula>
    </cfRule>
    <cfRule type="expression" dxfId="150" priority="90">
      <formula>$H66="LIVRET A - CP"</formula>
    </cfRule>
  </conditionalFormatting>
  <conditionalFormatting sqref="F66:G73">
    <cfRule type="expression" dxfId="149" priority="85">
      <formula>$H66="LA BANQUE POSTALE - CP"</formula>
    </cfRule>
    <cfRule type="expression" dxfId="148" priority="86">
      <formula>$H66="LA BANQUE POSTALE - CJ"</formula>
    </cfRule>
    <cfRule type="expression" dxfId="147" priority="87">
      <formula>$H66="LIVRET A - CP"</formula>
    </cfRule>
  </conditionalFormatting>
  <conditionalFormatting sqref="C66:C73">
    <cfRule type="expression" dxfId="146" priority="82">
      <formula>$H66="LA BANQUE POSTALE - CP"</formula>
    </cfRule>
    <cfRule type="expression" dxfId="145" priority="83">
      <formula>$H66="LA BANQUE POSTALE - CJ"</formula>
    </cfRule>
    <cfRule type="expression" dxfId="144" priority="84">
      <formula>$H66="LIVRET A - CP"</formula>
    </cfRule>
  </conditionalFormatting>
  <conditionalFormatting sqref="D66">
    <cfRule type="expression" dxfId="143" priority="79">
      <formula>$D66="LA BANQUE POSTALE - CP"</formula>
    </cfRule>
    <cfRule type="expression" dxfId="142" priority="80">
      <formula>$D66="LA BANQUE POSTALE - CJ"</formula>
    </cfRule>
    <cfRule type="expression" dxfId="141" priority="81">
      <formula>$D66="LIVRET A - CP"</formula>
    </cfRule>
  </conditionalFormatting>
  <conditionalFormatting sqref="F66:F73">
    <cfRule type="expression" dxfId="140" priority="76">
      <formula>$H66="LA BANQUE POSTALE - CP"</formula>
    </cfRule>
    <cfRule type="expression" dxfId="139" priority="77">
      <formula>$H66="LA BANQUE POSTALE - CJ"</formula>
    </cfRule>
    <cfRule type="expression" dxfId="138" priority="78">
      <formula>$H66="LIVRET A - CP"</formula>
    </cfRule>
  </conditionalFormatting>
  <conditionalFormatting sqref="F66:G73">
    <cfRule type="expression" dxfId="137" priority="73">
      <formula>$H66="LA BANQUE POSTALE - CP"</formula>
    </cfRule>
    <cfRule type="expression" dxfId="136" priority="74">
      <formula>$H66="LA BANQUE POSTALE - CJ"</formula>
    </cfRule>
    <cfRule type="expression" dxfId="135" priority="75">
      <formula>$H66="LIVRET A - CP"</formula>
    </cfRule>
  </conditionalFormatting>
  <conditionalFormatting sqref="C74:C81">
    <cfRule type="expression" dxfId="134" priority="70">
      <formula>$H74="LA BANQUE POSTALE - CP"</formula>
    </cfRule>
    <cfRule type="expression" dxfId="133" priority="71">
      <formula>$H74="LA BANQUE POSTALE - CJ"</formula>
    </cfRule>
    <cfRule type="expression" dxfId="132" priority="72">
      <formula>$H74="LIVRET A - CP"</formula>
    </cfRule>
  </conditionalFormatting>
  <conditionalFormatting sqref="D74">
    <cfRule type="expression" dxfId="131" priority="67">
      <formula>$D74="LA BANQUE POSTALE - CP"</formula>
    </cfRule>
    <cfRule type="expression" dxfId="130" priority="68">
      <formula>$D74="LA BANQUE POSTALE - CJ"</formula>
    </cfRule>
    <cfRule type="expression" dxfId="129" priority="69">
      <formula>$D74="LIVRET A - CP"</formula>
    </cfRule>
  </conditionalFormatting>
  <conditionalFormatting sqref="F74:F81">
    <cfRule type="expression" dxfId="128" priority="64">
      <formula>$H74="LA BANQUE POSTALE - CP"</formula>
    </cfRule>
    <cfRule type="expression" dxfId="127" priority="65">
      <formula>$H74="LA BANQUE POSTALE - CJ"</formula>
    </cfRule>
    <cfRule type="expression" dxfId="126" priority="66">
      <formula>$H74="LIVRET A - CP"</formula>
    </cfRule>
  </conditionalFormatting>
  <conditionalFormatting sqref="F74:G81">
    <cfRule type="expression" dxfId="125" priority="61">
      <formula>$H74="LA BANQUE POSTALE - CP"</formula>
    </cfRule>
    <cfRule type="expression" dxfId="124" priority="62">
      <formula>$H74="LA BANQUE POSTALE - CJ"</formula>
    </cfRule>
    <cfRule type="expression" dxfId="123" priority="63">
      <formula>$H74="LIVRET A - CP"</formula>
    </cfRule>
  </conditionalFormatting>
  <conditionalFormatting sqref="C74:C81">
    <cfRule type="expression" dxfId="122" priority="58">
      <formula>$H74="LA BANQUE POSTALE - CP"</formula>
    </cfRule>
    <cfRule type="expression" dxfId="121" priority="59">
      <formula>$H74="LA BANQUE POSTALE - CJ"</formula>
    </cfRule>
    <cfRule type="expression" dxfId="120" priority="60">
      <formula>$H74="LIVRET A - CP"</formula>
    </cfRule>
  </conditionalFormatting>
  <conditionalFormatting sqref="D74">
    <cfRule type="expression" dxfId="119" priority="55">
      <formula>$D74="LA BANQUE POSTALE - CP"</formula>
    </cfRule>
    <cfRule type="expression" dxfId="118" priority="56">
      <formula>$D74="LA BANQUE POSTALE - CJ"</formula>
    </cfRule>
    <cfRule type="expression" dxfId="117" priority="57">
      <formula>$D74="LIVRET A - CP"</formula>
    </cfRule>
  </conditionalFormatting>
  <conditionalFormatting sqref="F74:F81">
    <cfRule type="expression" dxfId="116" priority="52">
      <formula>$H74="LA BANQUE POSTALE - CP"</formula>
    </cfRule>
    <cfRule type="expression" dxfId="115" priority="53">
      <formula>$H74="LA BANQUE POSTALE - CJ"</formula>
    </cfRule>
    <cfRule type="expression" dxfId="114" priority="54">
      <formula>$H74="LIVRET A - CP"</formula>
    </cfRule>
  </conditionalFormatting>
  <conditionalFormatting sqref="F74:G81">
    <cfRule type="expression" dxfId="113" priority="49">
      <formula>$H74="LA BANQUE POSTALE - CP"</formula>
    </cfRule>
    <cfRule type="expression" dxfId="112" priority="50">
      <formula>$H74="LA BANQUE POSTALE - CJ"</formula>
    </cfRule>
    <cfRule type="expression" dxfId="111" priority="51">
      <formula>$H74="LIVRET A - CP"</formula>
    </cfRule>
  </conditionalFormatting>
  <conditionalFormatting sqref="C82:C89">
    <cfRule type="expression" dxfId="110" priority="46">
      <formula>$H82="LA BANQUE POSTALE - CP"</formula>
    </cfRule>
    <cfRule type="expression" dxfId="109" priority="47">
      <formula>$H82="LA BANQUE POSTALE - CJ"</formula>
    </cfRule>
    <cfRule type="expression" dxfId="108" priority="48">
      <formula>$H82="LIVRET A - CP"</formula>
    </cfRule>
  </conditionalFormatting>
  <conditionalFormatting sqref="D82">
    <cfRule type="expression" dxfId="107" priority="43">
      <formula>$D82="LA BANQUE POSTALE - CP"</formula>
    </cfRule>
    <cfRule type="expression" dxfId="106" priority="44">
      <formula>$D82="LA BANQUE POSTALE - CJ"</formula>
    </cfRule>
    <cfRule type="expression" dxfId="105" priority="45">
      <formula>$D82="LIVRET A - CP"</formula>
    </cfRule>
  </conditionalFormatting>
  <conditionalFormatting sqref="F82:F89">
    <cfRule type="expression" dxfId="104" priority="40">
      <formula>$H82="LA BANQUE POSTALE - CP"</formula>
    </cfRule>
    <cfRule type="expression" dxfId="103" priority="41">
      <formula>$H82="LA BANQUE POSTALE - CJ"</formula>
    </cfRule>
    <cfRule type="expression" dxfId="102" priority="42">
      <formula>$H82="LIVRET A - CP"</formula>
    </cfRule>
  </conditionalFormatting>
  <conditionalFormatting sqref="F82:G89">
    <cfRule type="expression" dxfId="101" priority="37">
      <formula>$H82="LA BANQUE POSTALE - CP"</formula>
    </cfRule>
    <cfRule type="expression" dxfId="100" priority="38">
      <formula>$H82="LA BANQUE POSTALE - CJ"</formula>
    </cfRule>
    <cfRule type="expression" dxfId="99" priority="39">
      <formula>$H82="LIVRET A - CP"</formula>
    </cfRule>
  </conditionalFormatting>
  <conditionalFormatting sqref="C82:C89">
    <cfRule type="expression" dxfId="98" priority="34">
      <formula>$H82="LA BANQUE POSTALE - CP"</formula>
    </cfRule>
    <cfRule type="expression" dxfId="97" priority="35">
      <formula>$H82="LA BANQUE POSTALE - CJ"</formula>
    </cfRule>
    <cfRule type="expression" dxfId="96" priority="36">
      <formula>$H82="LIVRET A - CP"</formula>
    </cfRule>
  </conditionalFormatting>
  <conditionalFormatting sqref="D82">
    <cfRule type="expression" dxfId="95" priority="31">
      <formula>$D82="LA BANQUE POSTALE - CP"</formula>
    </cfRule>
    <cfRule type="expression" dxfId="94" priority="32">
      <formula>$D82="LA BANQUE POSTALE - CJ"</formula>
    </cfRule>
    <cfRule type="expression" dxfId="93" priority="33">
      <formula>$D82="LIVRET A - CP"</formula>
    </cfRule>
  </conditionalFormatting>
  <conditionalFormatting sqref="F82:F89">
    <cfRule type="expression" dxfId="92" priority="28">
      <formula>$H82="LA BANQUE POSTALE - CP"</formula>
    </cfRule>
    <cfRule type="expression" dxfId="91" priority="29">
      <formula>$H82="LA BANQUE POSTALE - CJ"</formula>
    </cfRule>
    <cfRule type="expression" dxfId="90" priority="30">
      <formula>$H82="LIVRET A - CP"</formula>
    </cfRule>
  </conditionalFormatting>
  <conditionalFormatting sqref="F82:G89">
    <cfRule type="expression" dxfId="89" priority="25">
      <formula>$H82="LA BANQUE POSTALE - CP"</formula>
    </cfRule>
    <cfRule type="expression" dxfId="88" priority="26">
      <formula>$H82="LA BANQUE POSTALE - CJ"</formula>
    </cfRule>
    <cfRule type="expression" dxfId="87" priority="27">
      <formula>$H82="LIVRET A - CP"</formula>
    </cfRule>
  </conditionalFormatting>
  <conditionalFormatting sqref="C90:C97">
    <cfRule type="expression" dxfId="86" priority="22">
      <formula>$H90="LA BANQUE POSTALE - CP"</formula>
    </cfRule>
    <cfRule type="expression" dxfId="85" priority="23">
      <formula>$H90="LA BANQUE POSTALE - CJ"</formula>
    </cfRule>
    <cfRule type="expression" dxfId="84" priority="24">
      <formula>$H90="LIVRET A - CP"</formula>
    </cfRule>
  </conditionalFormatting>
  <conditionalFormatting sqref="D90">
    <cfRule type="expression" dxfId="83" priority="19">
      <formula>$D90="LA BANQUE POSTALE - CP"</formula>
    </cfRule>
    <cfRule type="expression" dxfId="82" priority="20">
      <formula>$D90="LA BANQUE POSTALE - CJ"</formula>
    </cfRule>
    <cfRule type="expression" dxfId="81" priority="21">
      <formula>$D90="LIVRET A - CP"</formula>
    </cfRule>
  </conditionalFormatting>
  <conditionalFormatting sqref="F90:F97">
    <cfRule type="expression" dxfId="80" priority="16">
      <formula>$H90="LA BANQUE POSTALE - CP"</formula>
    </cfRule>
    <cfRule type="expression" dxfId="79" priority="17">
      <formula>$H90="LA BANQUE POSTALE - CJ"</formula>
    </cfRule>
    <cfRule type="expression" dxfId="78" priority="18">
      <formula>$H90="LIVRET A - CP"</formula>
    </cfRule>
  </conditionalFormatting>
  <conditionalFormatting sqref="F90:G97">
    <cfRule type="expression" dxfId="77" priority="13">
      <formula>$H90="LA BANQUE POSTALE - CP"</formula>
    </cfRule>
    <cfRule type="expression" dxfId="76" priority="14">
      <formula>$H90="LA BANQUE POSTALE - CJ"</formula>
    </cfRule>
    <cfRule type="expression" dxfId="75" priority="15">
      <formula>$H90="LIVRET A - CP"</formula>
    </cfRule>
  </conditionalFormatting>
  <conditionalFormatting sqref="C90:C97">
    <cfRule type="expression" dxfId="74" priority="10">
      <formula>$H90="LA BANQUE POSTALE - CP"</formula>
    </cfRule>
    <cfRule type="expression" dxfId="73" priority="11">
      <formula>$H90="LA BANQUE POSTALE - CJ"</formula>
    </cfRule>
    <cfRule type="expression" dxfId="72" priority="12">
      <formula>$H90="LIVRET A - CP"</formula>
    </cfRule>
  </conditionalFormatting>
  <conditionalFormatting sqref="D90">
    <cfRule type="expression" dxfId="71" priority="7">
      <formula>$D90="LA BANQUE POSTALE - CP"</formula>
    </cfRule>
    <cfRule type="expression" dxfId="70" priority="8">
      <formula>$D90="LA BANQUE POSTALE - CJ"</formula>
    </cfRule>
    <cfRule type="expression" dxfId="69" priority="9">
      <formula>$D90="LIVRET A - CP"</formula>
    </cfRule>
  </conditionalFormatting>
  <conditionalFormatting sqref="F90:F97">
    <cfRule type="expression" dxfId="68" priority="4">
      <formula>$H90="LA BANQUE POSTALE - CP"</formula>
    </cfRule>
    <cfRule type="expression" dxfId="67" priority="5">
      <formula>$H90="LA BANQUE POSTALE - CJ"</formula>
    </cfRule>
    <cfRule type="expression" dxfId="66" priority="6">
      <formula>$H90="LIVRET A - CP"</formula>
    </cfRule>
  </conditionalFormatting>
  <conditionalFormatting sqref="F90:G97">
    <cfRule type="expression" dxfId="65" priority="1">
      <formula>$H90="LA BANQUE POSTALE - CP"</formula>
    </cfRule>
    <cfRule type="expression" dxfId="64" priority="2">
      <formula>$H90="LA BANQUE POSTALE - CJ"</formula>
    </cfRule>
    <cfRule type="expression" dxfId="63" priority="3">
      <formula>$H90="LIVRET A - CP"</formula>
    </cfRule>
  </conditionalFormatting>
  <dataValidations count="3">
    <dataValidation type="list" allowBlank="1" showInputMessage="1" showErrorMessage="1" sqref="F1">
      <formula1>s_Catégories</formula1>
    </dataValidation>
    <dataValidation type="list" allowBlank="1" showInputMessage="1" showErrorMessage="1" sqref="D2:D97">
      <formula1>T_Comptes</formula1>
    </dataValidation>
    <dataValidation type="list" allowBlank="1" showInputMessage="1" showErrorMessage="1" sqref="F2:F97">
      <formula1>Categories_sans_doublons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9"/>
  <sheetViews>
    <sheetView workbookViewId="0">
      <selection activeCell="E20" sqref="E20"/>
    </sheetView>
  </sheetViews>
  <sheetFormatPr baseColWidth="10" defaultRowHeight="12.75" x14ac:dyDescent="0.2"/>
  <cols>
    <col min="2" max="2" width="7.42578125" customWidth="1"/>
    <col min="4" max="4" width="13.5703125" customWidth="1"/>
    <col min="5" max="5" width="14.85546875" customWidth="1"/>
    <col min="6" max="6" width="15.140625" customWidth="1"/>
    <col min="9" max="9" width="22.140625" customWidth="1"/>
    <col min="11" max="11" width="5.7109375" customWidth="1"/>
    <col min="13" max="13" width="5.710937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6" max="26" width="12.140625" customWidth="1"/>
    <col min="27" max="27" width="5.7109375" customWidth="1"/>
    <col min="29" max="29" width="5.7109375" customWidth="1"/>
    <col min="31" max="31" width="5.7109375" customWidth="1"/>
    <col min="33" max="33" width="5.7109375" customWidth="1"/>
  </cols>
  <sheetData>
    <row r="1" spans="1:33" ht="13.5" thickBot="1" x14ac:dyDescent="0.25">
      <c r="A1" s="131" t="s">
        <v>248</v>
      </c>
      <c r="B1" s="132" t="s">
        <v>132</v>
      </c>
      <c r="C1" s="132" t="s">
        <v>9</v>
      </c>
      <c r="D1" s="18" t="s">
        <v>2</v>
      </c>
      <c r="E1" s="18" t="s">
        <v>0</v>
      </c>
      <c r="F1" s="18" t="s">
        <v>110</v>
      </c>
      <c r="G1" s="131" t="s">
        <v>95</v>
      </c>
      <c r="H1" s="131" t="s">
        <v>96</v>
      </c>
      <c r="I1" s="131" t="s">
        <v>97</v>
      </c>
      <c r="J1" s="27" t="s">
        <v>119</v>
      </c>
      <c r="K1" s="139" t="s">
        <v>384</v>
      </c>
      <c r="L1" s="27" t="s">
        <v>120</v>
      </c>
      <c r="M1" s="139" t="s">
        <v>385</v>
      </c>
      <c r="N1" s="27" t="s">
        <v>121</v>
      </c>
      <c r="O1" s="139" t="s">
        <v>386</v>
      </c>
      <c r="P1" s="27" t="s">
        <v>122</v>
      </c>
      <c r="Q1" s="139" t="s">
        <v>387</v>
      </c>
      <c r="R1" s="27" t="s">
        <v>123</v>
      </c>
      <c r="S1" s="139" t="s">
        <v>388</v>
      </c>
      <c r="T1" s="27" t="s">
        <v>124</v>
      </c>
      <c r="U1" s="139" t="s">
        <v>383</v>
      </c>
      <c r="V1" s="27" t="s">
        <v>125</v>
      </c>
      <c r="W1" s="139" t="s">
        <v>389</v>
      </c>
      <c r="X1" s="27" t="s">
        <v>126</v>
      </c>
      <c r="Y1" s="139" t="s">
        <v>390</v>
      </c>
      <c r="Z1" s="27" t="s">
        <v>127</v>
      </c>
      <c r="AA1" s="139" t="s">
        <v>391</v>
      </c>
      <c r="AB1" s="27" t="s">
        <v>128</v>
      </c>
      <c r="AC1" s="139" t="s">
        <v>164</v>
      </c>
      <c r="AD1" s="27" t="s">
        <v>129</v>
      </c>
      <c r="AE1" s="139" t="s">
        <v>165</v>
      </c>
      <c r="AF1" s="27" t="s">
        <v>130</v>
      </c>
      <c r="AG1" s="139" t="s">
        <v>166</v>
      </c>
    </row>
    <row r="2" spans="1:33" x14ac:dyDescent="0.2">
      <c r="A2" s="140" t="s">
        <v>376</v>
      </c>
      <c r="B2" s="20">
        <v>7</v>
      </c>
      <c r="C2" s="24" t="s">
        <v>50</v>
      </c>
      <c r="D2" s="26" t="s">
        <v>111</v>
      </c>
      <c r="E2" s="26" t="s">
        <v>70</v>
      </c>
      <c r="F2" s="26" t="s">
        <v>80</v>
      </c>
      <c r="G2" s="22">
        <v>-11.99</v>
      </c>
      <c r="H2" s="22"/>
      <c r="I2" s="24" t="s">
        <v>114</v>
      </c>
      <c r="J2" s="31" t="s">
        <v>375</v>
      </c>
      <c r="K2" s="31" t="s">
        <v>134</v>
      </c>
      <c r="L2" s="31" t="s">
        <v>375</v>
      </c>
      <c r="M2" s="31" t="s">
        <v>134</v>
      </c>
      <c r="N2" s="31" t="s">
        <v>375</v>
      </c>
      <c r="O2" s="31" t="s">
        <v>134</v>
      </c>
      <c r="P2" s="31" t="s">
        <v>375</v>
      </c>
      <c r="Q2" s="31" t="s">
        <v>134</v>
      </c>
      <c r="R2" s="31" t="s">
        <v>375</v>
      </c>
      <c r="S2" s="31" t="s">
        <v>134</v>
      </c>
      <c r="T2" s="31" t="s">
        <v>375</v>
      </c>
      <c r="U2" s="31" t="s">
        <v>134</v>
      </c>
      <c r="V2" s="31" t="s">
        <v>375</v>
      </c>
      <c r="W2" s="31"/>
      <c r="X2" s="31" t="s">
        <v>375</v>
      </c>
      <c r="Y2" s="31"/>
      <c r="Z2" s="31" t="s">
        <v>375</v>
      </c>
      <c r="AA2" s="31"/>
      <c r="AB2" s="31" t="s">
        <v>375</v>
      </c>
      <c r="AC2" s="31"/>
      <c r="AD2" s="31" t="s">
        <v>375</v>
      </c>
      <c r="AE2" s="31"/>
      <c r="AF2" s="31" t="s">
        <v>375</v>
      </c>
      <c r="AG2" s="31"/>
    </row>
    <row r="3" spans="1:33" x14ac:dyDescent="0.2">
      <c r="A3" s="140" t="s">
        <v>377</v>
      </c>
      <c r="B3" s="136">
        <v>7</v>
      </c>
      <c r="C3" s="137" t="s">
        <v>50</v>
      </c>
      <c r="D3" s="138" t="s">
        <v>111</v>
      </c>
      <c r="E3" s="138" t="s">
        <v>70</v>
      </c>
      <c r="F3" s="138" t="s">
        <v>80</v>
      </c>
      <c r="G3" s="137">
        <v>-11.99</v>
      </c>
      <c r="H3" s="137"/>
      <c r="I3" s="137" t="s">
        <v>115</v>
      </c>
      <c r="J3" s="31" t="s">
        <v>375</v>
      </c>
      <c r="K3" s="31" t="s">
        <v>134</v>
      </c>
      <c r="L3" s="31" t="s">
        <v>375</v>
      </c>
      <c r="M3" s="31" t="s">
        <v>134</v>
      </c>
      <c r="N3" s="31" t="s">
        <v>375</v>
      </c>
      <c r="O3" s="31" t="s">
        <v>134</v>
      </c>
      <c r="P3" s="31" t="s">
        <v>375</v>
      </c>
      <c r="Q3" s="31" t="s">
        <v>134</v>
      </c>
      <c r="R3" s="31" t="s">
        <v>375</v>
      </c>
      <c r="S3" s="31" t="s">
        <v>134</v>
      </c>
      <c r="T3" s="31" t="s">
        <v>375</v>
      </c>
      <c r="U3" s="31" t="s">
        <v>134</v>
      </c>
      <c r="V3" s="31" t="s">
        <v>375</v>
      </c>
      <c r="W3" s="31"/>
      <c r="X3" s="31" t="s">
        <v>375</v>
      </c>
      <c r="Y3" s="31"/>
      <c r="Z3" s="31" t="s">
        <v>375</v>
      </c>
      <c r="AA3" s="31"/>
      <c r="AB3" s="31" t="s">
        <v>375</v>
      </c>
      <c r="AC3" s="31"/>
      <c r="AD3" s="31" t="s">
        <v>375</v>
      </c>
      <c r="AE3" s="31"/>
      <c r="AF3" s="31" t="s">
        <v>375</v>
      </c>
      <c r="AG3" s="31"/>
    </row>
    <row r="4" spans="1:33" x14ac:dyDescent="0.2">
      <c r="A4" s="140" t="s">
        <v>378</v>
      </c>
      <c r="B4" s="133">
        <v>17</v>
      </c>
      <c r="C4" s="135" t="s">
        <v>79</v>
      </c>
      <c r="D4" s="134" t="s">
        <v>111</v>
      </c>
      <c r="E4" s="134" t="s">
        <v>70</v>
      </c>
      <c r="F4" s="134" t="s">
        <v>80</v>
      </c>
      <c r="G4" s="135">
        <v>-12.99</v>
      </c>
      <c r="H4" s="135"/>
      <c r="I4" s="135" t="s">
        <v>116</v>
      </c>
      <c r="J4" s="31" t="s">
        <v>375</v>
      </c>
      <c r="K4" s="31" t="s">
        <v>134</v>
      </c>
      <c r="L4" s="31" t="s">
        <v>375</v>
      </c>
      <c r="M4" s="31" t="s">
        <v>134</v>
      </c>
      <c r="N4" s="31" t="s">
        <v>375</v>
      </c>
      <c r="O4" s="31" t="s">
        <v>134</v>
      </c>
      <c r="P4" s="31" t="s">
        <v>375</v>
      </c>
      <c r="Q4" s="31" t="s">
        <v>134</v>
      </c>
      <c r="R4" s="31" t="s">
        <v>375</v>
      </c>
      <c r="S4" s="31" t="s">
        <v>134</v>
      </c>
      <c r="T4" s="31" t="s">
        <v>375</v>
      </c>
      <c r="U4" s="31" t="s">
        <v>134</v>
      </c>
      <c r="V4" s="31" t="s">
        <v>375</v>
      </c>
      <c r="W4" s="31"/>
      <c r="X4" s="31" t="s">
        <v>375</v>
      </c>
      <c r="Y4" s="31"/>
      <c r="Z4" s="31" t="s">
        <v>375</v>
      </c>
      <c r="AA4" s="31"/>
      <c r="AB4" s="31" t="s">
        <v>375</v>
      </c>
      <c r="AC4" s="31"/>
      <c r="AD4" s="31" t="s">
        <v>375</v>
      </c>
      <c r="AE4" s="31"/>
      <c r="AF4" s="31" t="s">
        <v>375</v>
      </c>
      <c r="AG4" s="31"/>
    </row>
    <row r="5" spans="1:33" x14ac:dyDescent="0.2">
      <c r="A5" s="140" t="s">
        <v>379</v>
      </c>
      <c r="B5" s="136">
        <v>17</v>
      </c>
      <c r="C5" s="137" t="s">
        <v>50</v>
      </c>
      <c r="D5" s="138" t="s">
        <v>111</v>
      </c>
      <c r="E5" s="138" t="s">
        <v>34</v>
      </c>
      <c r="F5" s="138" t="s">
        <v>26</v>
      </c>
      <c r="G5" s="137">
        <v>-13</v>
      </c>
      <c r="H5" s="137"/>
      <c r="I5" s="137" t="s">
        <v>117</v>
      </c>
      <c r="J5" s="31" t="s">
        <v>375</v>
      </c>
      <c r="K5" s="31" t="s">
        <v>134</v>
      </c>
      <c r="L5" s="31" t="s">
        <v>375</v>
      </c>
      <c r="M5" s="31" t="s">
        <v>134</v>
      </c>
      <c r="N5" s="31" t="s">
        <v>375</v>
      </c>
      <c r="O5" s="31" t="s">
        <v>134</v>
      </c>
      <c r="P5" s="31" t="s">
        <v>375</v>
      </c>
      <c r="Q5" s="31" t="s">
        <v>134</v>
      </c>
      <c r="R5" s="31" t="s">
        <v>375</v>
      </c>
      <c r="S5" s="31" t="s">
        <v>134</v>
      </c>
      <c r="T5" s="31" t="s">
        <v>375</v>
      </c>
      <c r="U5" s="31"/>
      <c r="V5" s="31" t="s">
        <v>375</v>
      </c>
      <c r="W5" s="31"/>
      <c r="X5" s="31" t="s">
        <v>375</v>
      </c>
      <c r="Y5" s="31"/>
      <c r="Z5" s="31" t="s">
        <v>375</v>
      </c>
      <c r="AA5" s="31"/>
      <c r="AB5" s="31" t="s">
        <v>375</v>
      </c>
      <c r="AC5" s="31"/>
      <c r="AD5" s="31" t="s">
        <v>354</v>
      </c>
      <c r="AE5" s="31"/>
      <c r="AF5" s="31" t="s">
        <v>354</v>
      </c>
      <c r="AG5" s="31"/>
    </row>
    <row r="6" spans="1:33" x14ac:dyDescent="0.2">
      <c r="A6" s="140" t="s">
        <v>380</v>
      </c>
      <c r="B6" s="133">
        <v>28</v>
      </c>
      <c r="C6" s="135" t="s">
        <v>50</v>
      </c>
      <c r="D6" s="134" t="s">
        <v>111</v>
      </c>
      <c r="E6" s="134" t="s">
        <v>34</v>
      </c>
      <c r="F6" s="134" t="s">
        <v>26</v>
      </c>
      <c r="G6" s="135">
        <v>-180</v>
      </c>
      <c r="H6" s="135"/>
      <c r="I6" s="135" t="s">
        <v>118</v>
      </c>
      <c r="J6" s="31" t="s">
        <v>375</v>
      </c>
      <c r="K6" s="31" t="s">
        <v>134</v>
      </c>
      <c r="L6" s="31" t="s">
        <v>375</v>
      </c>
      <c r="M6" s="31" t="s">
        <v>134</v>
      </c>
      <c r="N6" s="31" t="s">
        <v>375</v>
      </c>
      <c r="O6" s="31" t="s">
        <v>134</v>
      </c>
      <c r="P6" s="31" t="s">
        <v>375</v>
      </c>
      <c r="Q6" s="31" t="s">
        <v>134</v>
      </c>
      <c r="R6" s="31" t="s">
        <v>375</v>
      </c>
      <c r="S6" s="31" t="s">
        <v>134</v>
      </c>
      <c r="T6" s="31" t="s">
        <v>375</v>
      </c>
      <c r="U6" s="31"/>
      <c r="V6" s="31" t="s">
        <v>375</v>
      </c>
      <c r="W6" s="31"/>
      <c r="X6" s="31" t="s">
        <v>375</v>
      </c>
      <c r="Y6" s="31"/>
      <c r="Z6" s="31" t="s">
        <v>375</v>
      </c>
      <c r="AA6" s="31"/>
      <c r="AB6" s="31" t="s">
        <v>375</v>
      </c>
      <c r="AC6" s="31"/>
      <c r="AD6" s="31" t="s">
        <v>354</v>
      </c>
      <c r="AE6" s="31"/>
      <c r="AF6" s="31" t="s">
        <v>354</v>
      </c>
      <c r="AG6" s="31"/>
    </row>
    <row r="7" spans="1:33" x14ac:dyDescent="0.2">
      <c r="A7" s="140" t="s">
        <v>381</v>
      </c>
      <c r="B7" s="136">
        <v>28</v>
      </c>
      <c r="C7" s="137" t="s">
        <v>79</v>
      </c>
      <c r="D7" s="138" t="s">
        <v>111</v>
      </c>
      <c r="E7" s="138" t="s">
        <v>34</v>
      </c>
      <c r="F7" s="138" t="s">
        <v>52</v>
      </c>
      <c r="G7" s="137">
        <v>-50</v>
      </c>
      <c r="H7" s="137"/>
      <c r="I7" s="137" t="s">
        <v>112</v>
      </c>
      <c r="J7" s="31" t="s">
        <v>375</v>
      </c>
      <c r="K7" s="31" t="s">
        <v>134</v>
      </c>
      <c r="L7" s="31" t="s">
        <v>375</v>
      </c>
      <c r="M7" s="31" t="s">
        <v>134</v>
      </c>
      <c r="N7" s="31" t="s">
        <v>375</v>
      </c>
      <c r="O7" s="31" t="s">
        <v>134</v>
      </c>
      <c r="P7" s="31" t="s">
        <v>375</v>
      </c>
      <c r="Q7" s="31" t="s">
        <v>134</v>
      </c>
      <c r="R7" s="31" t="s">
        <v>375</v>
      </c>
      <c r="S7" s="31" t="s">
        <v>134</v>
      </c>
      <c r="T7" s="31" t="s">
        <v>375</v>
      </c>
      <c r="U7" s="31"/>
      <c r="V7" s="31" t="s">
        <v>375</v>
      </c>
      <c r="W7" s="31"/>
      <c r="X7" s="31" t="s">
        <v>375</v>
      </c>
      <c r="Y7" s="31"/>
      <c r="Z7" s="31" t="s">
        <v>375</v>
      </c>
      <c r="AA7" s="31"/>
      <c r="AB7" s="31" t="s">
        <v>375</v>
      </c>
      <c r="AC7" s="31"/>
      <c r="AD7" s="31" t="s">
        <v>375</v>
      </c>
      <c r="AE7" s="31"/>
      <c r="AF7" s="31" t="s">
        <v>375</v>
      </c>
      <c r="AG7" s="31"/>
    </row>
    <row r="8" spans="1:33" x14ac:dyDescent="0.2">
      <c r="A8" s="140" t="s">
        <v>382</v>
      </c>
      <c r="B8" s="146">
        <v>28</v>
      </c>
      <c r="C8" s="148" t="s">
        <v>55</v>
      </c>
      <c r="D8" s="150" t="s">
        <v>7</v>
      </c>
      <c r="E8" s="150" t="s">
        <v>34</v>
      </c>
      <c r="F8" s="150" t="s">
        <v>51</v>
      </c>
      <c r="G8" s="148"/>
      <c r="H8" s="148">
        <v>50</v>
      </c>
      <c r="I8" s="148" t="s">
        <v>113</v>
      </c>
      <c r="J8" s="31" t="s">
        <v>375</v>
      </c>
      <c r="K8" s="31" t="s">
        <v>134</v>
      </c>
      <c r="L8" s="31" t="s">
        <v>375</v>
      </c>
      <c r="M8" s="31" t="s">
        <v>134</v>
      </c>
      <c r="N8" s="31" t="s">
        <v>375</v>
      </c>
      <c r="O8" s="31" t="s">
        <v>134</v>
      </c>
      <c r="P8" s="31" t="s">
        <v>375</v>
      </c>
      <c r="Q8" s="31" t="s">
        <v>134</v>
      </c>
      <c r="R8" s="31" t="s">
        <v>375</v>
      </c>
      <c r="S8" s="31" t="s">
        <v>134</v>
      </c>
      <c r="T8" s="31" t="s">
        <v>375</v>
      </c>
      <c r="U8" s="31"/>
      <c r="V8" s="31" t="s">
        <v>375</v>
      </c>
      <c r="W8" s="31"/>
      <c r="X8" s="31" t="s">
        <v>375</v>
      </c>
      <c r="Y8" s="31"/>
      <c r="Z8" s="31" t="s">
        <v>375</v>
      </c>
      <c r="AA8" s="31"/>
      <c r="AB8" s="31" t="s">
        <v>375</v>
      </c>
      <c r="AC8" s="31"/>
      <c r="AD8" s="31" t="s">
        <v>375</v>
      </c>
      <c r="AE8" s="31"/>
      <c r="AF8" s="31" t="s">
        <v>375</v>
      </c>
      <c r="AG8" s="31"/>
    </row>
    <row r="9" spans="1:33" x14ac:dyDescent="0.2">
      <c r="A9" s="144" t="s">
        <v>392</v>
      </c>
      <c r="B9" s="145">
        <v>28</v>
      </c>
      <c r="C9" s="147" t="s">
        <v>79</v>
      </c>
      <c r="D9" s="149" t="s">
        <v>7</v>
      </c>
      <c r="E9" s="149" t="s">
        <v>34</v>
      </c>
      <c r="F9" s="149" t="s">
        <v>61</v>
      </c>
      <c r="G9" s="147"/>
      <c r="H9" s="147">
        <v>2000</v>
      </c>
      <c r="I9" s="151" t="s">
        <v>88</v>
      </c>
      <c r="J9" s="31" t="s">
        <v>375</v>
      </c>
      <c r="K9" s="31" t="s">
        <v>134</v>
      </c>
      <c r="L9" s="31" t="s">
        <v>375</v>
      </c>
      <c r="M9" s="31" t="s">
        <v>134</v>
      </c>
      <c r="N9" s="31" t="s">
        <v>375</v>
      </c>
      <c r="O9" s="31" t="s">
        <v>134</v>
      </c>
      <c r="P9" s="31" t="s">
        <v>375</v>
      </c>
      <c r="Q9" s="31" t="s">
        <v>134</v>
      </c>
      <c r="R9" s="31" t="s">
        <v>375</v>
      </c>
      <c r="S9" s="31" t="s">
        <v>134</v>
      </c>
      <c r="T9" s="31" t="s">
        <v>375</v>
      </c>
      <c r="U9" s="31"/>
      <c r="V9" s="31" t="s">
        <v>375</v>
      </c>
      <c r="W9" s="31"/>
      <c r="X9" s="31" t="s">
        <v>375</v>
      </c>
      <c r="Y9" s="31"/>
      <c r="Z9" s="31" t="s">
        <v>375</v>
      </c>
      <c r="AA9" s="31"/>
      <c r="AB9" s="31" t="s">
        <v>375</v>
      </c>
      <c r="AC9" s="31"/>
      <c r="AD9" s="31" t="s">
        <v>375</v>
      </c>
      <c r="AE9" s="31"/>
      <c r="AF9" s="31" t="s">
        <v>375</v>
      </c>
      <c r="AG9" s="31"/>
    </row>
  </sheetData>
  <sortState ref="A2:AG10">
    <sortCondition ref="B2"/>
  </sortState>
  <conditionalFormatting sqref="B3:B8 E3:F8">
    <cfRule type="expression" dxfId="48" priority="22">
      <formula>$G3="LA BANQUE POSTALE - CP"</formula>
    </cfRule>
    <cfRule type="expression" dxfId="47" priority="23">
      <formula>$G3="LA BANQUE POSTALE - CJ"</formula>
    </cfRule>
    <cfRule type="expression" dxfId="46" priority="24">
      <formula>$G3="LIVRET A - CP"</formula>
    </cfRule>
  </conditionalFormatting>
  <conditionalFormatting sqref="B2">
    <cfRule type="expression" dxfId="45" priority="10">
      <formula>$H2="LA BANQUE POSTALE - CP"</formula>
    </cfRule>
    <cfRule type="expression" dxfId="44" priority="11">
      <formula>$H2="LA BANQUE POSTALE - CJ"</formula>
    </cfRule>
    <cfRule type="expression" dxfId="43" priority="12">
      <formula>$H2="LIVRET A - CP"</formula>
    </cfRule>
  </conditionalFormatting>
  <conditionalFormatting sqref="C2">
    <cfRule type="expression" dxfId="42" priority="7">
      <formula>$D2="LA BANQUE POSTALE - CP"</formula>
    </cfRule>
    <cfRule type="expression" dxfId="41" priority="8">
      <formula>$D2="LA BANQUE POSTALE - CJ"</formula>
    </cfRule>
    <cfRule type="expression" dxfId="40" priority="9">
      <formula>$D2="LIVRET A - CP"</formula>
    </cfRule>
  </conditionalFormatting>
  <conditionalFormatting sqref="E2">
    <cfRule type="expression" dxfId="39" priority="4">
      <formula>$H2="LA BANQUE POSTALE - CP"</formula>
    </cfRule>
    <cfRule type="expression" dxfId="38" priority="5">
      <formula>$H2="LA BANQUE POSTALE - CJ"</formula>
    </cfRule>
    <cfRule type="expression" dxfId="37" priority="6">
      <formula>$H2="LIVRET A - CP"</formula>
    </cfRule>
  </conditionalFormatting>
  <conditionalFormatting sqref="E2:F2">
    <cfRule type="expression" dxfId="36" priority="1">
      <formula>$H2="LA BANQUE POSTALE - CP"</formula>
    </cfRule>
    <cfRule type="expression" dxfId="35" priority="2">
      <formula>$H2="LA BANQUE POSTALE - CJ"</formula>
    </cfRule>
    <cfRule type="expression" dxfId="34" priority="3">
      <formula>$H2="LIVRET A - CP"</formula>
    </cfRule>
  </conditionalFormatting>
  <dataValidations count="3">
    <dataValidation type="list" allowBlank="1" showInputMessage="1" showErrorMessage="1" sqref="E1">
      <formula1>s_Catégories</formula1>
    </dataValidation>
    <dataValidation type="list" allowBlank="1" showInputMessage="1" showErrorMessage="1" sqref="E2:E9">
      <formula1>Categories_sans_doublons</formula1>
    </dataValidation>
    <dataValidation type="list" allowBlank="1" showInputMessage="1" showErrorMessage="1" sqref="C2:C9">
      <formula1>T_Comptes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Données</vt:lpstr>
      <vt:lpstr>TcD</vt:lpstr>
      <vt:lpstr>Listes</vt:lpstr>
      <vt:lpstr>Périodique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2021-01-11T21:12:12Z</dcterms:created>
  <dcterms:modified xsi:type="dcterms:W3CDTF">2021-06-16T16:13:44Z</dcterms:modified>
</cp:coreProperties>
</file>