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hidePivotFieldList="1" showPivotChartFilter="1"/>
  <bookViews>
    <workbookView xWindow="-120" yWindow="-120" windowWidth="19440" windowHeight="15600"/>
  </bookViews>
  <sheets>
    <sheet name="Accueil" sheetId="6" r:id="rId1"/>
    <sheet name="Données" sheetId="3" r:id="rId2"/>
    <sheet name="TcD" sheetId="4" r:id="rId3"/>
    <sheet name="Listes" sheetId="2" state="hidden" r:id="rId4"/>
    <sheet name="Périodique" sheetId="5" r:id="rId5"/>
  </sheets>
  <functionGroups builtInGroupCount="17"/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45621"/>
  <pivotCaches>
    <pivotCache cacheId="6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6" l="1"/>
  <c r="C5" i="6" l="1"/>
  <c r="M7" i="5"/>
  <c r="M8" i="5"/>
  <c r="M9" i="5"/>
  <c r="M2" i="5"/>
  <c r="M3" i="5"/>
  <c r="M4" i="5"/>
  <c r="M5" i="5"/>
  <c r="M6" i="5"/>
  <c r="M15" i="5"/>
  <c r="M16" i="5"/>
  <c r="M17" i="5"/>
  <c r="M10" i="5"/>
  <c r="M11" i="5"/>
  <c r="M12" i="5"/>
  <c r="M13" i="5"/>
  <c r="M14" i="5"/>
  <c r="M23" i="5"/>
  <c r="M24" i="5"/>
  <c r="M25" i="5"/>
  <c r="M18" i="5"/>
  <c r="M19" i="5"/>
  <c r="M20" i="5"/>
  <c r="M21" i="5"/>
  <c r="M22" i="5"/>
  <c r="M31" i="5"/>
  <c r="M32" i="5"/>
  <c r="M33" i="5"/>
  <c r="M26" i="5"/>
  <c r="M27" i="5"/>
  <c r="M28" i="5"/>
  <c r="M29" i="5"/>
  <c r="M30" i="5"/>
  <c r="M39" i="5"/>
  <c r="M40" i="5"/>
  <c r="M41" i="5"/>
  <c r="M34" i="5"/>
  <c r="M35" i="5"/>
  <c r="M36" i="5"/>
  <c r="M37" i="5"/>
  <c r="M38" i="5"/>
  <c r="M47" i="5"/>
  <c r="M48" i="5"/>
  <c r="M49" i="5"/>
  <c r="M42" i="5"/>
  <c r="M43" i="5"/>
  <c r="M44" i="5"/>
  <c r="M45" i="5"/>
  <c r="M46" i="5"/>
  <c r="M55" i="5"/>
  <c r="M56" i="5"/>
  <c r="M57" i="5"/>
  <c r="M50" i="5"/>
  <c r="M51" i="5"/>
  <c r="M52" i="5"/>
  <c r="M53" i="5"/>
  <c r="M54" i="5"/>
  <c r="M63" i="5"/>
  <c r="M64" i="5"/>
  <c r="M65" i="5"/>
  <c r="M58" i="5"/>
  <c r="M59" i="5"/>
  <c r="M60" i="5"/>
  <c r="M61" i="5"/>
  <c r="M62" i="5"/>
  <c r="M71" i="5"/>
  <c r="M72" i="5"/>
  <c r="M73" i="5"/>
  <c r="M66" i="5"/>
  <c r="M67" i="5"/>
  <c r="M68" i="5"/>
  <c r="M69" i="5"/>
  <c r="M70" i="5"/>
  <c r="M79" i="5"/>
  <c r="M80" i="5"/>
  <c r="M81" i="5"/>
  <c r="M74" i="5"/>
  <c r="M75" i="5"/>
  <c r="M76" i="5"/>
  <c r="M77" i="5"/>
  <c r="M78" i="5"/>
  <c r="M87" i="5"/>
  <c r="M88" i="5"/>
  <c r="M89" i="5"/>
  <c r="M82" i="5"/>
  <c r="M83" i="5"/>
  <c r="M84" i="5"/>
  <c r="M85" i="5"/>
  <c r="M86" i="5"/>
  <c r="M95" i="5"/>
  <c r="M96" i="5"/>
  <c r="M97" i="5"/>
  <c r="M90" i="5"/>
  <c r="M91" i="5"/>
  <c r="M92" i="5"/>
  <c r="M93" i="5"/>
  <c r="M94" i="5"/>
  <c r="A4" i="3" l="1"/>
  <c r="H3" i="3" l="1"/>
  <c r="D1" i="3" l="1"/>
  <c r="V7" i="4" l="1"/>
  <c r="G3" i="3" l="1"/>
  <c r="F3" i="3"/>
  <c r="U7" i="4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>
  <authors>
    <author>Michel Esteban</author>
  </authors>
  <commentList>
    <comment ref="V7" authorId="0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<sst xmlns="http://schemas.openxmlformats.org/spreadsheetml/2006/main" count="1329" uniqueCount="351">
  <si>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</si>
  <si>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</si>
  <si>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</si>
  <si>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</si>
  <si>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</si>
  <si>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</si>
  <si>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</si>
  <si>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</si>
  <si>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</si>
  <si>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</si>
  <si>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</si>
  <si>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</si>
  <si>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</si>
  <si>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</si>
  <si>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</si>
  <si>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</si>
  <si>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</si>
  <si>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</si>
  <si>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</si>
  <si>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</si>
  <si>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</si>
  <si>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</si>
  <si>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</si>
  <si>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</si>
  <si>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</si>
  <si>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</si>
  <si>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</si>
  <si>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</si>
  <si>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</si>
  <si>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</si>
  <si>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</si>
  <si>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</si>
  <si>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</si>
  <si>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</si>
  <si>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</si>
  <si>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</si>
  <si>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</si>
  <si>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</si>
  <si>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</si>
  <si>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</si>
  <si>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</si>
  <si>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</si>
  <si>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</si>
  <si>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</si>
  <si>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</si>
  <si>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</si>
  <si>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</si>
  <si>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</si>
  <si>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</si>
  <si>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</si>
  <si>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</si>
  <si>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</si>
  <si>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</si>
  <si>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</si>
  <si>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</si>
  <si>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</si>
  <si>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</si>
  <si>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</si>
  <si>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</si>
  <si>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</si>
  <si>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</si>
  <si>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</si>
  <si>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</si>
  <si>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</si>
  <si>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</si>
  <si>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</si>
  <si>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</si>
  <si>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</si>
  <si>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</si>
  <si>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</si>
  <si>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</si>
  <si>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</si>
  <si>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</si>
  <si>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</si>
  <si>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</si>
  <si>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</si>
  <si>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</si>
  <si>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</si>
  <si>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</si>
  <si>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</si>
  <si>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</si>
  <si>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</si>
  <si>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</si>
  <si>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</si>
  <si>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</si>
  <si>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</si>
  <si>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</si>
  <si>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</si>
  <si>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</si>
  <si>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</si>
  <si>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</si>
  <si>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</si>
  <si>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</si>
  <si>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</si>
  <si>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</si>
  <si>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</si>
  <si>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</si>
  <si>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</si>
  <si>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</si>
  <si>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</si>
  <si>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</si>
  <si>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</si>
  <si>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</si>
  <si>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</si>
  <si>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(Tous)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</si>
  <si>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</si>
  <si>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</si>
  <si>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</si>
  <si>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</si>
  <si>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</si>
  <si>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</si>
  <si>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</si>
  <si>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</si>
  <si>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</si>
  <si>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</si>
  <si>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</si>
  <si>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</si>
  <si>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</si>
  <si>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</si>
  <si>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</si>
  <si>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</si>
  <si>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</si>
  <si>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</si>
  <si>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</si>
  <si>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</si>
  <si>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</si>
  <si>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</si>
  <si>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</si>
  <si>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</si>
  <si>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</si>
  <si>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</si>
  <si>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</si>
  <si>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</si>
  <si>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</si>
  <si>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</si>
  <si>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Vérif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</si>
  <si>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</si>
  <si>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</si>
  <si>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</si>
  <si>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</si>
  <si>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</si>
  <si>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</si>
  <si>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</si>
  <si>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</si>
  <si>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</si>
  <si>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</si>
  <si>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</si>
  <si>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</si>
  <si>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</si>
  <si>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</si>
  <si>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</si>
  <si>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</si>
  <si>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</si>
  <si>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</si>
  <si>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</si>
  <si>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</si>
  <si>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MoisNum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</si>
  <si>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</si>
  <si>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</si>
  <si>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</si>
  <si>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</si>
  <si>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</si>
  <si>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</si>
  <si>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</si>
  <si>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</si>
  <si>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</si>
  <si>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</si>
  <si>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</si>
  <si>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</si>
  <si>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</si>
  <si>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</si>
  <si>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</si>
  <si>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</si>
  <si>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</si>
  <si>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Ch N° 1405014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</si>
  <si>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</si>
  <si>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</si>
  <si>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</si>
  <si>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</si>
  <si>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</si>
  <si>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</si>
  <si>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</si>
  <si>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</si>
  <si>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</si>
  <si>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</si>
  <si>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</si>
  <si>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</si>
  <si>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</si>
  <si>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</si>
  <si>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</si>
  <si>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</si>
  <si>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</si>
  <si>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</si>
  <si>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</si>
  <si>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</si>
  <si>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</si>
  <si>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</si>
  <si>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</si>
  <si>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</si>
  <si>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</si>
  <si>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</si>
  <si>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</si>
  <si>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</si>
  <si>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</si>
  <si>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</si>
  <si>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</si>
  <si>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</si>
  <si>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</si>
  <si>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</si>
  <si>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</si>
  <si>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</si>
  <si>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</si>
  <si>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</si>
  <si>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</si>
  <si>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</si>
  <si>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</si>
  <si>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</si>
  <si>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</si>
  <si>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</si>
  <si>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</si>
  <si>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</si>
  <si>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</si>
  <si>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</si>
  <si>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</si>
  <si>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</si>
  <si>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</si>
  <si>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</si>
  <si>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</si>
  <si>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</si>
  <si>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</si>
  <si>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</si>
  <si>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</si>
  <si>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</si>
  <si>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</si>
  <si>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</si>
  <si>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</si>
  <si>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</si>
  <si>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</si>
  <si>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</si>
  <si>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</si>
  <si>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</si>
  <si>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</si>
  <si>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</si>
  <si>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Solde total Bq_Postale</t>
  </si>
  <si>
    <t>Nombre 
d'opérations</t>
  </si>
  <si>
    <t>€</t>
  </si>
  <si>
    <t>Mon capital est de :</t>
  </si>
  <si>
    <t>TRESORIE-COMPTES Bilans</t>
  </si>
  <si>
    <t>@2021 TABLEAU DE BORD</t>
  </si>
  <si>
    <t>SOLDES INITIAUX----&gt;</t>
  </si>
  <si>
    <t>EDP : Epargne salariale ( transit livret A)</t>
  </si>
  <si>
    <t>ID</t>
  </si>
  <si>
    <t>P001</t>
  </si>
  <si>
    <t>P002</t>
  </si>
  <si>
    <t>P003</t>
  </si>
  <si>
    <t>P004</t>
  </si>
  <si>
    <t>P005</t>
  </si>
  <si>
    <t>P006</t>
  </si>
  <si>
    <t>P007</t>
  </si>
  <si>
    <t>P008</t>
  </si>
  <si>
    <t>P009</t>
  </si>
  <si>
    <t>P010</t>
  </si>
  <si>
    <t>P011</t>
  </si>
  <si>
    <t>P012</t>
  </si>
  <si>
    <t>P013</t>
  </si>
  <si>
    <t>P014</t>
  </si>
  <si>
    <t>P015</t>
  </si>
  <si>
    <t>P016</t>
  </si>
  <si>
    <t>P017</t>
  </si>
  <si>
    <t>P018</t>
  </si>
  <si>
    <t>P019</t>
  </si>
  <si>
    <t>P020</t>
  </si>
  <si>
    <t>P021</t>
  </si>
  <si>
    <t>P022</t>
  </si>
  <si>
    <t>P023</t>
  </si>
  <si>
    <t>P024</t>
  </si>
  <si>
    <t>P025</t>
  </si>
  <si>
    <t>P026</t>
  </si>
  <si>
    <t>P027</t>
  </si>
  <si>
    <t>P028</t>
  </si>
  <si>
    <t>P029</t>
  </si>
  <si>
    <t>P030</t>
  </si>
  <si>
    <t>P031</t>
  </si>
  <si>
    <t>P032</t>
  </si>
  <si>
    <t>P033</t>
  </si>
  <si>
    <t>P034</t>
  </si>
  <si>
    <t>P035</t>
  </si>
  <si>
    <t>P036</t>
  </si>
  <si>
    <t>P037</t>
  </si>
  <si>
    <t>P038</t>
  </si>
  <si>
    <t>P039</t>
  </si>
  <si>
    <t>P040</t>
  </si>
  <si>
    <t>P041</t>
  </si>
  <si>
    <t>P042</t>
  </si>
  <si>
    <t>P043</t>
  </si>
  <si>
    <t>P044</t>
  </si>
  <si>
    <t>P045</t>
  </si>
  <si>
    <t>P046</t>
  </si>
  <si>
    <t>P047</t>
  </si>
  <si>
    <t>P048</t>
  </si>
  <si>
    <t>P049</t>
  </si>
  <si>
    <t>P050</t>
  </si>
  <si>
    <t>P051</t>
  </si>
  <si>
    <t>P052</t>
  </si>
  <si>
    <t>P053</t>
  </si>
  <si>
    <t>P054</t>
  </si>
  <si>
    <t>P055</t>
  </si>
  <si>
    <t>P056</t>
  </si>
  <si>
    <t>P057</t>
  </si>
  <si>
    <t>P058</t>
  </si>
  <si>
    <t>P059</t>
  </si>
  <si>
    <t>P060</t>
  </si>
  <si>
    <t>P061</t>
  </si>
  <si>
    <t>P062</t>
  </si>
  <si>
    <t>P063</t>
  </si>
  <si>
    <t>P064</t>
  </si>
  <si>
    <t>P065</t>
  </si>
  <si>
    <t>P066</t>
  </si>
  <si>
    <t>P067</t>
  </si>
  <si>
    <t>P068</t>
  </si>
  <si>
    <t>P069</t>
  </si>
  <si>
    <t>P070</t>
  </si>
  <si>
    <t>P071</t>
  </si>
  <si>
    <t>P072</t>
  </si>
  <si>
    <t>P073</t>
  </si>
  <si>
    <t>P074</t>
  </si>
  <si>
    <t>P075</t>
  </si>
  <si>
    <t>P076</t>
  </si>
  <si>
    <t>P077</t>
  </si>
  <si>
    <t>P078</t>
  </si>
  <si>
    <t>P079</t>
  </si>
  <si>
    <t>P080</t>
  </si>
  <si>
    <t>P081</t>
  </si>
  <si>
    <t>P082</t>
  </si>
  <si>
    <t>P083</t>
  </si>
  <si>
    <t>P084</t>
  </si>
  <si>
    <t>P085</t>
  </si>
  <si>
    <t>P086</t>
  </si>
  <si>
    <t>P087</t>
  </si>
  <si>
    <t>P088</t>
  </si>
  <si>
    <t>P089</t>
  </si>
  <si>
    <t>P090</t>
  </si>
  <si>
    <t>P091</t>
  </si>
  <si>
    <t>P092</t>
  </si>
  <si>
    <t>P093</t>
  </si>
  <si>
    <t>P094</t>
  </si>
  <si>
    <t>P095</t>
  </si>
  <si>
    <t>P096</t>
  </si>
  <si>
    <t>NumMois</t>
  </si>
  <si>
    <t>Catégories</t>
  </si>
  <si>
    <t xml:space="preserve">Aujourd'hui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</si>
</sst>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d\-mm\-yy"/>
  </numFmts>
  <fonts count="30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b/>
      <sz val="22"/>
      <color theme="0"/>
      <name val="Consolas"/>
      <family val="3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b/>
      <sz val="10"/>
      <color theme="0"/>
      <name val="Consolas"/>
    </font>
    <font>
      <sz val="36"/>
      <color theme="1"/>
      <name val="Consolas"/>
      <family val="2"/>
    </font>
  </fonts>
  <fills count="2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66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theme="4"/>
      </top>
      <bottom/>
      <diagonal/>
    </border>
  </borders>
  <cellStyleXfs count="2">
    <xf numFmtId="0" fontId="0" fillId="0" borderId="0"/>
    <xf numFmtId="0" fontId="1" fillId="0" borderId="0"/>
  </cellStyleXfs>
  <cellXfs count="145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3" fillId="2" borderId="3" xfId="0" applyFont="1" applyFill="1" applyBorder="1"/>
    <xf numFmtId="0" fontId="4" fillId="0" borderId="0" xfId="0" applyFont="1"/>
    <xf numFmtId="0" fontId="0" fillId="3" borderId="1" xfId="0" applyFont="1" applyFill="1" applyBorder="1"/>
    <xf numFmtId="0" fontId="0" fillId="11" borderId="1" xfId="0" applyFill="1" applyBorder="1"/>
    <xf numFmtId="0" fontId="0" fillId="5" borderId="1" xfId="0" applyFill="1" applyBorder="1"/>
    <xf numFmtId="0" fontId="0" fillId="7" borderId="1" xfId="0" applyFont="1" applyFill="1" applyBorder="1"/>
    <xf numFmtId="0" fontId="0" fillId="9" borderId="1" xfId="0" applyFont="1" applyFill="1" applyBorder="1"/>
    <xf numFmtId="0" fontId="0" fillId="8" borderId="1" xfId="0" applyFont="1" applyFill="1" applyBorder="1"/>
    <xf numFmtId="0" fontId="0" fillId="11" borderId="1" xfId="0" applyFont="1" applyFill="1" applyBorder="1"/>
    <xf numFmtId="0" fontId="0" fillId="13" borderId="1" xfId="0" applyFill="1" applyBorder="1"/>
    <xf numFmtId="0" fontId="0" fillId="9" borderId="7" xfId="0" applyFont="1" applyFill="1" applyBorder="1"/>
    <xf numFmtId="0" fontId="0" fillId="12" borderId="4" xfId="0" applyFill="1" applyBorder="1"/>
    <xf numFmtId="0" fontId="0" fillId="6" borderId="2" xfId="0" applyFont="1" applyFill="1" applyBorder="1"/>
    <xf numFmtId="0" fontId="0" fillId="6" borderId="9" xfId="0" applyFont="1" applyFill="1" applyBorder="1"/>
    <xf numFmtId="0" fontId="0" fillId="6" borderId="8" xfId="0" applyFill="1" applyBorder="1"/>
    <xf numFmtId="0" fontId="0" fillId="7" borderId="1" xfId="0" applyFill="1" applyBorder="1"/>
    <xf numFmtId="0" fontId="8" fillId="0" borderId="0" xfId="0" applyFont="1"/>
    <xf numFmtId="0" fontId="8" fillId="4" borderId="6" xfId="0" applyFont="1" applyFill="1" applyBorder="1"/>
    <xf numFmtId="0" fontId="8" fillId="5" borderId="6" xfId="0" applyFont="1" applyFill="1" applyBorder="1"/>
    <xf numFmtId="0" fontId="8" fillId="7" borderId="6" xfId="0" applyFont="1" applyFill="1" applyBorder="1"/>
    <xf numFmtId="0" fontId="7" fillId="10" borderId="0" xfId="0" applyFont="1" applyFill="1" applyBorder="1"/>
    <xf numFmtId="0" fontId="0" fillId="5" borderId="10" xfId="0" applyFill="1" applyBorder="1"/>
    <xf numFmtId="0" fontId="0" fillId="14" borderId="1" xfId="0" applyFont="1" applyFill="1" applyBorder="1"/>
    <xf numFmtId="0" fontId="0" fillId="15" borderId="0" xfId="0" applyFill="1" applyBorder="1" applyAlignment="1">
      <alignment horizontal="left"/>
    </xf>
    <xf numFmtId="0" fontId="0" fillId="15" borderId="12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7" fillId="16" borderId="14" xfId="0" applyFont="1" applyFill="1" applyBorder="1"/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7" fontId="15" fillId="19" borderId="1" xfId="0" applyNumberFormat="1" applyFont="1" applyFill="1" applyBorder="1" applyAlignment="1">
      <alignment horizontal="center" vertical="center" wrapText="1"/>
    </xf>
    <xf numFmtId="168" fontId="0" fillId="0" borderId="0" xfId="0" applyNumberFormat="1"/>
    <xf numFmtId="0" fontId="16" fillId="10" borderId="0" xfId="0" applyFont="1" applyFill="1"/>
    <xf numFmtId="0" fontId="17" fillId="11" borderId="6" xfId="0" applyFont="1" applyFill="1" applyBorder="1"/>
    <xf numFmtId="0" fontId="17" fillId="9" borderId="6" xfId="0" applyFont="1" applyFill="1" applyBorder="1"/>
    <xf numFmtId="0" fontId="17" fillId="6" borderId="6" xfId="0" applyFont="1" applyFill="1" applyBorder="1"/>
    <xf numFmtId="0" fontId="17" fillId="12" borderId="6" xfId="0" applyFont="1" applyFill="1" applyBorder="1"/>
    <xf numFmtId="0" fontId="17" fillId="13" borderId="6" xfId="0" applyFont="1" applyFill="1" applyBorder="1"/>
    <xf numFmtId="0" fontId="17" fillId="8" borderId="6" xfId="0" applyFont="1" applyFill="1" applyBorder="1"/>
    <xf numFmtId="0" fontId="17" fillId="14" borderId="6" xfId="0" applyFont="1" applyFill="1" applyBorder="1"/>
    <xf numFmtId="0" fontId="17" fillId="4" borderId="5" xfId="0" applyFont="1" applyFill="1" applyBorder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16" xfId="0" applyFont="1" applyFill="1" applyBorder="1" applyAlignment="1">
      <alignment horizontal="center" vertical="center"/>
    </xf>
    <xf numFmtId="1" fontId="16" fillId="22" borderId="2" xfId="1" applyNumberFormat="1" applyFont="1" applyFill="1" applyBorder="1"/>
    <xf numFmtId="1" fontId="16" fillId="23" borderId="2" xfId="1" applyNumberFormat="1" applyFont="1" applyFill="1" applyBorder="1"/>
    <xf numFmtId="165" fontId="16" fillId="22" borderId="1" xfId="1" applyNumberFormat="1" applyFont="1" applyFill="1" applyBorder="1"/>
    <xf numFmtId="165" fontId="16" fillId="23" borderId="2" xfId="1" applyNumberFormat="1" applyFont="1" applyFill="1" applyBorder="1"/>
    <xf numFmtId="165" fontId="16" fillId="22" borderId="2" xfId="1" applyNumberFormat="1" applyFont="1" applyFill="1" applyBorder="1"/>
    <xf numFmtId="165" fontId="16" fillId="23" borderId="1" xfId="1" applyNumberFormat="1" applyFont="1" applyFill="1" applyBorder="1"/>
    <xf numFmtId="0" fontId="16" fillId="22" borderId="2" xfId="1" applyFont="1" applyFill="1" applyBorder="1"/>
    <xf numFmtId="0" fontId="16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14" fontId="0" fillId="0" borderId="0" xfId="0" applyNumberFormat="1"/>
    <xf numFmtId="165" fontId="16" fillId="23" borderId="10" xfId="1" applyNumberFormat="1" applyFont="1" applyFill="1" applyBorder="1" applyAlignment="1">
      <alignment horizontal="center"/>
    </xf>
    <xf numFmtId="165" fontId="16" fillId="23" borderId="10" xfId="1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169" fontId="18" fillId="0" borderId="0" xfId="0" applyNumberFormat="1" applyFont="1" applyAlignment="1">
      <alignment horizontal="center" vertical="center"/>
    </xf>
    <xf numFmtId="16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165" fontId="18" fillId="0" borderId="0" xfId="0" applyNumberFormat="1" applyFont="1" applyAlignment="1">
      <alignment horizontal="center" vertical="center"/>
    </xf>
    <xf numFmtId="165" fontId="18" fillId="0" borderId="0" xfId="1" applyNumberFormat="1" applyFont="1" applyAlignment="1">
      <alignment horizontal="left" vertical="center"/>
    </xf>
    <xf numFmtId="165" fontId="18" fillId="0" borderId="0" xfId="0" applyNumberFormat="1" applyFont="1" applyAlignment="1">
      <alignment horizontal="left" vertical="center"/>
    </xf>
    <xf numFmtId="164" fontId="18" fillId="0" borderId="0" xfId="0" applyNumberFormat="1" applyFont="1" applyAlignment="1">
      <alignment horizontal="center" vertical="center"/>
    </xf>
    <xf numFmtId="165" fontId="18" fillId="0" borderId="0" xfId="0" applyNumberFormat="1" applyFont="1" applyAlignment="1">
      <alignment horizontal="left" vertical="center" wrapText="1"/>
    </xf>
    <xf numFmtId="14" fontId="9" fillId="17" borderId="15" xfId="0" applyNumberFormat="1" applyFont="1" applyFill="1" applyBorder="1" applyAlignment="1">
      <alignment horizontal="center" vertical="center"/>
    </xf>
    <xf numFmtId="0" fontId="9" fillId="17" borderId="16" xfId="0" applyFont="1" applyFill="1" applyBorder="1" applyAlignment="1">
      <alignment horizontal="center" vertical="center"/>
    </xf>
    <xf numFmtId="0" fontId="0" fillId="15" borderId="12" xfId="0" applyFill="1" applyBorder="1" applyAlignment="1">
      <alignment horizontal="left"/>
    </xf>
    <xf numFmtId="0" fontId="9" fillId="15" borderId="12" xfId="0" applyFont="1" applyFill="1" applyBorder="1" applyAlignment="1">
      <alignment horizontal="center" vertical="center" wrapText="1"/>
    </xf>
    <xf numFmtId="167" fontId="11" fillId="18" borderId="12" xfId="0" applyNumberFormat="1" applyFont="1" applyFill="1" applyBorder="1" applyAlignment="1">
      <alignment horizontal="center" vertical="center"/>
    </xf>
    <xf numFmtId="0" fontId="0" fillId="15" borderId="20" xfId="0" applyFill="1" applyBorder="1" applyAlignment="1">
      <alignment horizontal="center"/>
    </xf>
    <xf numFmtId="0" fontId="0" fillId="15" borderId="13" xfId="0" applyFill="1" applyBorder="1" applyAlignment="1">
      <alignment horizontal="left"/>
    </xf>
    <xf numFmtId="0" fontId="0" fillId="15" borderId="19" xfId="0" applyFill="1" applyBorder="1" applyAlignment="1">
      <alignment horizontal="left"/>
    </xf>
    <xf numFmtId="0" fontId="0" fillId="15" borderId="21" xfId="0" applyFill="1" applyBorder="1" applyAlignment="1">
      <alignment horizontal="left"/>
    </xf>
    <xf numFmtId="0" fontId="0" fillId="15" borderId="22" xfId="0" applyFill="1" applyBorder="1" applyAlignment="1">
      <alignment horizontal="left"/>
    </xf>
    <xf numFmtId="0" fontId="0" fillId="15" borderId="23" xfId="0" applyFill="1" applyBorder="1" applyAlignment="1">
      <alignment horizontal="left"/>
    </xf>
    <xf numFmtId="0" fontId="0" fillId="21" borderId="21" xfId="0" applyFill="1" applyBorder="1" applyAlignment="1">
      <alignment horizontal="center" vertical="center"/>
    </xf>
    <xf numFmtId="0" fontId="0" fillId="21" borderId="23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167" fontId="9" fillId="19" borderId="26" xfId="0" applyNumberFormat="1" applyFont="1" applyFill="1" applyBorder="1" applyAlignment="1">
      <alignment horizontal="center" vertical="center" wrapText="1"/>
    </xf>
    <xf numFmtId="167" fontId="20" fillId="18" borderId="26" xfId="0" applyNumberFormat="1" applyFont="1" applyFill="1" applyBorder="1" applyAlignment="1">
      <alignment horizontal="center" vertical="center"/>
    </xf>
    <xf numFmtId="0" fontId="9" fillId="17" borderId="15" xfId="0" applyFont="1" applyFill="1" applyBorder="1" applyAlignment="1">
      <alignment horizontal="center" vertical="center"/>
    </xf>
    <xf numFmtId="0" fontId="9" fillId="17" borderId="27" xfId="0" applyFont="1" applyFill="1" applyBorder="1" applyAlignment="1">
      <alignment horizontal="center" vertical="center"/>
    </xf>
    <xf numFmtId="0" fontId="7" fillId="15" borderId="11" xfId="0" applyFont="1" applyFill="1" applyBorder="1" applyAlignment="1">
      <alignment horizontal="right" vertical="center" wrapText="1"/>
    </xf>
    <xf numFmtId="0" fontId="22" fillId="24" borderId="17" xfId="0" applyFont="1" applyFill="1" applyBorder="1" applyAlignment="1">
      <alignment horizontal="center" vertical="center"/>
    </xf>
    <xf numFmtId="168" fontId="0" fillId="0" borderId="0" xfId="0" applyNumberFormat="1" applyBorder="1"/>
    <xf numFmtId="165" fontId="0" fillId="0" borderId="0" xfId="0" applyNumberFormat="1" applyBorder="1"/>
    <xf numFmtId="0" fontId="0" fillId="25" borderId="0" xfId="0" applyFill="1"/>
    <xf numFmtId="0" fontId="10" fillId="25" borderId="11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17" xfId="0" applyFont="1" applyFill="1" applyBorder="1" applyAlignment="1">
      <alignment horizontal="center" vertical="center"/>
    </xf>
    <xf numFmtId="165" fontId="25" fillId="25" borderId="0" xfId="0" applyNumberFormat="1" applyFont="1" applyFill="1" applyBorder="1" applyAlignment="1">
      <alignment horizontal="left" vertical="center"/>
    </xf>
    <xf numFmtId="0" fontId="23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18" xfId="0" applyNumberFormat="1" applyFont="1" applyFill="1" applyBorder="1"/>
    <xf numFmtId="0" fontId="7" fillId="25" borderId="28" xfId="0" applyFont="1" applyFill="1" applyBorder="1"/>
    <xf numFmtId="168" fontId="7" fillId="25" borderId="0" xfId="0" applyNumberFormat="1" applyFont="1" applyFill="1" applyBorder="1"/>
    <xf numFmtId="165" fontId="7" fillId="25" borderId="0" xfId="0" applyNumberFormat="1" applyFont="1" applyFill="1" applyBorder="1"/>
    <xf numFmtId="0" fontId="6" fillId="25" borderId="0" xfId="0" applyFont="1" applyFill="1" applyBorder="1" applyAlignment="1">
      <alignment vertical="center"/>
    </xf>
    <xf numFmtId="0" fontId="27" fillId="25" borderId="0" xfId="0" quotePrefix="1" applyFont="1" applyFill="1"/>
    <xf numFmtId="0" fontId="21" fillId="15" borderId="12" xfId="0" applyFont="1" applyFill="1" applyBorder="1" applyAlignment="1">
      <alignment horizontal="left" vertical="center"/>
    </xf>
    <xf numFmtId="0" fontId="7" fillId="10" borderId="0" xfId="0" applyFont="1" applyFill="1"/>
    <xf numFmtId="165" fontId="16" fillId="23" borderId="10" xfId="1" applyNumberFormat="1" applyFont="1" applyFill="1" applyBorder="1"/>
    <xf numFmtId="0" fontId="28" fillId="10" borderId="0" xfId="0" applyNumberFormat="1" applyFont="1" applyFill="1" applyAlignment="1">
      <alignment horizontal="center" vertical="center"/>
    </xf>
    <xf numFmtId="0" fontId="19" fillId="23" borderId="10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0" applyFont="1"/>
    <xf numFmtId="0" fontId="3" fillId="10" borderId="11" xfId="0" applyFont="1" applyFill="1" applyBorder="1"/>
    <xf numFmtId="0" fontId="8" fillId="4" borderId="29" xfId="0" applyFont="1" applyFill="1" applyBorder="1"/>
    <xf numFmtId="0" fontId="8" fillId="5" borderId="29" xfId="0" applyFont="1" applyFill="1" applyBorder="1"/>
    <xf numFmtId="0" fontId="8" fillId="7" borderId="29" xfId="0" applyFont="1" applyFill="1" applyBorder="1"/>
    <xf numFmtId="0" fontId="17" fillId="11" borderId="29" xfId="0" applyFont="1" applyFill="1" applyBorder="1"/>
    <xf numFmtId="0" fontId="17" fillId="9" borderId="29" xfId="0" applyFont="1" applyFill="1" applyBorder="1"/>
    <xf numFmtId="0" fontId="17" fillId="6" borderId="29" xfId="0" applyFont="1" applyFill="1" applyBorder="1"/>
    <xf numFmtId="0" fontId="17" fillId="12" borderId="29" xfId="0" applyFont="1" applyFill="1" applyBorder="1"/>
    <xf numFmtId="0" fontId="17" fillId="13" borderId="29" xfId="0" applyFont="1" applyFill="1" applyBorder="1"/>
    <xf numFmtId="0" fontId="17" fillId="8" borderId="29" xfId="0" applyFont="1" applyFill="1" applyBorder="1"/>
    <xf numFmtId="0" fontId="17" fillId="14" borderId="29" xfId="0" applyFont="1" applyFill="1" applyBorder="1"/>
    <xf numFmtId="1" fontId="16" fillId="22" borderId="1" xfId="1" applyNumberFormat="1" applyFont="1" applyFill="1" applyBorder="1"/>
    <xf numFmtId="0" fontId="16" fillId="22" borderId="1" xfId="1" applyFont="1" applyFill="1" applyBorder="1"/>
    <xf numFmtId="165" fontId="16" fillId="23" borderId="2" xfId="1" applyNumberFormat="1" applyFont="1" applyFill="1" applyBorder="1" applyAlignment="1">
      <alignment horizontal="center"/>
    </xf>
    <xf numFmtId="165" fontId="16" fillId="23" borderId="2" xfId="1" quotePrefix="1" applyNumberFormat="1" applyFont="1" applyFill="1" applyBorder="1" applyAlignment="1">
      <alignment horizontal="center"/>
    </xf>
    <xf numFmtId="166" fontId="0" fillId="0" borderId="0" xfId="0" applyNumberFormat="1"/>
    <xf numFmtId="0" fontId="29" fillId="26" borderId="0" xfId="0" applyFont="1" applyFill="1" applyAlignment="1">
      <alignment horizontal="center"/>
    </xf>
    <xf numFmtId="0" fontId="10" fillId="21" borderId="11" xfId="0" applyFont="1" applyFill="1" applyBorder="1" applyAlignment="1">
      <alignment horizontal="center" vertical="center"/>
    </xf>
    <xf numFmtId="0" fontId="10" fillId="21" borderId="20" xfId="0" applyFont="1" applyFill="1" applyBorder="1" applyAlignment="1">
      <alignment horizontal="center" vertical="center"/>
    </xf>
    <xf numFmtId="0" fontId="10" fillId="21" borderId="13" xfId="0" applyFont="1" applyFill="1" applyBorder="1" applyAlignment="1">
      <alignment horizontal="center" vertical="center"/>
    </xf>
    <xf numFmtId="0" fontId="10" fillId="21" borderId="19" xfId="0" applyFont="1" applyFill="1" applyBorder="1" applyAlignment="1">
      <alignment horizontal="center" vertical="center"/>
    </xf>
    <xf numFmtId="166" fontId="9" fillId="15" borderId="24" xfId="0" applyNumberFormat="1" applyFont="1" applyFill="1" applyBorder="1" applyAlignment="1">
      <alignment horizontal="center" vertical="center"/>
    </xf>
    <xf numFmtId="166" fontId="9" fillId="15" borderId="25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4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6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relative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FF6600"/>
      <color rgb="FF260DDB"/>
      <color rgb="FFCCECFF"/>
      <color rgb="FF99FFCC"/>
      <color rgb="FF00FFCC"/>
      <color rgb="FFCC99FF"/>
      <color rgb="FFFFC000"/>
      <color rgb="FF00B0F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[Budget_2021-esteban.xlsm]TcD!Tableau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TcD!$A$8:$A$30</c:f>
              <c:multiLvlStrCache>
                <c:ptCount val="15"/>
                <c:lvl>
                  <c:pt idx="0">
                    <c:v>ALIMENTATION</c:v>
                  </c:pt>
                  <c:pt idx="1">
                    <c:v>TRANSPORT</c:v>
                  </c:pt>
                  <c:pt idx="2">
                    <c:v>FRAIS ANNEXES</c:v>
                  </c:pt>
                  <c:pt idx="3">
                    <c:v>HABITATION</c:v>
                  </c:pt>
                  <c:pt idx="4">
                    <c:v>TRANSPORT</c:v>
                  </c:pt>
                  <c:pt idx="5">
                    <c:v>FRAIS ANNEXES</c:v>
                  </c:pt>
                  <c:pt idx="6">
                    <c:v>FINANCE</c:v>
                  </c:pt>
                  <c:pt idx="7">
                    <c:v>HABITATION</c:v>
                  </c:pt>
                  <c:pt idx="8">
                    <c:v>SANTE</c:v>
                  </c:pt>
                  <c:pt idx="9">
                    <c:v>FINANCE</c:v>
                  </c:pt>
                  <c:pt idx="10">
                    <c:v>x</c:v>
                  </c:pt>
                  <c:pt idx="11">
                    <c:v>LOISIRS</c:v>
                  </c:pt>
                  <c:pt idx="12">
                    <c:v>FRAIS ANNEXES</c:v>
                  </c:pt>
                  <c:pt idx="13">
                    <c:v>HABITATION</c:v>
                  </c:pt>
                  <c:pt idx="14">
                    <c:v>SANTE</c:v>
                  </c:pt>
                </c:lvl>
                <c:lvl>
                  <c:pt idx="0">
                    <c:v>CB</c:v>
                  </c:pt>
                  <c:pt idx="4">
                    <c:v>Prélévement</c:v>
                  </c:pt>
                  <c:pt idx="6">
                    <c:v>Virement</c:v>
                  </c:pt>
                  <c:pt idx="9">
                    <c:v>Apport</c:v>
                  </c:pt>
                  <c:pt idx="10">
                    <c:v>Ch N° 1405013</c:v>
                  </c:pt>
                  <c:pt idx="11">
                    <c:v>Prélèvement</c:v>
                  </c:pt>
                  <c:pt idx="14">
                    <c:v>Ch N° 1405014</c:v>
                  </c:pt>
                </c:lvl>
              </c:multiLvlStrCache>
            </c:multiLvlStrRef>
          </c:cat>
          <c:val>
            <c:numRef>
              <c:f>TcD!$B$8:$B$30</c:f>
              <c:numCache>
                <c:formatCode>General</c:formatCode>
                <c:ptCount val="15"/>
                <c:pt idx="0">
                  <c:v>-458.49</c:v>
                </c:pt>
                <c:pt idx="1">
                  <c:v>-109.57</c:v>
                </c:pt>
                <c:pt idx="2">
                  <c:v>-146.66</c:v>
                </c:pt>
                <c:pt idx="3">
                  <c:v>-283.17999999999995</c:v>
                </c:pt>
                <c:pt idx="4">
                  <c:v>-486.88</c:v>
                </c:pt>
                <c:pt idx="5">
                  <c:v>-23.98</c:v>
                </c:pt>
                <c:pt idx="6">
                  <c:v>-3510</c:v>
                </c:pt>
                <c:pt idx="10">
                  <c:v>-50</c:v>
                </c:pt>
                <c:pt idx="11">
                  <c:v>-25.31</c:v>
                </c:pt>
                <c:pt idx="12">
                  <c:v>-209.44</c:v>
                </c:pt>
                <c:pt idx="13">
                  <c:v>-563.65</c:v>
                </c:pt>
                <c:pt idx="14">
                  <c:v>-50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TcD!$A$8:$A$30</c:f>
              <c:multiLvlStrCache>
                <c:ptCount val="15"/>
                <c:lvl>
                  <c:pt idx="0">
                    <c:v>ALIMENTATION</c:v>
                  </c:pt>
                  <c:pt idx="1">
                    <c:v>TRANSPORT</c:v>
                  </c:pt>
                  <c:pt idx="2">
                    <c:v>FRAIS ANNEXES</c:v>
                  </c:pt>
                  <c:pt idx="3">
                    <c:v>HABITATION</c:v>
                  </c:pt>
                  <c:pt idx="4">
                    <c:v>TRANSPORT</c:v>
                  </c:pt>
                  <c:pt idx="5">
                    <c:v>FRAIS ANNEXES</c:v>
                  </c:pt>
                  <c:pt idx="6">
                    <c:v>FINANCE</c:v>
                  </c:pt>
                  <c:pt idx="7">
                    <c:v>HABITATION</c:v>
                  </c:pt>
                  <c:pt idx="8">
                    <c:v>SANTE</c:v>
                  </c:pt>
                  <c:pt idx="9">
                    <c:v>FINANCE</c:v>
                  </c:pt>
                  <c:pt idx="10">
                    <c:v>x</c:v>
                  </c:pt>
                  <c:pt idx="11">
                    <c:v>LOISIRS</c:v>
                  </c:pt>
                  <c:pt idx="12">
                    <c:v>FRAIS ANNEXES</c:v>
                  </c:pt>
                  <c:pt idx="13">
                    <c:v>HABITATION</c:v>
                  </c:pt>
                  <c:pt idx="14">
                    <c:v>SANTE</c:v>
                  </c:pt>
                </c:lvl>
                <c:lvl>
                  <c:pt idx="0">
                    <c:v>CB</c:v>
                  </c:pt>
                  <c:pt idx="4">
                    <c:v>Prélévement</c:v>
                  </c:pt>
                  <c:pt idx="6">
                    <c:v>Virement</c:v>
                  </c:pt>
                  <c:pt idx="9">
                    <c:v>Apport</c:v>
                  </c:pt>
                  <c:pt idx="10">
                    <c:v>Ch N° 1405013</c:v>
                  </c:pt>
                  <c:pt idx="11">
                    <c:v>Prélèvement</c:v>
                  </c:pt>
                  <c:pt idx="14">
                    <c:v>Ch N° 1405014</c:v>
                  </c:pt>
                </c:lvl>
              </c:multiLvlStrCache>
            </c:multiLvlStrRef>
          </c:cat>
          <c:val>
            <c:numRef>
              <c:f>TcD!$C$8:$C$30</c:f>
              <c:numCache>
                <c:formatCode>General</c:formatCode>
                <c:ptCount val="15"/>
                <c:pt idx="3">
                  <c:v>86.5</c:v>
                </c:pt>
                <c:pt idx="6">
                  <c:v>2016.06</c:v>
                </c:pt>
                <c:pt idx="7">
                  <c:v>157.87</c:v>
                </c:pt>
                <c:pt idx="8">
                  <c:v>21</c:v>
                </c:pt>
                <c:pt idx="9">
                  <c:v>3500.17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03354880"/>
        <c:axId val="102478336"/>
      </c:barChart>
      <c:catAx>
        <c:axId val="1033548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2478336"/>
        <c:crosses val="autoZero"/>
        <c:auto val="1"/>
        <c:lblAlgn val="ctr"/>
        <c:lblOffset val="100"/>
        <c:noMultiLvlLbl val="0"/>
      </c:catAx>
      <c:valAx>
        <c:axId val="10247833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3354880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TcD!$U$7:$U$14</c:f>
              <c:numCache>
                <c:formatCode>General</c:formatCode>
                <c:ptCount val="8"/>
                <c:pt idx="0">
                  <c:v>44346</c:v>
                </c:pt>
                <c:pt idx="1">
                  <c:v>44347</c:v>
                </c:pt>
                <c:pt idx="2">
                  <c:v>44348</c:v>
                </c:pt>
                <c:pt idx="3">
                  <c:v>44349</c:v>
                </c:pt>
                <c:pt idx="4">
                  <c:v>44350</c:v>
                </c:pt>
                <c:pt idx="5">
                  <c:v>44351</c:v>
                </c:pt>
                <c:pt idx="6">
                  <c:v>44354</c:v>
                </c:pt>
                <c:pt idx="7">
                  <c:v>44358</c:v>
                </c:pt>
              </c:numCache>
            </c:numRef>
          </c:cat>
          <c:val>
            <c:numRef>
              <c:f>TcD!$V$7:$V$14</c:f>
              <c:numCache>
                <c:formatCode>#.##0\.00\ "$"</c:formatCode>
                <c:ptCount val="8"/>
                <c:pt idx="0">
                  <c:v>4269.3</c:v>
                </c:pt>
                <c:pt idx="1">
                  <c:v>4156.16</c:v>
                </c:pt>
                <c:pt idx="2">
                  <c:v>7569.87</c:v>
                </c:pt>
                <c:pt idx="3">
                  <c:v>4085.93</c:v>
                </c:pt>
                <c:pt idx="4">
                  <c:v>3665.54</c:v>
                </c:pt>
                <c:pt idx="5">
                  <c:v>3615.54</c:v>
                </c:pt>
                <c:pt idx="6">
                  <c:v>3491.56</c:v>
                </c:pt>
                <c:pt idx="7">
                  <c:v>4033.7400000000025</c:v>
                </c:pt>
              </c:numCache>
            </c:numRef>
          </c:val>
          <c:smooth val="1"/>
          <c:extLst xmlns:c16r2="http://schemas.microsoft.com/office/drawing/2015/06/chart"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356928"/>
        <c:axId val="102480064"/>
      </c:lineChart>
      <c:catAx>
        <c:axId val="1033569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80064"/>
        <c:crosses val="autoZero"/>
        <c:auto val="1"/>
        <c:lblAlgn val="ctr"/>
        <c:lblOffset val="100"/>
        <c:noMultiLvlLbl val="1"/>
      </c:catAx>
      <c:valAx>
        <c:axId val="102480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.##0\.00\ &quot;$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5692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comptes en %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7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08381F-4C64-412C-BEA4-CD25A2BE7F6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9154-4C15-A79A-D58AD3615171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154-4C15-A79A-D58AD3615171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154-4C15-A79A-D58AD3615171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9154-4C15-A79A-D58AD3615171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val>
            <c:numRef>
              <c:f>TcD!$L$4:$N$4</c:f>
              <c:numCache>
                <c:formatCode>General</c:formatCode>
                <c:ptCount val="3"/>
                <c:pt idx="0">
                  <c:v>4133.7400000000025</c:v>
                </c:pt>
                <c:pt idx="1">
                  <c:v>368.78999999999996</c:v>
                </c:pt>
                <c:pt idx="2">
                  <c:v>10700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zero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5</xdr:row>
      <xdr:rowOff>57150</xdr:rowOff>
    </xdr:from>
    <xdr:to>
      <xdr:col>14</xdr:col>
      <xdr:colOff>333375</xdr:colOff>
      <xdr:row>39</xdr:row>
      <xdr:rowOff>0</xdr:rowOff>
    </xdr:to>
    <xdr:sp macro="" textlink="">
      <xdr:nvSpPr>
        <xdr:cNvPr id="2" name="ZoneTexte 1"/>
        <xdr:cNvSpPr txBox="1"/>
      </xdr:nvSpPr>
      <xdr:spPr>
        <a:xfrm>
          <a:off x="314325" y="1771650"/>
          <a:ext cx="11201400" cy="5448300"/>
        </a:xfrm>
        <a:prstGeom prst="rect">
          <a:avLst/>
        </a:prstGeom>
        <a:solidFill>
          <a:srgbClr val="CCEC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</xdr:col>
      <xdr:colOff>247650</xdr:colOff>
      <xdr:row>5</xdr:row>
      <xdr:rowOff>133350</xdr:rowOff>
    </xdr:from>
    <xdr:to>
      <xdr:col>7</xdr:col>
      <xdr:colOff>66675</xdr:colOff>
      <xdr:row>13</xdr:row>
      <xdr:rowOff>85725</xdr:rowOff>
    </xdr:to>
    <xdr:sp macro="[0]!Formulaire" textlink="">
      <xdr:nvSpPr>
        <xdr:cNvPr id="3" name="Organigramme : Alternative 2"/>
        <xdr:cNvSpPr/>
      </xdr:nvSpPr>
      <xdr:spPr>
        <a:xfrm>
          <a:off x="1009650" y="1428750"/>
          <a:ext cx="4391025" cy="1247775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GESTION DES COMPTES</a:t>
          </a:r>
        </a:p>
      </xdr:txBody>
    </xdr:sp>
    <xdr:clientData/>
  </xdr:twoCellAnchor>
  <xdr:twoCellAnchor>
    <xdr:from>
      <xdr:col>8</xdr:col>
      <xdr:colOff>485775</xdr:colOff>
      <xdr:row>6</xdr:row>
      <xdr:rowOff>19050</xdr:rowOff>
    </xdr:from>
    <xdr:to>
      <xdr:col>14</xdr:col>
      <xdr:colOff>304800</xdr:colOff>
      <xdr:row>13</xdr:row>
      <xdr:rowOff>133350</xdr:rowOff>
    </xdr:to>
    <xdr:sp macro="[0]!Periodique" textlink="">
      <xdr:nvSpPr>
        <xdr:cNvPr id="5" name="Organigramme : Alternative 4"/>
        <xdr:cNvSpPr/>
      </xdr:nvSpPr>
      <xdr:spPr>
        <a:xfrm>
          <a:off x="6581775" y="1476375"/>
          <a:ext cx="4391025" cy="1247775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GESTION DES PERIODIQUES</a:t>
          </a:r>
        </a:p>
      </xdr:txBody>
    </xdr:sp>
    <xdr:clientData/>
  </xdr:twoCellAnchor>
  <xdr:twoCellAnchor>
    <xdr:from>
      <xdr:col>1</xdr:col>
      <xdr:colOff>266700</xdr:colOff>
      <xdr:row>20</xdr:row>
      <xdr:rowOff>19050</xdr:rowOff>
    </xdr:from>
    <xdr:to>
      <xdr:col>7</xdr:col>
      <xdr:colOff>85725</xdr:colOff>
      <xdr:row>27</xdr:row>
      <xdr:rowOff>133350</xdr:rowOff>
    </xdr:to>
    <xdr:sp macro="[0]!sauve" textlink="">
      <xdr:nvSpPr>
        <xdr:cNvPr id="6" name="Organigramme : Alternative 5"/>
        <xdr:cNvSpPr/>
      </xdr:nvSpPr>
      <xdr:spPr>
        <a:xfrm>
          <a:off x="1028700" y="3743325"/>
          <a:ext cx="4391025" cy="1247775"/>
        </a:xfrm>
        <a:prstGeom prst="flowChartAlternateProcess">
          <a:avLst/>
        </a:prstGeom>
        <a:gradFill flip="none" rotWithShape="1">
          <a:gsLst>
            <a:gs pos="0">
              <a:srgbClr val="FFFF00">
                <a:shade val="30000"/>
                <a:satMod val="115000"/>
              </a:srgbClr>
            </a:gs>
            <a:gs pos="5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SAUVEGARDE</a:t>
          </a:r>
        </a:p>
        <a:p>
          <a:pPr algn="ctr"/>
          <a:r>
            <a:rPr lang="fr-FR" sz="2800"/>
            <a:t> ET FERMETURE</a:t>
          </a:r>
        </a:p>
      </xdr:txBody>
    </xdr:sp>
    <xdr:clientData/>
  </xdr:twoCellAnchor>
  <xdr:twoCellAnchor>
    <xdr:from>
      <xdr:col>8</xdr:col>
      <xdr:colOff>571500</xdr:colOff>
      <xdr:row>20</xdr:row>
      <xdr:rowOff>19050</xdr:rowOff>
    </xdr:from>
    <xdr:to>
      <xdr:col>14</xdr:col>
      <xdr:colOff>390525</xdr:colOff>
      <xdr:row>27</xdr:row>
      <xdr:rowOff>133350</xdr:rowOff>
    </xdr:to>
    <xdr:sp macro="[0]!Chgt_ANNEE" textlink="">
      <xdr:nvSpPr>
        <xdr:cNvPr id="7" name="Organigramme : Alternative 6"/>
        <xdr:cNvSpPr/>
      </xdr:nvSpPr>
      <xdr:spPr>
        <a:xfrm>
          <a:off x="6667500" y="3743325"/>
          <a:ext cx="4391025" cy="1247775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5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CHANGEMENT D'ANNEE</a:t>
          </a:r>
        </a:p>
      </xdr:txBody>
    </xdr:sp>
    <xdr:clientData/>
  </xdr:twoCellAnchor>
  <xdr:twoCellAnchor>
    <xdr:from>
      <xdr:col>3</xdr:col>
      <xdr:colOff>752475</xdr:colOff>
      <xdr:row>30</xdr:row>
      <xdr:rowOff>9525</xdr:rowOff>
    </xdr:from>
    <xdr:to>
      <xdr:col>6</xdr:col>
      <xdr:colOff>495300</xdr:colOff>
      <xdr:row>34</xdr:row>
      <xdr:rowOff>66675</xdr:rowOff>
    </xdr:to>
    <xdr:sp macro="[0]!Va_F_Données" textlink="">
      <xdr:nvSpPr>
        <xdr:cNvPr id="4" name="Organigramme : Alternative 3"/>
        <xdr:cNvSpPr/>
      </xdr:nvSpPr>
      <xdr:spPr>
        <a:xfrm>
          <a:off x="3038475" y="5772150"/>
          <a:ext cx="2028825" cy="70485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   Feuille Données</a:t>
          </a:r>
        </a:p>
      </xdr:txBody>
    </xdr:sp>
    <xdr:clientData/>
  </xdr:twoCellAnchor>
  <xdr:twoCellAnchor>
    <xdr:from>
      <xdr:col>8</xdr:col>
      <xdr:colOff>590550</xdr:colOff>
      <xdr:row>29</xdr:row>
      <xdr:rowOff>123825</xdr:rowOff>
    </xdr:from>
    <xdr:to>
      <xdr:col>11</xdr:col>
      <xdr:colOff>333375</xdr:colOff>
      <xdr:row>34</xdr:row>
      <xdr:rowOff>19050</xdr:rowOff>
    </xdr:to>
    <xdr:sp macro="[0]!Va_F_TcD" textlink="">
      <xdr:nvSpPr>
        <xdr:cNvPr id="8" name="Organigramme : Alternative 7"/>
        <xdr:cNvSpPr/>
      </xdr:nvSpPr>
      <xdr:spPr>
        <a:xfrm>
          <a:off x="6686550" y="5724525"/>
          <a:ext cx="2028825" cy="70485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5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   Feuille TcD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588530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119063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17</xdr:col>
      <xdr:colOff>714373</xdr:colOff>
      <xdr:row>0</xdr:row>
      <xdr:rowOff>0</xdr:rowOff>
    </xdr:from>
    <xdr:to>
      <xdr:col>21</xdr:col>
      <xdr:colOff>321466</xdr:colOff>
      <xdr:row>5</xdr:row>
      <xdr:rowOff>119063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CA460903-2BE2-47E6-BBB2-C121F998103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Henri" refreshedDate="44361.653096180555" createdVersion="7" refreshedVersion="4" minRefreshableVersion="3" recordCount="51">
  <cacheSource type="worksheet">
    <worksheetSource name="T_Données"/>
  </cacheSource>
  <cacheFields count="9">
    <cacheField name="NID" numFmtId="0">
      <sharedItems/>
    </cacheField>
    <cacheField name="Date" numFmtId="169">
      <sharedItems containsSemiMixedTypes="0" containsNonDate="0" containsDate="1" containsString="0" minDate="2021-05-30T00:00:00" maxDate="2021-06-12T00:00:00" count="12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06T00:00:00" u="1"/>
      </sharedItems>
    </cacheField>
    <cacheField name="Compte" numFmtId="16">
      <sharedItems count="3">
        <s v="LA BANQUE POSTALE - CP"/>
        <s v="LA BANQUE POSTALE - CJ"/>
        <s v="LIVRET A - CP"/>
      </sharedItems>
    </cacheField>
    <cacheField name="Mode" numFmtId="0">
      <sharedItems count="8">
        <s v="CB"/>
        <s v="Virement"/>
        <s v="Paypal"/>
        <s v="Apport"/>
        <s v="Ch N° 1405013"/>
        <s v="Prélévement"/>
        <s v="Prélèvement"/>
        <s v="Ch N° 1405014"/>
      </sharedItems>
    </cacheField>
    <cacheField name="Catégorie" numFmtId="165">
      <sharedItems count="9">
        <s v="BEAUTE-MODE"/>
        <s v="FINANCE"/>
        <s v="TRANSPORT"/>
        <s v="ALIMENTATION"/>
        <s v="LOISIRS"/>
        <s v="HABITATION"/>
        <s v="x"/>
        <s v="FRAIS ANNEXES"/>
        <s v="SANTE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10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s v="RO01"/>
    <x v="0"/>
    <x v="0"/>
    <x v="0"/>
    <x v="0"/>
    <s v="Bijoux"/>
    <n v="-59"/>
    <m/>
    <s v="HISTOIRE D'OR : bague Eva"/>
  </r>
  <r>
    <s v="RO02"/>
    <x v="1"/>
    <x v="1"/>
    <x v="1"/>
    <x v="1"/>
    <s v="Salaire"/>
    <m/>
    <n v="2000"/>
    <s v="Salaire Adila"/>
  </r>
  <r>
    <s v="RO03"/>
    <x v="1"/>
    <x v="1"/>
    <x v="0"/>
    <x v="2"/>
    <s v="Public"/>
    <n v="-8.4499999999999993"/>
    <m/>
    <s v="RATP : carnet tickets 1/2 tarif "/>
  </r>
  <r>
    <s v="RO04"/>
    <x v="1"/>
    <x v="1"/>
    <x v="0"/>
    <x v="3"/>
    <s v="Grande surface"/>
    <n v="-19.52"/>
    <m/>
    <s v="CASINO"/>
  </r>
  <r>
    <s v="RO05"/>
    <x v="1"/>
    <x v="1"/>
    <x v="0"/>
    <x v="3"/>
    <s v="Restaurant"/>
    <n v="-29.5"/>
    <m/>
    <s v="SUSHI KING"/>
  </r>
  <r>
    <s v="RO06"/>
    <x v="1"/>
    <x v="1"/>
    <x v="0"/>
    <x v="3"/>
    <s v="Commerce"/>
    <n v="-55.67"/>
    <m/>
    <s v="PRIMEURS"/>
  </r>
  <r>
    <s v="RO07"/>
    <x v="1"/>
    <x v="0"/>
    <x v="2"/>
    <x v="4"/>
    <s v="Informatique Hight-tech"/>
    <n v="-62.43"/>
    <m/>
    <s v="ADOBE : photoshop-éléments 2021"/>
  </r>
  <r>
    <s v="RO08"/>
    <x v="2"/>
    <x v="1"/>
    <x v="3"/>
    <x v="1"/>
    <s v="Transfert"/>
    <m/>
    <n v="3500.17"/>
    <s v="EDP : Epargne salariale ( transit livret A)"/>
  </r>
  <r>
    <s v="RO09"/>
    <x v="2"/>
    <x v="1"/>
    <x v="0"/>
    <x v="5"/>
    <s v="Bricolage-Travaux"/>
    <n v="-27.59"/>
    <m/>
    <s v="AMAZON : support mural TV"/>
  </r>
  <r>
    <s v="RO10"/>
    <x v="2"/>
    <x v="1"/>
    <x v="0"/>
    <x v="2"/>
    <s v="Carburant"/>
    <n v="-58.87"/>
    <m/>
    <s v="ESSO : hyundai"/>
  </r>
  <r>
    <s v="RO11"/>
    <x v="3"/>
    <x v="1"/>
    <x v="1"/>
    <x v="1"/>
    <s v="Transfert"/>
    <n v="-3500"/>
    <m/>
    <s v="EDP : Epargne salariale"/>
  </r>
  <r>
    <s v="RO12"/>
    <x v="3"/>
    <x v="2"/>
    <x v="1"/>
    <x v="1"/>
    <s v="Transfert"/>
    <m/>
    <n v="3500"/>
    <s v="EDP : Epargne salariale"/>
  </r>
  <r>
    <s v="RO13"/>
    <x v="3"/>
    <x v="0"/>
    <x v="2"/>
    <x v="4"/>
    <s v="Informatique Hight-tech"/>
    <n v="-17"/>
    <m/>
    <s v="EXCEL PRATIQUE : cours VBA"/>
  </r>
  <r>
    <s v="RO14"/>
    <x v="3"/>
    <x v="1"/>
    <x v="1"/>
    <x v="1"/>
    <s v="Dépôt"/>
    <m/>
    <n v="16.059999999999999"/>
    <s v="CREDIT AGRICOLE : cloture du compte"/>
  </r>
  <r>
    <s v="RO15"/>
    <x v="4"/>
    <x v="1"/>
    <x v="1"/>
    <x v="1"/>
    <s v="Retrait"/>
    <n v="-10"/>
    <m/>
    <s v="CJ&gt;livret A : suite cloture compte"/>
  </r>
  <r>
    <s v="RO16"/>
    <x v="4"/>
    <x v="2"/>
    <x v="1"/>
    <x v="1"/>
    <s v="Dépôt"/>
    <m/>
    <n v="10"/>
    <s v="CJ&gt;livret A : suite cloture compte"/>
  </r>
  <r>
    <s v="RO17"/>
    <x v="4"/>
    <x v="1"/>
    <x v="0"/>
    <x v="3"/>
    <s v="Grande surface"/>
    <n v="-238.9"/>
    <m/>
    <s v="CARREFOUR"/>
  </r>
  <r>
    <s v="RO18"/>
    <x v="4"/>
    <x v="1"/>
    <x v="0"/>
    <x v="5"/>
    <s v="Bricolage-Travaux"/>
    <n v="-119.99"/>
    <m/>
    <s v="LEROY MERLIN : store vélux,..."/>
  </r>
  <r>
    <s v="RO19"/>
    <x v="4"/>
    <x v="1"/>
    <x v="0"/>
    <x v="3"/>
    <s v="Restaurant"/>
    <n v="-51.5"/>
    <m/>
    <s v="SUSHI KING"/>
  </r>
  <r>
    <s v="RO20"/>
    <x v="4"/>
    <x v="0"/>
    <x v="2"/>
    <x v="4"/>
    <s v="Informatique Hight-tech"/>
    <n v="-19.989999999999998"/>
    <m/>
    <s v="AVANQUEST : Berlitz anglais"/>
  </r>
  <r>
    <s v="RO21"/>
    <x v="4"/>
    <x v="0"/>
    <x v="2"/>
    <x v="4"/>
    <s v="Informatique Hight-tech"/>
    <n v="-9.98"/>
    <m/>
    <s v="ASHAMPOO : Backup PRO 15"/>
  </r>
  <r>
    <s v="RO22"/>
    <x v="5"/>
    <x v="0"/>
    <x v="2"/>
    <x v="4"/>
    <s v="Informatique Hight-tech"/>
    <n v="-0.99"/>
    <m/>
    <s v="MICROSOFT : thème"/>
  </r>
  <r>
    <s v="RO23"/>
    <x v="5"/>
    <x v="0"/>
    <x v="0"/>
    <x v="0"/>
    <s v="Coiffeur"/>
    <n v="-30"/>
    <m/>
    <s v="ESCALE COIFFURE "/>
  </r>
  <r>
    <s v="RO24"/>
    <x v="5"/>
    <x v="1"/>
    <x v="4"/>
    <x v="6"/>
    <s v="x"/>
    <n v="-50"/>
    <m/>
    <s v="Ordre non reporté"/>
  </r>
  <r>
    <s v="RO25"/>
    <x v="5"/>
    <x v="2"/>
    <x v="1"/>
    <x v="1"/>
    <s v="Dépôt"/>
    <m/>
    <n v="100"/>
    <s v="CP&gt;Livret A"/>
  </r>
  <r>
    <s v="RO26"/>
    <x v="5"/>
    <x v="0"/>
    <x v="1"/>
    <x v="1"/>
    <s v="Retrait"/>
    <n v="-100"/>
    <m/>
    <s v="CP&gt;Livret A"/>
  </r>
  <r>
    <s v="RO27"/>
    <x v="6"/>
    <x v="1"/>
    <x v="5"/>
    <x v="7"/>
    <s v="Forfait mobile"/>
    <n v="-11.99"/>
    <m/>
    <s v="Forfait SOSH Alex"/>
  </r>
  <r>
    <s v="RO28"/>
    <x v="6"/>
    <x v="1"/>
    <x v="5"/>
    <x v="7"/>
    <s v="Forfait mobile"/>
    <n v="-11.99"/>
    <m/>
    <s v="Forfait SOSH Eva"/>
  </r>
  <r>
    <s v="RO29"/>
    <x v="6"/>
    <x v="1"/>
    <x v="5"/>
    <x v="2"/>
    <s v="Assurance auto-scooter"/>
    <n v="-165.27"/>
    <m/>
    <s v="MACIF"/>
  </r>
  <r>
    <s v="RO30"/>
    <x v="6"/>
    <x v="1"/>
    <x v="5"/>
    <x v="2"/>
    <s v="Crédit auto"/>
    <n v="-321.61"/>
    <m/>
    <s v="DIAC : crédit hyundai"/>
  </r>
  <r>
    <s v="RO31"/>
    <x v="6"/>
    <x v="1"/>
    <x v="6"/>
    <x v="5"/>
    <s v="Electricité"/>
    <n v="-339.49"/>
    <m/>
    <s v="ERDF"/>
  </r>
  <r>
    <s v="RO32"/>
    <x v="6"/>
    <x v="1"/>
    <x v="6"/>
    <x v="7"/>
    <s v="Scolarité"/>
    <n v="-209.44"/>
    <m/>
    <s v="EPIN"/>
  </r>
  <r>
    <s v="RO33"/>
    <x v="6"/>
    <x v="1"/>
    <x v="6"/>
    <x v="5"/>
    <s v="Assurance crédit"/>
    <n v="-164.16"/>
    <m/>
    <s v="CSF assurance"/>
  </r>
  <r>
    <s v="RO34"/>
    <x v="6"/>
    <x v="1"/>
    <x v="7"/>
    <x v="8"/>
    <s v="Médecin"/>
    <n v="-50"/>
    <m/>
    <s v="Remplaçante Dct CORCOS - Adila + Alex"/>
  </r>
  <r>
    <s v="RO35"/>
    <x v="6"/>
    <x v="1"/>
    <x v="0"/>
    <x v="7"/>
    <s v="Scolarité"/>
    <n v="-146.66"/>
    <m/>
    <s v="ACADOMIA"/>
  </r>
  <r>
    <s v="RO36"/>
    <x v="6"/>
    <x v="1"/>
    <x v="0"/>
    <x v="5"/>
    <s v="Bricolage-Travaux"/>
    <n v="-135.6"/>
    <m/>
    <s v="LEROY MERLIN"/>
  </r>
  <r>
    <s v="RO37"/>
    <x v="6"/>
    <x v="1"/>
    <x v="0"/>
    <x v="5"/>
    <s v="Bricolage-Travaux"/>
    <m/>
    <n v="86.5"/>
    <s v="LEROY MERLIN : Remboursement store VELUX"/>
  </r>
  <r>
    <s v="RO38"/>
    <x v="6"/>
    <x v="1"/>
    <x v="0"/>
    <x v="3"/>
    <s v="Commerce"/>
    <n v="-5"/>
    <m/>
    <s v="Boulangerie"/>
  </r>
  <r>
    <s v="RO39"/>
    <x v="6"/>
    <x v="0"/>
    <x v="0"/>
    <x v="7"/>
    <s v="Forfait mobile"/>
    <n v="-12"/>
    <m/>
    <s v="FREE : 07.68.58.93.41"/>
  </r>
  <r>
    <s v="RO40"/>
    <x v="6"/>
    <x v="0"/>
    <x v="2"/>
    <x v="4"/>
    <s v="Informatique Hight-tech"/>
    <n v="-14.99"/>
    <m/>
    <s v="BITDEFENDER anti-virus 2021"/>
  </r>
  <r>
    <s v="RO41"/>
    <x v="7"/>
    <x v="1"/>
    <x v="0"/>
    <x v="3"/>
    <s v="Grande surface"/>
    <n v="-41.61"/>
    <m/>
    <s v="PICARD"/>
  </r>
  <r>
    <s v="RO42"/>
    <x v="7"/>
    <x v="1"/>
    <x v="1"/>
    <x v="5"/>
    <s v="Autre"/>
    <m/>
    <n v="157.87"/>
    <s v="VIREMENT DE CREDIT LOGEMENT 2100239-174 5079447 RESTITUTION MUTUALISATIO .LOG MESQUITA ADILA M15028862001_x000a_"/>
  </r>
  <r>
    <s v="RO43"/>
    <x v="7"/>
    <x v="1"/>
    <x v="1"/>
    <x v="8"/>
    <s v="Mutuelle"/>
    <m/>
    <n v="21"/>
    <s v="FILHET ALLARD"/>
  </r>
  <r>
    <s v="RO44"/>
    <x v="8"/>
    <x v="0"/>
    <x v="2"/>
    <x v="4"/>
    <s v="Sport"/>
    <n v="-83.97"/>
    <m/>
    <s v="ALLTRICKS : compteur 109,99€, support 38,99€ BOSH"/>
  </r>
  <r>
    <s v="RO45"/>
    <x v="8"/>
    <x v="1"/>
    <x v="0"/>
    <x v="3"/>
    <s v="Commerce"/>
    <n v="-13.39"/>
    <m/>
    <s v="Boucherie"/>
  </r>
  <r>
    <s v="RO46"/>
    <x v="8"/>
    <x v="1"/>
    <x v="0"/>
    <x v="3"/>
    <s v="Commerce"/>
    <n v="-3.4"/>
    <m/>
    <s v="Boulangerie"/>
  </r>
  <r>
    <s v="RO47"/>
    <x v="9"/>
    <x v="1"/>
    <x v="6"/>
    <x v="5"/>
    <s v="Fibre"/>
    <n v="-60"/>
    <m/>
    <s v="ORANGE"/>
  </r>
  <r>
    <s v="RO48"/>
    <x v="9"/>
    <x v="1"/>
    <x v="6"/>
    <x v="4"/>
    <s v="Sport"/>
    <n v="-25.31"/>
    <m/>
    <s v="Trésorie de VitryS/seine : cours de danse EVA"/>
  </r>
  <r>
    <s v="RO49"/>
    <x v="9"/>
    <x v="1"/>
    <x v="0"/>
    <x v="2"/>
    <s v="Public"/>
    <n v="-42.25"/>
    <m/>
    <s v="RATP : ticket 2 carnets plein tarif + 1 carnet 1/2 tarif"/>
  </r>
  <r>
    <s v="RO50"/>
    <x v="10"/>
    <x v="2"/>
    <x v="1"/>
    <x v="1"/>
    <s v="Transfert"/>
    <n v="-300"/>
    <m/>
    <s v="Livret A &gt; la banque postale CP"/>
  </r>
  <r>
    <s v="RO51"/>
    <x v="10"/>
    <x v="0"/>
    <x v="1"/>
    <x v="1"/>
    <s v="Transfert"/>
    <m/>
    <n v="300"/>
    <s v="Livret A &gt; la banque postale CP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7" indent="0" outline="1" outlineData="1" multipleFieldFilters="0" rowHeaderCaption="Comptes">
  <location ref="E7:F21" firstHeaderRow="1" firstDataRow="1" firstDataCol="1"/>
  <pivotFields count="9">
    <pivotField showAll="0" defaultSubtotal="0"/>
    <pivotField numFmtId="14" showAll="0" defaultSubtotal="0"/>
    <pivotField axis="axisRow" showAll="0" defaultSubtotal="0">
      <items count="3">
        <item x="1"/>
        <item x="0"/>
        <item x="2"/>
      </items>
    </pivotField>
    <pivotField axis="axisRow" dataField="1" showAll="0" defaultSubtotal="0">
      <items count="8">
        <item x="0"/>
        <item x="2"/>
        <item x="5"/>
        <item x="1"/>
        <item x="3"/>
        <item x="4"/>
        <item x="6"/>
        <item x="7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4">
    <i>
      <x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3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7" indent="0" outline="1" outlineData="1" chartFormat="1" rowHeaderCaption="GESTION COMPTE">
  <location ref="A6:C30" firstHeaderRow="1" firstDataRow="2" firstDataCol="1" rowPageCount="2" colPageCount="1"/>
  <pivotFields count="9">
    <pivotField showAll="0" defaultSubtotal="0"/>
    <pivotField axis="axisPage" numFmtId="14" showAll="0" defaultSubtotal="0">
      <items count="12">
        <item x="0"/>
        <item x="1"/>
        <item x="2"/>
        <item x="3"/>
        <item x="4"/>
        <item x="5"/>
        <item x="6"/>
        <item m="1" x="11"/>
        <item x="7"/>
        <item x="8"/>
        <item x="9"/>
        <item x="10"/>
      </items>
    </pivotField>
    <pivotField axis="axisPage" showAll="0" defaultSubtotal="0">
      <items count="3">
        <item x="1"/>
        <item x="0"/>
        <item x="2"/>
      </items>
    </pivotField>
    <pivotField axis="axisRow" showAll="0" defaultSubtotal="0">
      <items count="8">
        <item x="0"/>
        <item x="2"/>
        <item x="5"/>
        <item x="1"/>
        <item x="3"/>
        <item x="4"/>
        <item x="6"/>
        <item x="7"/>
      </items>
    </pivotField>
    <pivotField axis="axisRow" showAll="0" defaultSubtotal="0">
      <items count="9">
        <item x="3"/>
        <item x="0"/>
        <item x="1"/>
        <item x="4"/>
        <item x="2"/>
        <item x="7"/>
        <item x="5"/>
        <item x="6"/>
        <item x="8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2">
    <field x="3"/>
    <field x="4"/>
  </rowFields>
  <rowItems count="23">
    <i>
      <x/>
    </i>
    <i r="1">
      <x/>
    </i>
    <i r="1">
      <x v="4"/>
    </i>
    <i r="1">
      <x v="5"/>
    </i>
    <i r="1">
      <x v="6"/>
    </i>
    <i>
      <x v="2"/>
    </i>
    <i r="1">
      <x v="4"/>
    </i>
    <i r="1">
      <x v="5"/>
    </i>
    <i>
      <x v="3"/>
    </i>
    <i r="1">
      <x v="2"/>
    </i>
    <i r="1">
      <x v="6"/>
    </i>
    <i r="1">
      <x v="8"/>
    </i>
    <i>
      <x v="4"/>
    </i>
    <i r="1">
      <x v="2"/>
    </i>
    <i>
      <x v="5"/>
    </i>
    <i r="1">
      <x v="7"/>
    </i>
    <i>
      <x v="6"/>
    </i>
    <i r="1">
      <x v="3"/>
    </i>
    <i r="1">
      <x v="5"/>
    </i>
    <i r="1">
      <x v="6"/>
    </i>
    <i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287">
      <pivotArea type="origin" dataOnly="0" labelOnly="1" outline="0" fieldPosition="0"/>
    </format>
    <format dxfId="286">
      <pivotArea field="-2" type="button" dataOnly="0" labelOnly="1" outline="0" axis="axisCol" fieldPosition="0"/>
    </format>
    <format dxfId="285">
      <pivotArea type="topRight" dataOnly="0" labelOnly="1" outline="0" fieldPosition="0"/>
    </format>
  </formats>
  <chartFormats count="2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5" name="T_Données" displayName="T_Données" ref="A5:I56" totalsRowShown="0" headerRowDxfId="298" headerRowBorderDxfId="297">
  <sortState ref="A6:I6">
    <sortCondition ref="B6"/>
  </sortState>
  <tableColumns count="9">
    <tableColumn id="7" name="NID" dataDxfId="296"/>
    <tableColumn id="1" name="Date" dataDxfId="295"/>
    <tableColumn id="2" name="Compte" dataDxfId="294"/>
    <tableColumn id="3" name="Mode" dataDxfId="293"/>
    <tableColumn id="9" name="Catégorie" dataDxfId="292"/>
    <tableColumn id="8" name="S/Catégorie" dataDxfId="291"/>
    <tableColumn id="4" name="Débit" dataDxfId="290"/>
    <tableColumn id="5" name="Crédit" dataDxfId="289"/>
    <tableColumn id="6" name="Commentaires" dataDxfId="288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6" name="T_Recap" displayName="T_Recap" ref="U6:V14" totalsRowShown="0" headerRowDxfId="284" headerRowBorderDxfId="283" tableBorderDxfId="282" totalsRowBorderDxfId="281">
  <autoFilter ref="U6:V14"/>
  <tableColumns count="2">
    <tableColumn id="1" name="Date " dataDxfId="280">
      <calculatedColumnFormula>Données!B6</calculatedColumnFormula>
    </tableColumn>
    <tableColumn id="2" name="Bpostale-CJ" dataDxfId="279">
      <calculatedColumnFormula>Données!#REF!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_Catégories" displayName="T_Catégories" ref="A1:B56" totalsRowShown="0" headerRowDxfId="278" dataDxfId="277" tableBorderDxfId="276">
  <autoFilter ref="A1:B56">
    <filterColumn colId="0" hiddenButton="1"/>
  </autoFilter>
  <tableColumns count="2">
    <tableColumn id="1" name="Catégorie" dataDxfId="275"/>
    <tableColumn id="2" name="Sous-catégories" dataDxfId="27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_Mode" displayName="T_Mode" ref="C1:C9" totalsRowShown="0" tableBorderDxfId="273">
  <autoFilter ref="C1:C9"/>
  <sortState ref="C2:C7">
    <sortCondition ref="C2"/>
  </sortState>
  <tableColumns count="1">
    <tableColumn id="1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id="7" name="T_Compte" displayName="T_Compte" ref="E1:E4" totalsRowShown="0" tableBorderDxfId="272">
  <autoFilter ref="E1:E4"/>
  <sortState ref="E2:E4">
    <sortCondition ref="E4"/>
  </sortState>
  <tableColumns count="1">
    <tableColumn id="1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id="3" name="T_Filtre" displayName="T_Filtre" ref="H1:I7" totalsRowShown="0">
  <autoFilter ref="H1:I7"/>
  <tableColumns count="2">
    <tableColumn id="1" name="Filtrage"/>
    <tableColumn id="2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_Mois" displayName="T_Mois" ref="K1:K13" totalsRowShown="0">
  <autoFilter ref="K1:K13"/>
  <tableColumns count="1">
    <tableColumn id="1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_Mvt" displayName="T_Mvt" ref="A1:M97" totalsRowShown="0" headerRowDxfId="13" dataDxfId="12" dataCellStyle="Normal 2">
  <autoFilter ref="A1:M97"/>
  <tableColumns count="13">
    <tableColumn id="13" name="ID" dataDxfId="11" dataCellStyle="Normal 2"/>
    <tableColumn id="1" name="Mois"/>
    <tableColumn id="2" name="Jour" dataDxfId="10" dataCellStyle="Normal 2"/>
    <tableColumn id="3" name="Compte" dataDxfId="9" dataCellStyle="Normal 2"/>
    <tableColumn id="4" name="Mode" dataDxfId="8" dataCellStyle="Normal 2"/>
    <tableColumn id="5" name="Catégorie" dataDxfId="7" dataCellStyle="Normal 2"/>
    <tableColumn id="6" name="S/Catégorie " dataDxfId="6" dataCellStyle="Normal 2"/>
    <tableColumn id="7" name="Débit" dataDxfId="5" dataCellStyle="Normal 2"/>
    <tableColumn id="8" name="Crédit" dataDxfId="4" dataCellStyle="Normal 2"/>
    <tableColumn id="9" name="Commentaires" dataDxfId="3" dataCellStyle="Normal 2"/>
    <tableColumn id="10" name="Vérif" dataDxfId="2" dataCellStyle="Normal 2"/>
    <tableColumn id="11" name="MoisNum" dataDxfId="1" dataCellStyle="Normal 2"/>
    <tableColumn id="12" name="NumMois" dataDxfId="0" dataCellStyle="Normal 2">
      <calculatedColumnFormula>MONTH(1&amp;T_Mvt[[#This Row],[Mois]])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"/>
  <sheetViews>
    <sheetView showGridLines="0" tabSelected="1" workbookViewId="0">
      <selection activeCell="H3" sqref="H3"/>
    </sheetView>
  </sheetViews>
  <sheetFormatPr baseColWidth="10" defaultRowHeight="12.75" x14ac:dyDescent="0.2"/>
  <cols>
    <col min="3" max="3" width="19.140625" bestFit="1" customWidth="1"/>
  </cols>
  <sheetData>
    <row r="1" spans="1:13" x14ac:dyDescent="0.2">
      <c r="A1" s="117">
        <v>2021</v>
      </c>
    </row>
    <row r="2" spans="1:13" x14ac:dyDescent="0.2">
      <c r="A2" t="s">
        <v>350</v>
      </c>
      <c r="C2" s="133">
        <f ca="1">TODAY()</f>
        <v>44361</v>
      </c>
    </row>
    <row r="4" spans="1:13" ht="48" customHeight="1" x14ac:dyDescent="0.2"/>
    <row r="5" spans="1:13" ht="45.75" x14ac:dyDescent="0.65">
      <c r="C5" s="134" t="str">
        <f>"FICHIER COMPTABLE DE L'ANNEE " &amp;$A$1</f>
        <v>FICHIER COMPTABLE DE L'ANNEE 2021</v>
      </c>
      <c r="D5" s="134"/>
      <c r="E5" s="134"/>
      <c r="F5" s="134"/>
      <c r="G5" s="134"/>
      <c r="H5" s="134"/>
      <c r="I5" s="134"/>
      <c r="J5" s="134"/>
      <c r="K5" s="134"/>
      <c r="L5" s="134"/>
      <c r="M5" s="134"/>
    </row>
  </sheetData>
  <mergeCells count="1">
    <mergeCell ref="C5:M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O56"/>
  <sheetViews>
    <sheetView zoomScaleNormal="100" workbookViewId="0">
      <pane ySplit="5" topLeftCell="A18" activePane="bottomLeft" state="frozen"/>
      <selection pane="bottomLeft" activeCell="D64" sqref="D64"/>
    </sheetView>
  </sheetViews>
  <sheetFormatPr baseColWidth="10" defaultColWidth="11.42578125" defaultRowHeight="12.75" x14ac:dyDescent="0.2"/>
  <cols>
    <col min="1" max="1" width="5.140625" style="65" bestFit="1" customWidth="1"/>
    <col min="2" max="2" width="20.140625" style="1" bestFit="1" customWidth="1"/>
    <col min="3" max="8" width="26.7109375" style="2" customWidth="1"/>
    <col min="9" max="9" width="117.85546875" style="30" customWidth="1"/>
    <col min="10" max="10" width="11" bestFit="1" customWidth="1"/>
    <col min="11" max="13" width="18.28515625" customWidth="1"/>
  </cols>
  <sheetData>
    <row r="1" spans="1:15" ht="22.5" customHeight="1" x14ac:dyDescent="0.2">
      <c r="A1" s="135" t="s">
        <v>79</v>
      </c>
      <c r="B1" s="136"/>
      <c r="C1" s="94" t="s">
        <v>244</v>
      </c>
      <c r="D1" s="111">
        <f>COUNTA(T_Données[NID])</f>
        <v>51</v>
      </c>
      <c r="E1" s="77"/>
      <c r="F1" s="78" t="s">
        <v>243</v>
      </c>
      <c r="G1" s="79">
        <f>F3+G3</f>
        <v>4502.5300000000025</v>
      </c>
      <c r="H1" s="29"/>
      <c r="I1" s="80"/>
      <c r="N1" s="4"/>
      <c r="O1" s="4"/>
    </row>
    <row r="2" spans="1:15" ht="12.75" customHeight="1" x14ac:dyDescent="0.2">
      <c r="A2" s="137"/>
      <c r="B2" s="138"/>
      <c r="C2" s="81"/>
      <c r="D2" s="28"/>
      <c r="E2" s="28"/>
      <c r="F2" s="32" t="s">
        <v>99</v>
      </c>
      <c r="G2" s="33" t="s">
        <v>100</v>
      </c>
      <c r="H2" s="34" t="s">
        <v>101</v>
      </c>
      <c r="I2" s="82"/>
      <c r="J2" s="4"/>
      <c r="N2" s="4"/>
      <c r="O2" s="4"/>
    </row>
    <row r="3" spans="1:15" ht="30" customHeight="1" thickBot="1" x14ac:dyDescent="0.25">
      <c r="A3" s="86"/>
      <c r="B3" s="87"/>
      <c r="C3" s="81"/>
      <c r="D3" s="28"/>
      <c r="E3" s="28"/>
      <c r="F3" s="35">
        <f>F4+SUMPRODUCT((T_Données[Compte]=Listes!E2)*T_Données[Crédit])+SUMPRODUCT((T_Données[Compte]=Listes!E2)*T_Données[Débit])</f>
        <v>4133.7400000000025</v>
      </c>
      <c r="G3" s="88">
        <f>G4+SUMPRODUCT((T_Données[Compte]=Listes!E4)*T_Données[Crédit])+SUMPRODUCT((T_Données[Compte]=Listes!E4)*T_Données[Débit])</f>
        <v>368.78999999999996</v>
      </c>
      <c r="H3" s="88">
        <f>H4+SUMPRODUCT((T_Données[Compte]=Listes!E3)*T_Données[Crédit])+SUMPRODUCT((T_Données[Compte]=Listes!E3)*T_Données[Débit])</f>
        <v>10700</v>
      </c>
      <c r="I3" s="82"/>
      <c r="J3" s="4"/>
      <c r="N3" s="4"/>
      <c r="O3" s="4"/>
    </row>
    <row r="4" spans="1:15" ht="12.75" customHeight="1" thickBot="1" x14ac:dyDescent="0.25">
      <c r="A4" s="139">
        <f ca="1">TODAY()</f>
        <v>44361</v>
      </c>
      <c r="B4" s="140"/>
      <c r="C4" s="83"/>
      <c r="D4" s="84"/>
      <c r="E4" s="89" t="s">
        <v>249</v>
      </c>
      <c r="F4" s="90">
        <v>4269.3</v>
      </c>
      <c r="G4" s="91">
        <v>479.14</v>
      </c>
      <c r="H4" s="91">
        <v>7390</v>
      </c>
      <c r="I4" s="85"/>
      <c r="J4" s="4"/>
      <c r="N4" s="4"/>
      <c r="O4" s="4"/>
    </row>
    <row r="5" spans="1:15" ht="12.75" customHeight="1" thickBot="1" x14ac:dyDescent="0.25">
      <c r="A5" s="92" t="s">
        <v>94</v>
      </c>
      <c r="B5" s="75" t="s">
        <v>86</v>
      </c>
      <c r="C5" s="76" t="s">
        <v>9</v>
      </c>
      <c r="D5" s="76" t="s">
        <v>2</v>
      </c>
      <c r="E5" s="76" t="s">
        <v>0</v>
      </c>
      <c r="F5" s="76" t="s">
        <v>1</v>
      </c>
      <c r="G5" s="76" t="s">
        <v>96</v>
      </c>
      <c r="H5" s="76" t="s">
        <v>97</v>
      </c>
      <c r="I5" s="93" t="s">
        <v>98</v>
      </c>
      <c r="J5" s="4"/>
      <c r="K5" s="4"/>
      <c r="L5" s="4"/>
      <c r="M5" s="4"/>
      <c r="N5" s="4"/>
      <c r="O5" s="4"/>
    </row>
    <row r="6" spans="1:15" x14ac:dyDescent="0.2">
      <c r="A6" s="65" t="s">
        <v>191</v>
      </c>
      <c r="B6" s="67">
        <v>44346</v>
      </c>
      <c r="C6" s="68" t="s">
        <v>80</v>
      </c>
      <c r="D6" s="69" t="s">
        <v>4</v>
      </c>
      <c r="E6" s="70" t="s">
        <v>38</v>
      </c>
      <c r="F6" s="70" t="s">
        <v>25</v>
      </c>
      <c r="G6" s="70">
        <v>-59</v>
      </c>
      <c r="H6" s="70"/>
      <c r="I6" s="71" t="s">
        <v>137</v>
      </c>
    </row>
    <row r="7" spans="1:15" x14ac:dyDescent="0.2">
      <c r="A7" s="65" t="s">
        <v>193</v>
      </c>
      <c r="B7" s="67">
        <v>44347</v>
      </c>
      <c r="C7" s="68" t="s">
        <v>50</v>
      </c>
      <c r="D7" s="69" t="s">
        <v>7</v>
      </c>
      <c r="E7" s="70" t="s">
        <v>34</v>
      </c>
      <c r="F7" s="70" t="s">
        <v>62</v>
      </c>
      <c r="G7" s="70"/>
      <c r="H7" s="70">
        <v>2000</v>
      </c>
      <c r="I7" s="71" t="s">
        <v>89</v>
      </c>
    </row>
    <row r="8" spans="1:15" x14ac:dyDescent="0.2">
      <c r="A8" s="65" t="s">
        <v>194</v>
      </c>
      <c r="B8" s="67">
        <v>44347</v>
      </c>
      <c r="C8" s="68" t="s">
        <v>50</v>
      </c>
      <c r="D8" s="69" t="s">
        <v>4</v>
      </c>
      <c r="E8" s="70" t="s">
        <v>35</v>
      </c>
      <c r="F8" s="70" t="s">
        <v>36</v>
      </c>
      <c r="G8" s="70">
        <v>-8.4499999999999993</v>
      </c>
      <c r="H8" s="70"/>
      <c r="I8" s="71" t="s">
        <v>91</v>
      </c>
    </row>
    <row r="9" spans="1:15" x14ac:dyDescent="0.2">
      <c r="A9" s="65" t="s">
        <v>195</v>
      </c>
      <c r="B9" s="67">
        <v>44347</v>
      </c>
      <c r="C9" s="68" t="s">
        <v>50</v>
      </c>
      <c r="D9" s="69" t="s">
        <v>4</v>
      </c>
      <c r="E9" s="70" t="s">
        <v>32</v>
      </c>
      <c r="F9" s="70" t="s">
        <v>40</v>
      </c>
      <c r="G9" s="70">
        <v>-19.52</v>
      </c>
      <c r="H9" s="70"/>
      <c r="I9" s="71" t="s">
        <v>92</v>
      </c>
    </row>
    <row r="10" spans="1:15" x14ac:dyDescent="0.2">
      <c r="A10" s="65" t="s">
        <v>196</v>
      </c>
      <c r="B10" s="67">
        <v>44347</v>
      </c>
      <c r="C10" s="68" t="s">
        <v>50</v>
      </c>
      <c r="D10" s="69" t="s">
        <v>4</v>
      </c>
      <c r="E10" s="70" t="s">
        <v>32</v>
      </c>
      <c r="F10" s="70" t="s">
        <v>20</v>
      </c>
      <c r="G10" s="70">
        <v>-29.5</v>
      </c>
      <c r="H10" s="70"/>
      <c r="I10" s="71" t="s">
        <v>93</v>
      </c>
    </row>
    <row r="11" spans="1:15" x14ac:dyDescent="0.2">
      <c r="A11" s="65" t="s">
        <v>197</v>
      </c>
      <c r="B11" s="67">
        <v>44347</v>
      </c>
      <c r="C11" s="68" t="s">
        <v>50</v>
      </c>
      <c r="D11" s="69" t="s">
        <v>4</v>
      </c>
      <c r="E11" s="70" t="s">
        <v>32</v>
      </c>
      <c r="F11" s="70" t="s">
        <v>37</v>
      </c>
      <c r="G11" s="70">
        <v>-55.67</v>
      </c>
      <c r="H11" s="70"/>
      <c r="I11" s="71" t="s">
        <v>138</v>
      </c>
    </row>
    <row r="12" spans="1:15" x14ac:dyDescent="0.2">
      <c r="A12" s="65" t="s">
        <v>198</v>
      </c>
      <c r="B12" s="67">
        <v>44347</v>
      </c>
      <c r="C12" s="68" t="s">
        <v>80</v>
      </c>
      <c r="D12" s="69" t="s">
        <v>11</v>
      </c>
      <c r="E12" s="70" t="s">
        <v>39</v>
      </c>
      <c r="F12" s="70" t="s">
        <v>75</v>
      </c>
      <c r="G12" s="70">
        <v>-62.43</v>
      </c>
      <c r="H12" s="70"/>
      <c r="I12" s="72" t="s">
        <v>139</v>
      </c>
    </row>
    <row r="13" spans="1:15" x14ac:dyDescent="0.2">
      <c r="A13" s="65" t="s">
        <v>199</v>
      </c>
      <c r="B13" s="67">
        <v>44348</v>
      </c>
      <c r="C13" s="68" t="s">
        <v>50</v>
      </c>
      <c r="D13" s="69" t="s">
        <v>90</v>
      </c>
      <c r="E13" s="70" t="s">
        <v>34</v>
      </c>
      <c r="F13" s="70" t="s">
        <v>140</v>
      </c>
      <c r="G13" s="70"/>
      <c r="H13" s="70">
        <v>3500.17</v>
      </c>
      <c r="I13" s="72" t="s">
        <v>250</v>
      </c>
    </row>
    <row r="14" spans="1:15" x14ac:dyDescent="0.2">
      <c r="A14" s="65" t="s">
        <v>200</v>
      </c>
      <c r="B14" s="67">
        <v>44348</v>
      </c>
      <c r="C14" s="68" t="s">
        <v>50</v>
      </c>
      <c r="D14" s="69" t="s">
        <v>4</v>
      </c>
      <c r="E14" s="70" t="s">
        <v>28</v>
      </c>
      <c r="F14" s="70" t="s">
        <v>68</v>
      </c>
      <c r="G14" s="70">
        <v>-27.59</v>
      </c>
      <c r="H14" s="70"/>
      <c r="I14" s="72" t="s">
        <v>141</v>
      </c>
    </row>
    <row r="15" spans="1:15" x14ac:dyDescent="0.2">
      <c r="A15" s="65" t="s">
        <v>201</v>
      </c>
      <c r="B15" s="67">
        <v>44348</v>
      </c>
      <c r="C15" s="68" t="s">
        <v>50</v>
      </c>
      <c r="D15" s="69" t="s">
        <v>4</v>
      </c>
      <c r="E15" s="70" t="s">
        <v>35</v>
      </c>
      <c r="F15" s="70" t="s">
        <v>12</v>
      </c>
      <c r="G15" s="70">
        <v>-58.87</v>
      </c>
      <c r="H15" s="70"/>
      <c r="I15" s="72" t="s">
        <v>142</v>
      </c>
    </row>
    <row r="16" spans="1:15" x14ac:dyDescent="0.2">
      <c r="A16" s="65" t="s">
        <v>192</v>
      </c>
      <c r="B16" s="67">
        <v>44349</v>
      </c>
      <c r="C16" s="68" t="s">
        <v>50</v>
      </c>
      <c r="D16" s="69" t="s">
        <v>7</v>
      </c>
      <c r="E16" s="70" t="s">
        <v>34</v>
      </c>
      <c r="F16" s="70" t="s">
        <v>140</v>
      </c>
      <c r="G16" s="70">
        <v>-3500</v>
      </c>
      <c r="H16" s="70"/>
      <c r="I16" s="72" t="s">
        <v>143</v>
      </c>
    </row>
    <row r="17" spans="1:9" x14ac:dyDescent="0.2">
      <c r="A17" s="65" t="s">
        <v>202</v>
      </c>
      <c r="B17" s="67">
        <v>44349</v>
      </c>
      <c r="C17" s="68" t="s">
        <v>56</v>
      </c>
      <c r="D17" s="69" t="s">
        <v>7</v>
      </c>
      <c r="E17" s="70" t="s">
        <v>34</v>
      </c>
      <c r="F17" s="70" t="s">
        <v>140</v>
      </c>
      <c r="G17" s="70"/>
      <c r="H17" s="70">
        <v>3500</v>
      </c>
      <c r="I17" s="72" t="s">
        <v>143</v>
      </c>
    </row>
    <row r="18" spans="1:9" x14ac:dyDescent="0.2">
      <c r="A18" s="65" t="s">
        <v>203</v>
      </c>
      <c r="B18" s="67">
        <v>44349</v>
      </c>
      <c r="C18" s="68" t="s">
        <v>80</v>
      </c>
      <c r="D18" s="69" t="s">
        <v>11</v>
      </c>
      <c r="E18" s="70" t="s">
        <v>39</v>
      </c>
      <c r="F18" s="70" t="s">
        <v>75</v>
      </c>
      <c r="G18" s="70">
        <v>-17</v>
      </c>
      <c r="H18" s="70"/>
      <c r="I18" s="72" t="s">
        <v>144</v>
      </c>
    </row>
    <row r="19" spans="1:9" x14ac:dyDescent="0.2">
      <c r="A19" s="65" t="s">
        <v>204</v>
      </c>
      <c r="B19" s="67">
        <v>44349</v>
      </c>
      <c r="C19" s="68" t="s">
        <v>50</v>
      </c>
      <c r="D19" s="69" t="s">
        <v>7</v>
      </c>
      <c r="E19" s="70" t="s">
        <v>34</v>
      </c>
      <c r="F19" s="70" t="s">
        <v>51</v>
      </c>
      <c r="G19" s="70"/>
      <c r="H19" s="70">
        <v>16.059999999999999</v>
      </c>
      <c r="I19" s="72" t="s">
        <v>145</v>
      </c>
    </row>
    <row r="20" spans="1:9" x14ac:dyDescent="0.2">
      <c r="A20" s="65" t="s">
        <v>205</v>
      </c>
      <c r="B20" s="67">
        <v>44350</v>
      </c>
      <c r="C20" s="68" t="s">
        <v>50</v>
      </c>
      <c r="D20" s="69" t="s">
        <v>7</v>
      </c>
      <c r="E20" s="70" t="s">
        <v>34</v>
      </c>
      <c r="F20" s="70" t="s">
        <v>52</v>
      </c>
      <c r="G20" s="70">
        <v>-10</v>
      </c>
      <c r="H20" s="70"/>
      <c r="I20" s="72" t="s">
        <v>146</v>
      </c>
    </row>
    <row r="21" spans="1:9" x14ac:dyDescent="0.2">
      <c r="A21" s="65" t="s">
        <v>206</v>
      </c>
      <c r="B21" s="67">
        <v>44350</v>
      </c>
      <c r="C21" s="68" t="s">
        <v>56</v>
      </c>
      <c r="D21" s="69" t="s">
        <v>7</v>
      </c>
      <c r="E21" s="70" t="s">
        <v>34</v>
      </c>
      <c r="F21" s="70" t="s">
        <v>51</v>
      </c>
      <c r="G21" s="70"/>
      <c r="H21" s="70">
        <v>10</v>
      </c>
      <c r="I21" s="72" t="s">
        <v>146</v>
      </c>
    </row>
    <row r="22" spans="1:9" x14ac:dyDescent="0.2">
      <c r="A22" s="65" t="s">
        <v>207</v>
      </c>
      <c r="B22" s="67">
        <v>44350</v>
      </c>
      <c r="C22" s="68" t="s">
        <v>50</v>
      </c>
      <c r="D22" s="69" t="s">
        <v>4</v>
      </c>
      <c r="E22" s="70" t="s">
        <v>32</v>
      </c>
      <c r="F22" s="70" t="s">
        <v>40</v>
      </c>
      <c r="G22" s="70">
        <v>-238.9</v>
      </c>
      <c r="H22" s="70"/>
      <c r="I22" s="72" t="s">
        <v>147</v>
      </c>
    </row>
    <row r="23" spans="1:9" x14ac:dyDescent="0.2">
      <c r="A23" s="65" t="s">
        <v>208</v>
      </c>
      <c r="B23" s="67">
        <v>44350</v>
      </c>
      <c r="C23" s="68" t="s">
        <v>50</v>
      </c>
      <c r="D23" s="69" t="s">
        <v>4</v>
      </c>
      <c r="E23" s="70" t="s">
        <v>28</v>
      </c>
      <c r="F23" s="70" t="s">
        <v>68</v>
      </c>
      <c r="G23" s="70">
        <v>-119.99</v>
      </c>
      <c r="H23" s="70"/>
      <c r="I23" s="72" t="s">
        <v>148</v>
      </c>
    </row>
    <row r="24" spans="1:9" x14ac:dyDescent="0.2">
      <c r="A24" s="65" t="s">
        <v>209</v>
      </c>
      <c r="B24" s="67">
        <v>44350</v>
      </c>
      <c r="C24" s="68" t="s">
        <v>50</v>
      </c>
      <c r="D24" s="69" t="s">
        <v>4</v>
      </c>
      <c r="E24" s="70" t="s">
        <v>32</v>
      </c>
      <c r="F24" s="70" t="s">
        <v>20</v>
      </c>
      <c r="G24" s="70">
        <v>-51.5</v>
      </c>
      <c r="H24" s="70"/>
      <c r="I24" s="72" t="s">
        <v>93</v>
      </c>
    </row>
    <row r="25" spans="1:9" x14ac:dyDescent="0.2">
      <c r="A25" s="65" t="s">
        <v>210</v>
      </c>
      <c r="B25" s="67">
        <v>44350</v>
      </c>
      <c r="C25" s="68" t="s">
        <v>80</v>
      </c>
      <c r="D25" s="69" t="s">
        <v>11</v>
      </c>
      <c r="E25" s="70" t="s">
        <v>39</v>
      </c>
      <c r="F25" s="70" t="s">
        <v>75</v>
      </c>
      <c r="G25" s="70">
        <v>-19.989999999999998</v>
      </c>
      <c r="H25" s="70"/>
      <c r="I25" s="72" t="s">
        <v>149</v>
      </c>
    </row>
    <row r="26" spans="1:9" x14ac:dyDescent="0.2">
      <c r="A26" s="65" t="s">
        <v>211</v>
      </c>
      <c r="B26" s="67">
        <v>44350</v>
      </c>
      <c r="C26" s="68" t="s">
        <v>80</v>
      </c>
      <c r="D26" s="69" t="s">
        <v>11</v>
      </c>
      <c r="E26" s="70" t="s">
        <v>39</v>
      </c>
      <c r="F26" s="70" t="s">
        <v>75</v>
      </c>
      <c r="G26" s="70">
        <v>-9.98</v>
      </c>
      <c r="H26" s="70"/>
      <c r="I26" s="72" t="s">
        <v>150</v>
      </c>
    </row>
    <row r="27" spans="1:9" x14ac:dyDescent="0.2">
      <c r="A27" s="65" t="s">
        <v>212</v>
      </c>
      <c r="B27" s="67">
        <v>44351</v>
      </c>
      <c r="C27" s="68" t="s">
        <v>80</v>
      </c>
      <c r="D27" s="69" t="s">
        <v>11</v>
      </c>
      <c r="E27" s="70" t="s">
        <v>39</v>
      </c>
      <c r="F27" s="70" t="s">
        <v>75</v>
      </c>
      <c r="G27" s="70">
        <v>-0.99</v>
      </c>
      <c r="H27" s="70"/>
      <c r="I27" s="72" t="s">
        <v>151</v>
      </c>
    </row>
    <row r="28" spans="1:9" x14ac:dyDescent="0.2">
      <c r="A28" s="65" t="s">
        <v>213</v>
      </c>
      <c r="B28" s="67">
        <v>44351</v>
      </c>
      <c r="C28" s="68" t="s">
        <v>80</v>
      </c>
      <c r="D28" s="69" t="s">
        <v>4</v>
      </c>
      <c r="E28" s="70" t="s">
        <v>38</v>
      </c>
      <c r="F28" s="70" t="s">
        <v>10</v>
      </c>
      <c r="G28" s="70">
        <v>-30</v>
      </c>
      <c r="H28" s="70"/>
      <c r="I28" s="72" t="s">
        <v>152</v>
      </c>
    </row>
    <row r="29" spans="1:9" x14ac:dyDescent="0.2">
      <c r="A29" s="65" t="s">
        <v>214</v>
      </c>
      <c r="B29" s="67">
        <v>44351</v>
      </c>
      <c r="C29" s="68" t="s">
        <v>50</v>
      </c>
      <c r="D29" s="69" t="s">
        <v>153</v>
      </c>
      <c r="E29" s="70" t="s">
        <v>154</v>
      </c>
      <c r="F29" s="70" t="s">
        <v>154</v>
      </c>
      <c r="G29" s="70">
        <v>-50</v>
      </c>
      <c r="H29" s="70"/>
      <c r="I29" s="72" t="s">
        <v>155</v>
      </c>
    </row>
    <row r="30" spans="1:9" x14ac:dyDescent="0.2">
      <c r="A30" s="65" t="s">
        <v>215</v>
      </c>
      <c r="B30" s="67">
        <v>44351</v>
      </c>
      <c r="C30" s="68" t="s">
        <v>56</v>
      </c>
      <c r="D30" s="69" t="s">
        <v>7</v>
      </c>
      <c r="E30" s="70" t="s">
        <v>34</v>
      </c>
      <c r="F30" s="70" t="s">
        <v>51</v>
      </c>
      <c r="G30" s="70"/>
      <c r="H30" s="70">
        <v>100</v>
      </c>
      <c r="I30" s="72" t="s">
        <v>114</v>
      </c>
    </row>
    <row r="31" spans="1:9" x14ac:dyDescent="0.2">
      <c r="A31" s="65" t="s">
        <v>216</v>
      </c>
      <c r="B31" s="67">
        <v>44351</v>
      </c>
      <c r="C31" s="68" t="s">
        <v>80</v>
      </c>
      <c r="D31" s="69" t="s">
        <v>7</v>
      </c>
      <c r="E31" s="70" t="s">
        <v>34</v>
      </c>
      <c r="F31" s="70" t="s">
        <v>52</v>
      </c>
      <c r="G31" s="70">
        <v>-100</v>
      </c>
      <c r="H31" s="70"/>
      <c r="I31" s="72" t="s">
        <v>114</v>
      </c>
    </row>
    <row r="32" spans="1:9" x14ac:dyDescent="0.2">
      <c r="A32" s="65" t="s">
        <v>217</v>
      </c>
      <c r="B32" s="67">
        <v>44354</v>
      </c>
      <c r="C32" s="68" t="s">
        <v>50</v>
      </c>
      <c r="D32" s="69" t="s">
        <v>113</v>
      </c>
      <c r="E32" s="70" t="s">
        <v>71</v>
      </c>
      <c r="F32" s="70" t="s">
        <v>81</v>
      </c>
      <c r="G32" s="70">
        <v>-11.99</v>
      </c>
      <c r="H32" s="70"/>
      <c r="I32" s="72" t="s">
        <v>116</v>
      </c>
    </row>
    <row r="33" spans="1:9" x14ac:dyDescent="0.2">
      <c r="A33" s="65" t="s">
        <v>218</v>
      </c>
      <c r="B33" s="67">
        <v>44354</v>
      </c>
      <c r="C33" s="68" t="s">
        <v>50</v>
      </c>
      <c r="D33" s="69" t="s">
        <v>113</v>
      </c>
      <c r="E33" s="70" t="s">
        <v>71</v>
      </c>
      <c r="F33" s="70" t="s">
        <v>81</v>
      </c>
      <c r="G33" s="70">
        <v>-11.99</v>
      </c>
      <c r="H33" s="70"/>
      <c r="I33" s="72" t="s">
        <v>117</v>
      </c>
    </row>
    <row r="34" spans="1:9" x14ac:dyDescent="0.2">
      <c r="A34" s="65" t="s">
        <v>219</v>
      </c>
      <c r="B34" s="67">
        <v>44354</v>
      </c>
      <c r="C34" s="68" t="s">
        <v>50</v>
      </c>
      <c r="D34" s="73" t="s">
        <v>113</v>
      </c>
      <c r="E34" s="70" t="s">
        <v>35</v>
      </c>
      <c r="F34" s="70" t="s">
        <v>47</v>
      </c>
      <c r="G34" s="70">
        <v>-165.27</v>
      </c>
      <c r="H34" s="70"/>
      <c r="I34" s="72" t="s">
        <v>169</v>
      </c>
    </row>
    <row r="35" spans="1:9" x14ac:dyDescent="0.2">
      <c r="A35" s="65" t="s">
        <v>220</v>
      </c>
      <c r="B35" s="67">
        <v>44354</v>
      </c>
      <c r="C35" s="68" t="s">
        <v>50</v>
      </c>
      <c r="D35" s="69" t="s">
        <v>113</v>
      </c>
      <c r="E35" s="70" t="s">
        <v>35</v>
      </c>
      <c r="F35" s="70" t="s">
        <v>23</v>
      </c>
      <c r="G35" s="70">
        <v>-321.61</v>
      </c>
      <c r="H35" s="70"/>
      <c r="I35" s="72" t="s">
        <v>170</v>
      </c>
    </row>
    <row r="36" spans="1:9" x14ac:dyDescent="0.2">
      <c r="A36" s="65" t="s">
        <v>221</v>
      </c>
      <c r="B36" s="67">
        <v>44354</v>
      </c>
      <c r="C36" s="68" t="s">
        <v>50</v>
      </c>
      <c r="D36" s="69" t="s">
        <v>6</v>
      </c>
      <c r="E36" s="70" t="s">
        <v>28</v>
      </c>
      <c r="F36" s="70" t="s">
        <v>29</v>
      </c>
      <c r="G36" s="70">
        <v>-339.49</v>
      </c>
      <c r="H36" s="70"/>
      <c r="I36" s="72" t="s">
        <v>171</v>
      </c>
    </row>
    <row r="37" spans="1:9" x14ac:dyDescent="0.2">
      <c r="A37" s="65" t="s">
        <v>222</v>
      </c>
      <c r="B37" s="67">
        <v>44354</v>
      </c>
      <c r="C37" s="68" t="s">
        <v>50</v>
      </c>
      <c r="D37" s="69" t="s">
        <v>6</v>
      </c>
      <c r="E37" s="70" t="s">
        <v>71</v>
      </c>
      <c r="F37" s="70" t="s">
        <v>24</v>
      </c>
      <c r="G37" s="70">
        <v>-209.44</v>
      </c>
      <c r="H37" s="70"/>
      <c r="I37" s="72" t="s">
        <v>172</v>
      </c>
    </row>
    <row r="38" spans="1:9" x14ac:dyDescent="0.2">
      <c r="A38" s="65" t="s">
        <v>223</v>
      </c>
      <c r="B38" s="67">
        <v>44354</v>
      </c>
      <c r="C38" s="68" t="s">
        <v>50</v>
      </c>
      <c r="D38" s="69" t="s">
        <v>6</v>
      </c>
      <c r="E38" s="70" t="s">
        <v>28</v>
      </c>
      <c r="F38" s="70" t="s">
        <v>57</v>
      </c>
      <c r="G38" s="70">
        <v>-164.16</v>
      </c>
      <c r="H38" s="70"/>
      <c r="I38" s="72" t="s">
        <v>173</v>
      </c>
    </row>
    <row r="39" spans="1:9" x14ac:dyDescent="0.2">
      <c r="A39" s="65" t="s">
        <v>224</v>
      </c>
      <c r="B39" s="67">
        <v>44354</v>
      </c>
      <c r="C39" s="68" t="s">
        <v>50</v>
      </c>
      <c r="D39" s="69" t="s">
        <v>174</v>
      </c>
      <c r="E39" s="70" t="s">
        <v>31</v>
      </c>
      <c r="F39" s="70" t="s">
        <v>13</v>
      </c>
      <c r="G39" s="70">
        <v>-50</v>
      </c>
      <c r="H39" s="70"/>
      <c r="I39" s="72" t="s">
        <v>175</v>
      </c>
    </row>
    <row r="40" spans="1:9" x14ac:dyDescent="0.2">
      <c r="A40" s="65" t="s">
        <v>225</v>
      </c>
      <c r="B40" s="67">
        <v>44354</v>
      </c>
      <c r="C40" s="68" t="s">
        <v>50</v>
      </c>
      <c r="D40" s="69" t="s">
        <v>4</v>
      </c>
      <c r="E40" s="70" t="s">
        <v>71</v>
      </c>
      <c r="F40" s="70" t="s">
        <v>24</v>
      </c>
      <c r="G40" s="70">
        <v>-146.66</v>
      </c>
      <c r="H40" s="70"/>
      <c r="I40" s="72" t="s">
        <v>176</v>
      </c>
    </row>
    <row r="41" spans="1:9" x14ac:dyDescent="0.2">
      <c r="A41" s="65" t="s">
        <v>226</v>
      </c>
      <c r="B41" s="67">
        <v>44354</v>
      </c>
      <c r="C41" s="68" t="s">
        <v>50</v>
      </c>
      <c r="D41" s="69" t="s">
        <v>4</v>
      </c>
      <c r="E41" s="70" t="s">
        <v>28</v>
      </c>
      <c r="F41" s="70" t="s">
        <v>68</v>
      </c>
      <c r="G41" s="70">
        <v>-135.6</v>
      </c>
      <c r="H41" s="70"/>
      <c r="I41" s="72" t="s">
        <v>177</v>
      </c>
    </row>
    <row r="42" spans="1:9" x14ac:dyDescent="0.2">
      <c r="A42" s="65" t="s">
        <v>227</v>
      </c>
      <c r="B42" s="67">
        <v>44354</v>
      </c>
      <c r="C42" s="68" t="s">
        <v>50</v>
      </c>
      <c r="D42" s="69" t="s">
        <v>4</v>
      </c>
      <c r="E42" s="70" t="s">
        <v>28</v>
      </c>
      <c r="F42" s="70" t="s">
        <v>68</v>
      </c>
      <c r="G42" s="70"/>
      <c r="H42" s="70">
        <v>86.5</v>
      </c>
      <c r="I42" s="72" t="s">
        <v>178</v>
      </c>
    </row>
    <row r="43" spans="1:9" x14ac:dyDescent="0.2">
      <c r="A43" s="65" t="s">
        <v>228</v>
      </c>
      <c r="B43" s="67">
        <v>44354</v>
      </c>
      <c r="C43" s="68" t="s">
        <v>50</v>
      </c>
      <c r="D43" s="69" t="s">
        <v>4</v>
      </c>
      <c r="E43" s="70" t="s">
        <v>32</v>
      </c>
      <c r="F43" s="70" t="s">
        <v>37</v>
      </c>
      <c r="G43" s="70">
        <v>-5</v>
      </c>
      <c r="H43" s="70"/>
      <c r="I43" s="72" t="s">
        <v>179</v>
      </c>
    </row>
    <row r="44" spans="1:9" x14ac:dyDescent="0.2">
      <c r="A44" s="65" t="s">
        <v>229</v>
      </c>
      <c r="B44" s="67">
        <v>44354</v>
      </c>
      <c r="C44" s="68" t="s">
        <v>80</v>
      </c>
      <c r="D44" s="69" t="s">
        <v>4</v>
      </c>
      <c r="E44" s="70" t="s">
        <v>71</v>
      </c>
      <c r="F44" s="70" t="s">
        <v>81</v>
      </c>
      <c r="G44" s="70">
        <v>-12</v>
      </c>
      <c r="H44" s="70"/>
      <c r="I44" s="72" t="s">
        <v>180</v>
      </c>
    </row>
    <row r="45" spans="1:9" x14ac:dyDescent="0.2">
      <c r="A45" s="65" t="s">
        <v>230</v>
      </c>
      <c r="B45" s="67">
        <v>44354</v>
      </c>
      <c r="C45" s="68" t="s">
        <v>80</v>
      </c>
      <c r="D45" s="69" t="s">
        <v>11</v>
      </c>
      <c r="E45" s="70" t="s">
        <v>39</v>
      </c>
      <c r="F45" s="70" t="s">
        <v>75</v>
      </c>
      <c r="G45" s="70">
        <v>-14.99</v>
      </c>
      <c r="H45" s="70"/>
      <c r="I45" s="72" t="s">
        <v>181</v>
      </c>
    </row>
    <row r="46" spans="1:9" x14ac:dyDescent="0.2">
      <c r="A46" s="65" t="s">
        <v>231</v>
      </c>
      <c r="B46" s="67">
        <v>44355</v>
      </c>
      <c r="C46" s="68" t="s">
        <v>50</v>
      </c>
      <c r="D46" s="69" t="s">
        <v>4</v>
      </c>
      <c r="E46" s="70" t="s">
        <v>32</v>
      </c>
      <c r="F46" s="70" t="s">
        <v>40</v>
      </c>
      <c r="G46" s="70">
        <v>-41.61</v>
      </c>
      <c r="H46" s="70"/>
      <c r="I46" s="72" t="s">
        <v>182</v>
      </c>
    </row>
    <row r="47" spans="1:9" ht="14.25" customHeight="1" x14ac:dyDescent="0.2">
      <c r="A47" s="65" t="s">
        <v>232</v>
      </c>
      <c r="B47" s="67">
        <v>44355</v>
      </c>
      <c r="C47" s="68" t="s">
        <v>50</v>
      </c>
      <c r="D47" s="69" t="s">
        <v>7</v>
      </c>
      <c r="E47" s="70" t="s">
        <v>28</v>
      </c>
      <c r="F47" s="70" t="s">
        <v>183</v>
      </c>
      <c r="G47" s="70"/>
      <c r="H47" s="70">
        <v>157.87</v>
      </c>
      <c r="I47" s="74" t="s">
        <v>242</v>
      </c>
    </row>
    <row r="48" spans="1:9" x14ac:dyDescent="0.2">
      <c r="A48" s="65" t="s">
        <v>233</v>
      </c>
      <c r="B48" s="67">
        <v>44355</v>
      </c>
      <c r="C48" s="68" t="s">
        <v>50</v>
      </c>
      <c r="D48" s="69" t="s">
        <v>7</v>
      </c>
      <c r="E48" s="70" t="s">
        <v>31</v>
      </c>
      <c r="F48" s="70" t="s">
        <v>27</v>
      </c>
      <c r="G48" s="70"/>
      <c r="H48" s="70">
        <v>21</v>
      </c>
      <c r="I48" s="72" t="s">
        <v>184</v>
      </c>
    </row>
    <row r="49" spans="1:9" x14ac:dyDescent="0.2">
      <c r="A49" s="65" t="s">
        <v>234</v>
      </c>
      <c r="B49" s="67">
        <v>44356</v>
      </c>
      <c r="C49" s="68" t="s">
        <v>80</v>
      </c>
      <c r="D49" s="69" t="s">
        <v>11</v>
      </c>
      <c r="E49" s="70" t="s">
        <v>39</v>
      </c>
      <c r="F49" s="70" t="s">
        <v>15</v>
      </c>
      <c r="G49" s="70">
        <v>-83.97</v>
      </c>
      <c r="H49" s="70"/>
      <c r="I49" s="72" t="s">
        <v>185</v>
      </c>
    </row>
    <row r="50" spans="1:9" x14ac:dyDescent="0.2">
      <c r="A50" s="65" t="s">
        <v>235</v>
      </c>
      <c r="B50" s="67">
        <v>44356</v>
      </c>
      <c r="C50" s="68" t="s">
        <v>50</v>
      </c>
      <c r="D50" s="69" t="s">
        <v>4</v>
      </c>
      <c r="E50" s="70" t="s">
        <v>32</v>
      </c>
      <c r="F50" s="70" t="s">
        <v>37</v>
      </c>
      <c r="G50" s="70">
        <v>-13.39</v>
      </c>
      <c r="H50" s="70"/>
      <c r="I50" s="72" t="s">
        <v>186</v>
      </c>
    </row>
    <row r="51" spans="1:9" x14ac:dyDescent="0.2">
      <c r="A51" s="65" t="s">
        <v>236</v>
      </c>
      <c r="B51" s="67">
        <v>44356</v>
      </c>
      <c r="C51" s="68" t="s">
        <v>50</v>
      </c>
      <c r="D51" s="69" t="s">
        <v>4</v>
      </c>
      <c r="E51" s="70" t="s">
        <v>32</v>
      </c>
      <c r="F51" s="70" t="s">
        <v>37</v>
      </c>
      <c r="G51" s="70">
        <v>-3.4</v>
      </c>
      <c r="H51" s="70"/>
      <c r="I51" s="72" t="s">
        <v>179</v>
      </c>
    </row>
    <row r="52" spans="1:9" x14ac:dyDescent="0.2">
      <c r="A52" s="65" t="s">
        <v>237</v>
      </c>
      <c r="B52" s="67">
        <v>44357</v>
      </c>
      <c r="C52" s="68" t="s">
        <v>50</v>
      </c>
      <c r="D52" s="69" t="s">
        <v>6</v>
      </c>
      <c r="E52" s="70" t="s">
        <v>28</v>
      </c>
      <c r="F52" s="70" t="s">
        <v>82</v>
      </c>
      <c r="G52" s="70">
        <v>-60</v>
      </c>
      <c r="H52" s="70"/>
      <c r="I52" s="72" t="s">
        <v>187</v>
      </c>
    </row>
    <row r="53" spans="1:9" x14ac:dyDescent="0.2">
      <c r="A53" s="65" t="s">
        <v>238</v>
      </c>
      <c r="B53" s="67">
        <v>44357</v>
      </c>
      <c r="C53" s="68" t="s">
        <v>50</v>
      </c>
      <c r="D53" s="69" t="s">
        <v>6</v>
      </c>
      <c r="E53" s="70" t="s">
        <v>39</v>
      </c>
      <c r="F53" s="70" t="s">
        <v>15</v>
      </c>
      <c r="G53" s="70">
        <v>-25.31</v>
      </c>
      <c r="H53" s="70"/>
      <c r="I53" s="72" t="s">
        <v>188</v>
      </c>
    </row>
    <row r="54" spans="1:9" ht="16.5" customHeight="1" x14ac:dyDescent="0.2">
      <c r="A54" s="65" t="s">
        <v>239</v>
      </c>
      <c r="B54" s="67">
        <v>44357</v>
      </c>
      <c r="C54" s="68" t="s">
        <v>50</v>
      </c>
      <c r="D54" s="69" t="s">
        <v>4</v>
      </c>
      <c r="E54" s="70" t="s">
        <v>35</v>
      </c>
      <c r="F54" s="70" t="s">
        <v>36</v>
      </c>
      <c r="G54" s="70">
        <v>-42.25</v>
      </c>
      <c r="H54" s="70"/>
      <c r="I54" s="74" t="s">
        <v>189</v>
      </c>
    </row>
    <row r="55" spans="1:9" x14ac:dyDescent="0.2">
      <c r="A55" s="65" t="s">
        <v>240</v>
      </c>
      <c r="B55" s="67">
        <v>44358</v>
      </c>
      <c r="C55" s="68" t="s">
        <v>56</v>
      </c>
      <c r="D55" s="69" t="s">
        <v>7</v>
      </c>
      <c r="E55" s="70" t="s">
        <v>34</v>
      </c>
      <c r="F55" s="70" t="s">
        <v>140</v>
      </c>
      <c r="G55" s="70">
        <v>-300</v>
      </c>
      <c r="H55" s="70"/>
      <c r="I55" s="72" t="s">
        <v>190</v>
      </c>
    </row>
    <row r="56" spans="1:9" x14ac:dyDescent="0.2">
      <c r="A56" s="65" t="s">
        <v>241</v>
      </c>
      <c r="B56" s="67">
        <v>44358</v>
      </c>
      <c r="C56" s="68" t="s">
        <v>80</v>
      </c>
      <c r="D56" s="69" t="s">
        <v>7</v>
      </c>
      <c r="E56" s="70" t="s">
        <v>34</v>
      </c>
      <c r="F56" s="70" t="s">
        <v>140</v>
      </c>
      <c r="G56" s="70"/>
      <c r="H56" s="70">
        <v>300</v>
      </c>
      <c r="I56" s="72" t="s">
        <v>190</v>
      </c>
    </row>
  </sheetData>
  <sortState ref="A6:I56">
    <sortCondition ref="B6"/>
  </sortState>
  <mergeCells count="2">
    <mergeCell ref="A1:B2"/>
    <mergeCell ref="A4:B4"/>
  </mergeCells>
  <phoneticPr fontId="14" type="noConversion"/>
  <conditionalFormatting sqref="G1 G3:H4">
    <cfRule type="cellIs" dxfId="309" priority="28" operator="lessThan">
      <formula>0</formula>
    </cfRule>
    <cfRule type="cellIs" dxfId="308" priority="29" operator="greaterThanOrEqual">
      <formula>0</formula>
    </cfRule>
  </conditionalFormatting>
  <conditionalFormatting sqref="B57:I9728">
    <cfRule type="expression" dxfId="307" priority="25">
      <formula>$E57="LA BANQUE POSTALE - CP"</formula>
    </cfRule>
    <cfRule type="expression" dxfId="306" priority="26">
      <formula>$E57="LA BANQUE POSTALE - CJ"</formula>
    </cfRule>
    <cfRule type="expression" dxfId="305" priority="27">
      <formula>$E57="LIVRET A - CP"</formula>
    </cfRule>
  </conditionalFormatting>
  <conditionalFormatting sqref="B6:H45 B46:I56">
    <cfRule type="expression" dxfId="304" priority="4">
      <formula>$D6="LA BANQUE POSTALE - CP"</formula>
    </cfRule>
    <cfRule type="expression" dxfId="303" priority="5">
      <formula>$D6="LA BANQUE POSTALE - CJ"</formula>
    </cfRule>
    <cfRule type="expression" dxfId="302" priority="6">
      <formula>$D6="LIVRET A - CP"</formula>
    </cfRule>
  </conditionalFormatting>
  <conditionalFormatting sqref="I6:I45">
    <cfRule type="expression" dxfId="301" priority="1">
      <formula>$D6="LA BANQUE POSTALE - CP"</formula>
    </cfRule>
    <cfRule type="expression" dxfId="300" priority="2">
      <formula>$D6="LA BANQUE POSTALE - CJ"</formula>
    </cfRule>
    <cfRule type="expression" dxfId="299" priority="3">
      <formula>$D6="LIVRET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0"/>
  <sheetViews>
    <sheetView showGridLines="0" zoomScale="80" zoomScaleNormal="80" workbookViewId="0">
      <pane ySplit="7" topLeftCell="A8" activePane="bottomLeft" state="frozen"/>
      <selection pane="bottomLeft" activeCell="U21" sqref="U21"/>
    </sheetView>
  </sheetViews>
  <sheetFormatPr baseColWidth="10" defaultRowHeight="12.75" x14ac:dyDescent="0.2"/>
  <cols>
    <col min="1" max="1" width="20.7109375" bestFit="1" customWidth="1"/>
    <col min="2" max="2" width="28" bestFit="1" customWidth="1"/>
    <col min="3" max="3" width="17.42578125" bestFit="1" customWidth="1"/>
    <col min="4" max="4" width="1" customWidth="1"/>
    <col min="5" max="5" width="26.85546875" bestFit="1" customWidth="1"/>
    <col min="6" max="6" width="16.2851562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36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99" t="s">
        <v>247</v>
      </c>
      <c r="B1" s="98"/>
      <c r="C1" s="98"/>
      <c r="D1" s="98"/>
      <c r="E1" s="98"/>
      <c r="F1" s="98"/>
      <c r="G1" s="98"/>
      <c r="H1" s="100"/>
      <c r="I1" s="144"/>
      <c r="J1" s="144"/>
      <c r="K1" s="144"/>
      <c r="L1" s="144"/>
      <c r="M1" s="144"/>
      <c r="N1" s="144"/>
      <c r="O1" s="100"/>
      <c r="P1" s="100"/>
      <c r="Q1" s="100"/>
      <c r="R1" s="100"/>
      <c r="S1" s="100"/>
      <c r="T1" s="100"/>
      <c r="U1" s="100"/>
      <c r="V1" s="100"/>
    </row>
    <row r="2" spans="1:24" ht="33.75" customHeight="1" x14ac:dyDescent="0.2">
      <c r="A2" s="141">
        <f ca="1">TODAY()</f>
        <v>44361</v>
      </c>
      <c r="B2" s="141"/>
      <c r="C2" s="109"/>
      <c r="D2" s="109"/>
      <c r="E2" s="109"/>
      <c r="F2" s="109"/>
      <c r="G2" s="100"/>
      <c r="H2" s="100"/>
      <c r="I2" s="100"/>
      <c r="J2" s="100"/>
      <c r="K2" s="100"/>
      <c r="L2" s="100"/>
      <c r="M2" s="100"/>
      <c r="N2" s="100"/>
      <c r="O2" s="100"/>
      <c r="P2" s="100"/>
      <c r="Q2" s="100"/>
      <c r="R2" s="100"/>
      <c r="S2" s="100"/>
      <c r="T2" s="100"/>
      <c r="U2" s="100"/>
      <c r="V2" s="100"/>
    </row>
    <row r="3" spans="1:24" ht="21.75" customHeight="1" x14ac:dyDescent="0.2">
      <c r="A3" s="46" t="s">
        <v>86</v>
      </c>
      <c r="B3" t="s">
        <v>104</v>
      </c>
      <c r="C3" s="109"/>
      <c r="D3" s="109"/>
      <c r="E3" s="109"/>
      <c r="F3" s="109"/>
      <c r="G3" s="100"/>
      <c r="H3" s="100"/>
      <c r="I3" s="100"/>
      <c r="J3" s="100"/>
      <c r="K3" s="100"/>
      <c r="L3" s="101" t="s">
        <v>83</v>
      </c>
      <c r="M3" s="101" t="s">
        <v>84</v>
      </c>
      <c r="N3" s="101" t="s">
        <v>85</v>
      </c>
      <c r="O3" s="142" t="s">
        <v>245</v>
      </c>
      <c r="P3" s="100"/>
      <c r="Q3" s="100"/>
      <c r="R3" s="100"/>
      <c r="S3" s="100"/>
      <c r="T3" s="100"/>
      <c r="U3" s="100"/>
      <c r="V3" s="100"/>
    </row>
    <row r="4" spans="1:24" ht="21.75" customHeight="1" x14ac:dyDescent="0.2">
      <c r="A4" s="46" t="s">
        <v>9</v>
      </c>
      <c r="B4" t="s">
        <v>50</v>
      </c>
      <c r="C4" s="109"/>
      <c r="D4" s="109"/>
      <c r="E4" s="109"/>
      <c r="F4" s="109"/>
      <c r="G4" s="100"/>
      <c r="H4" s="100"/>
      <c r="I4" s="100"/>
      <c r="J4" s="100"/>
      <c r="K4" s="100"/>
      <c r="L4" s="95">
        <f>Données!F3</f>
        <v>4133.7400000000025</v>
      </c>
      <c r="M4" s="95">
        <f>Données!G3</f>
        <v>368.78999999999996</v>
      </c>
      <c r="N4" s="95">
        <f>Données!H3</f>
        <v>10700</v>
      </c>
      <c r="O4" s="142"/>
      <c r="P4" s="100"/>
      <c r="Q4" s="100"/>
      <c r="R4" s="100"/>
      <c r="S4" s="100"/>
      <c r="T4" s="100"/>
      <c r="U4" s="100"/>
      <c r="V4" s="100"/>
    </row>
    <row r="5" spans="1:24" ht="23.25" customHeight="1" x14ac:dyDescent="0.2">
      <c r="A5" s="109"/>
      <c r="B5" s="109"/>
      <c r="C5" s="109"/>
      <c r="D5" s="109"/>
      <c r="E5" s="109"/>
      <c r="F5" s="109"/>
      <c r="G5" s="98"/>
      <c r="H5" s="98"/>
      <c r="I5" s="98"/>
      <c r="J5" s="100"/>
      <c r="K5" s="100"/>
      <c r="L5" s="100"/>
      <c r="M5" s="100"/>
      <c r="N5" s="100"/>
      <c r="O5" s="103"/>
      <c r="P5" s="100"/>
      <c r="Q5" s="100"/>
      <c r="R5" s="100"/>
      <c r="S5" s="100"/>
      <c r="T5" s="100"/>
      <c r="U5" s="100"/>
      <c r="V5" s="100"/>
    </row>
    <row r="6" spans="1:24" ht="12.75" customHeight="1" x14ac:dyDescent="0.2">
      <c r="A6" s="98"/>
      <c r="B6" s="98" t="s">
        <v>105</v>
      </c>
      <c r="C6" s="98"/>
      <c r="D6" s="98"/>
      <c r="E6" s="98"/>
      <c r="F6" s="98"/>
      <c r="G6" s="143" t="s">
        <v>246</v>
      </c>
      <c r="H6" s="143"/>
      <c r="I6" s="102">
        <f>M4+N4</f>
        <v>11068.79</v>
      </c>
      <c r="J6" s="98"/>
      <c r="K6" s="98"/>
      <c r="L6" s="98"/>
      <c r="M6" s="98"/>
      <c r="N6" s="104"/>
      <c r="O6" s="103"/>
      <c r="P6" s="98"/>
      <c r="Q6" s="98"/>
      <c r="R6" s="98"/>
      <c r="S6" s="98"/>
      <c r="T6" s="104"/>
      <c r="U6" s="105" t="s">
        <v>87</v>
      </c>
      <c r="V6" s="106" t="s">
        <v>88</v>
      </c>
      <c r="W6" s="36"/>
      <c r="X6"/>
    </row>
    <row r="7" spans="1:24" x14ac:dyDescent="0.2">
      <c r="A7" s="46" t="s">
        <v>102</v>
      </c>
      <c r="B7" t="s">
        <v>106</v>
      </c>
      <c r="C7" t="s">
        <v>107</v>
      </c>
      <c r="E7" s="46" t="s">
        <v>8</v>
      </c>
      <c r="F7" t="s">
        <v>108</v>
      </c>
      <c r="G7" s="98"/>
      <c r="H7" s="98"/>
      <c r="I7" s="98"/>
      <c r="J7" s="98"/>
      <c r="K7" s="98"/>
      <c r="L7" s="98"/>
      <c r="M7" s="98"/>
      <c r="N7" s="104"/>
      <c r="O7" s="98"/>
      <c r="P7" s="110"/>
      <c r="Q7" s="98"/>
      <c r="R7" s="98"/>
      <c r="S7" s="110" t="s">
        <v>248</v>
      </c>
      <c r="T7" s="104"/>
      <c r="U7" s="107">
        <f>Données!B6</f>
        <v>44346</v>
      </c>
      <c r="V7" s="108">
        <f>Données!F4</f>
        <v>4269.3</v>
      </c>
      <c r="W7" s="36"/>
      <c r="X7"/>
    </row>
    <row r="8" spans="1:24" x14ac:dyDescent="0.2">
      <c r="A8" s="48" t="s">
        <v>4</v>
      </c>
      <c r="B8" s="49"/>
      <c r="C8" s="49"/>
      <c r="E8" s="48" t="s">
        <v>50</v>
      </c>
      <c r="F8" s="49"/>
      <c r="U8" s="96">
        <v>44347</v>
      </c>
      <c r="V8" s="97">
        <v>4156.16</v>
      </c>
      <c r="W8" s="66"/>
      <c r="X8"/>
    </row>
    <row r="9" spans="1:24" x14ac:dyDescent="0.2">
      <c r="A9" s="47" t="s">
        <v>32</v>
      </c>
      <c r="B9" s="49">
        <v>-458.49</v>
      </c>
      <c r="C9" s="49"/>
      <c r="E9" s="47" t="s">
        <v>4</v>
      </c>
      <c r="F9" s="49">
        <v>17</v>
      </c>
      <c r="U9" s="96">
        <v>44348</v>
      </c>
      <c r="V9" s="97">
        <v>7569.87</v>
      </c>
      <c r="W9" s="66"/>
      <c r="X9"/>
    </row>
    <row r="10" spans="1:24" x14ac:dyDescent="0.2">
      <c r="A10" s="47" t="s">
        <v>35</v>
      </c>
      <c r="B10" s="49">
        <v>-109.57</v>
      </c>
      <c r="C10" s="49"/>
      <c r="E10" s="47" t="s">
        <v>113</v>
      </c>
      <c r="F10" s="49">
        <v>4</v>
      </c>
      <c r="U10" s="96">
        <v>44349</v>
      </c>
      <c r="V10" s="97">
        <v>4085.93</v>
      </c>
      <c r="W10" s="66"/>
      <c r="X10"/>
    </row>
    <row r="11" spans="1:24" x14ac:dyDescent="0.2">
      <c r="A11" s="47" t="s">
        <v>71</v>
      </c>
      <c r="B11" s="49">
        <v>-146.66</v>
      </c>
      <c r="C11" s="49"/>
      <c r="E11" s="47" t="s">
        <v>7</v>
      </c>
      <c r="F11" s="49">
        <v>6</v>
      </c>
      <c r="U11" s="96">
        <v>44350</v>
      </c>
      <c r="V11" s="97">
        <v>3665.54</v>
      </c>
      <c r="W11" s="66"/>
      <c r="X11"/>
    </row>
    <row r="12" spans="1:24" x14ac:dyDescent="0.2">
      <c r="A12" s="47" t="s">
        <v>28</v>
      </c>
      <c r="B12" s="49">
        <v>-283.17999999999995</v>
      </c>
      <c r="C12" s="49">
        <v>86.5</v>
      </c>
      <c r="E12" s="47" t="s">
        <v>90</v>
      </c>
      <c r="F12" s="49">
        <v>1</v>
      </c>
      <c r="U12" s="96">
        <v>44351</v>
      </c>
      <c r="V12" s="97">
        <v>3615.54</v>
      </c>
      <c r="W12" s="66"/>
      <c r="X12"/>
    </row>
    <row r="13" spans="1:24" x14ac:dyDescent="0.2">
      <c r="A13" s="48" t="s">
        <v>113</v>
      </c>
      <c r="B13" s="49"/>
      <c r="C13" s="49"/>
      <c r="E13" s="47" t="s">
        <v>153</v>
      </c>
      <c r="F13" s="49">
        <v>1</v>
      </c>
      <c r="U13" s="96">
        <v>44354</v>
      </c>
      <c r="V13" s="97">
        <v>3491.56</v>
      </c>
      <c r="W13" s="66"/>
      <c r="X13"/>
    </row>
    <row r="14" spans="1:24" x14ac:dyDescent="0.2">
      <c r="A14" s="47" t="s">
        <v>35</v>
      </c>
      <c r="B14" s="49">
        <v>-486.88</v>
      </c>
      <c r="C14" s="49"/>
      <c r="E14" s="47" t="s">
        <v>6</v>
      </c>
      <c r="F14" s="49">
        <v>5</v>
      </c>
      <c r="U14" s="96">
        <v>44358</v>
      </c>
      <c r="V14" s="97">
        <v>4033.7400000000025</v>
      </c>
    </row>
    <row r="15" spans="1:24" x14ac:dyDescent="0.2">
      <c r="A15" s="47" t="s">
        <v>71</v>
      </c>
      <c r="B15" s="49">
        <v>-23.98</v>
      </c>
      <c r="C15" s="49"/>
      <c r="E15" s="47" t="s">
        <v>174</v>
      </c>
      <c r="F15" s="49">
        <v>1</v>
      </c>
      <c r="U15" s="96"/>
    </row>
    <row r="16" spans="1:24" x14ac:dyDescent="0.2">
      <c r="A16" s="48" t="s">
        <v>7</v>
      </c>
      <c r="B16" s="49"/>
      <c r="C16" s="49"/>
      <c r="E16" s="48" t="s">
        <v>80</v>
      </c>
      <c r="F16" s="49"/>
      <c r="U16" s="96"/>
    </row>
    <row r="17" spans="1:21" x14ac:dyDescent="0.2">
      <c r="A17" s="47" t="s">
        <v>34</v>
      </c>
      <c r="B17" s="49">
        <v>-3510</v>
      </c>
      <c r="C17" s="49">
        <v>2016.06</v>
      </c>
      <c r="E17" s="47" t="s">
        <v>4</v>
      </c>
      <c r="F17" s="49">
        <v>3</v>
      </c>
      <c r="U17" s="96"/>
    </row>
    <row r="18" spans="1:21" x14ac:dyDescent="0.2">
      <c r="A18" s="47" t="s">
        <v>28</v>
      </c>
      <c r="B18" s="49"/>
      <c r="C18" s="49">
        <v>157.87</v>
      </c>
      <c r="E18" s="47" t="s">
        <v>11</v>
      </c>
      <c r="F18" s="49">
        <v>7</v>
      </c>
      <c r="U18" s="96"/>
    </row>
    <row r="19" spans="1:21" x14ac:dyDescent="0.2">
      <c r="A19" s="47" t="s">
        <v>31</v>
      </c>
      <c r="B19" s="49"/>
      <c r="C19" s="49">
        <v>21</v>
      </c>
      <c r="E19" s="47" t="s">
        <v>7</v>
      </c>
      <c r="F19" s="49">
        <v>2</v>
      </c>
      <c r="U19" s="96"/>
    </row>
    <row r="20" spans="1:21" x14ac:dyDescent="0.2">
      <c r="A20" s="48" t="s">
        <v>90</v>
      </c>
      <c r="B20" s="49"/>
      <c r="C20" s="49"/>
      <c r="E20" s="48" t="s">
        <v>56</v>
      </c>
      <c r="F20" s="49"/>
      <c r="U20" s="96"/>
    </row>
    <row r="21" spans="1:21" x14ac:dyDescent="0.2">
      <c r="A21" s="47" t="s">
        <v>34</v>
      </c>
      <c r="B21" s="49"/>
      <c r="C21" s="49">
        <v>3500.17</v>
      </c>
      <c r="E21" s="47" t="s">
        <v>7</v>
      </c>
      <c r="F21" s="49">
        <v>4</v>
      </c>
      <c r="U21" s="96"/>
    </row>
    <row r="22" spans="1:21" x14ac:dyDescent="0.2">
      <c r="A22" s="48" t="s">
        <v>153</v>
      </c>
      <c r="B22" s="49"/>
      <c r="C22" s="49"/>
      <c r="U22" s="96"/>
    </row>
    <row r="23" spans="1:21" x14ac:dyDescent="0.2">
      <c r="A23" s="47" t="s">
        <v>154</v>
      </c>
      <c r="B23" s="49">
        <v>-50</v>
      </c>
      <c r="C23" s="49"/>
      <c r="U23" s="96"/>
    </row>
    <row r="24" spans="1:21" x14ac:dyDescent="0.2">
      <c r="A24" s="48" t="s">
        <v>6</v>
      </c>
      <c r="B24" s="49"/>
      <c r="C24" s="49"/>
      <c r="U24" s="96"/>
    </row>
    <row r="25" spans="1:21" x14ac:dyDescent="0.2">
      <c r="A25" s="47" t="s">
        <v>39</v>
      </c>
      <c r="B25" s="49">
        <v>-25.31</v>
      </c>
      <c r="C25" s="49"/>
      <c r="U25" s="96"/>
    </row>
    <row r="26" spans="1:21" x14ac:dyDescent="0.2">
      <c r="A26" s="47" t="s">
        <v>71</v>
      </c>
      <c r="B26" s="49">
        <v>-209.44</v>
      </c>
      <c r="C26" s="49"/>
      <c r="U26" s="96"/>
    </row>
    <row r="27" spans="1:21" x14ac:dyDescent="0.2">
      <c r="A27" s="47" t="s">
        <v>28</v>
      </c>
      <c r="B27" s="49">
        <v>-563.65</v>
      </c>
      <c r="C27" s="49"/>
      <c r="U27" s="96"/>
    </row>
    <row r="28" spans="1:21" x14ac:dyDescent="0.2">
      <c r="A28" s="48" t="s">
        <v>174</v>
      </c>
      <c r="B28" s="49"/>
      <c r="C28" s="49"/>
      <c r="U28" s="96"/>
    </row>
    <row r="29" spans="1:21" x14ac:dyDescent="0.2">
      <c r="A29" s="47" t="s">
        <v>31</v>
      </c>
      <c r="B29" s="49">
        <v>-50</v>
      </c>
      <c r="C29" s="49"/>
      <c r="U29" s="96"/>
    </row>
    <row r="30" spans="1:21" x14ac:dyDescent="0.2">
      <c r="A30" s="48" t="s">
        <v>103</v>
      </c>
      <c r="B30" s="49">
        <v>-5917.16</v>
      </c>
      <c r="C30" s="49">
        <v>5781.6</v>
      </c>
      <c r="U30" s="96"/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0000"/>
  </sheetPr>
  <dimension ref="A1:X56"/>
  <sheetViews>
    <sheetView showGridLines="0" topLeftCell="F1" zoomScale="80" zoomScaleNormal="80" workbookViewId="0">
      <selection activeCell="P18" sqref="P18"/>
    </sheetView>
  </sheetViews>
  <sheetFormatPr baseColWidth="10" defaultColWidth="9.140625" defaultRowHeight="12.75" x14ac:dyDescent="0.2"/>
  <cols>
    <col min="1" max="1" width="23" style="21" bestFit="1" customWidth="1"/>
    <col min="2" max="2" width="48.85546875" customWidth="1"/>
    <col min="3" max="3" width="15.140625" bestFit="1" customWidth="1"/>
    <col min="4" max="4" width="2.42578125" customWidth="1"/>
    <col min="5" max="5" width="25.140625" bestFit="1" customWidth="1"/>
    <col min="6" max="6" width="10" customWidth="1"/>
    <col min="7" max="7" width="14.28515625" hidden="1" customWidth="1"/>
    <col min="8" max="8" width="16.140625" customWidth="1"/>
    <col min="11" max="11" width="11.28515625" customWidth="1"/>
    <col min="13" max="13" width="27" customWidth="1"/>
    <col min="24" max="24" width="12" bestFit="1" customWidth="1"/>
  </cols>
  <sheetData>
    <row r="1" spans="1:24" x14ac:dyDescent="0.2">
      <c r="A1" s="25" t="s">
        <v>0</v>
      </c>
      <c r="B1" s="37" t="s">
        <v>95</v>
      </c>
      <c r="C1" s="3" t="s">
        <v>3</v>
      </c>
      <c r="E1" s="3" t="s">
        <v>8</v>
      </c>
      <c r="G1" s="5" t="s">
        <v>1</v>
      </c>
      <c r="H1" s="50" t="s">
        <v>109</v>
      </c>
      <c r="I1" t="s">
        <v>110</v>
      </c>
      <c r="K1" t="s">
        <v>133</v>
      </c>
      <c r="M1" s="118" t="s">
        <v>349</v>
      </c>
      <c r="X1" s="62"/>
    </row>
    <row r="2" spans="1:24" x14ac:dyDescent="0.2">
      <c r="A2" s="22" t="s">
        <v>34</v>
      </c>
      <c r="B2" s="45" t="s">
        <v>51</v>
      </c>
      <c r="C2" s="3" t="s">
        <v>4</v>
      </c>
      <c r="E2" t="s">
        <v>50</v>
      </c>
      <c r="G2" s="7" t="e">
        <f>INDEX(#REF!,ROW()-1,MATCH(c_c,#REF!,0))</f>
        <v>#REF!</v>
      </c>
      <c r="H2" t="s">
        <v>86</v>
      </c>
      <c r="I2">
        <v>2</v>
      </c>
      <c r="K2" t="s">
        <v>121</v>
      </c>
      <c r="M2" s="119" t="s">
        <v>34</v>
      </c>
    </row>
    <row r="3" spans="1:24" x14ac:dyDescent="0.2">
      <c r="A3" s="22" t="s">
        <v>34</v>
      </c>
      <c r="B3" s="45" t="s">
        <v>52</v>
      </c>
      <c r="C3" s="3" t="s">
        <v>5</v>
      </c>
      <c r="E3" s="3" t="s">
        <v>56</v>
      </c>
      <c r="G3" s="7" t="e">
        <f>INDEX(#REF!,ROW()-1,MATCH(c_c,#REF!,0))</f>
        <v>#REF!</v>
      </c>
      <c r="H3" t="s">
        <v>8</v>
      </c>
      <c r="I3">
        <v>3</v>
      </c>
      <c r="K3" t="s">
        <v>122</v>
      </c>
      <c r="M3" s="120" t="s">
        <v>71</v>
      </c>
    </row>
    <row r="4" spans="1:24" x14ac:dyDescent="0.2">
      <c r="A4" s="22" t="s">
        <v>34</v>
      </c>
      <c r="B4" s="45" t="s">
        <v>62</v>
      </c>
      <c r="C4" t="s">
        <v>53</v>
      </c>
      <c r="E4" s="31" t="s">
        <v>80</v>
      </c>
      <c r="G4" s="7" t="e">
        <f>INDEX(#REF!,ROW()-1,MATCH(c_c,#REF!,0))</f>
        <v>#REF!</v>
      </c>
      <c r="H4" t="s">
        <v>2</v>
      </c>
      <c r="I4">
        <v>4</v>
      </c>
      <c r="K4" t="s">
        <v>123</v>
      </c>
      <c r="M4" s="121" t="s">
        <v>28</v>
      </c>
    </row>
    <row r="5" spans="1:24" x14ac:dyDescent="0.2">
      <c r="A5" s="22" t="s">
        <v>34</v>
      </c>
      <c r="B5" s="45" t="s">
        <v>22</v>
      </c>
      <c r="C5" s="3" t="s">
        <v>11</v>
      </c>
      <c r="G5" s="7" t="e">
        <f>INDEX(#REF!,ROW()-1,MATCH(c_c,#REF!,0))</f>
        <v>#REF!</v>
      </c>
      <c r="H5" t="s">
        <v>0</v>
      </c>
      <c r="I5">
        <v>5</v>
      </c>
      <c r="K5" t="s">
        <v>124</v>
      </c>
      <c r="M5" s="122" t="s">
        <v>35</v>
      </c>
    </row>
    <row r="6" spans="1:24" x14ac:dyDescent="0.2">
      <c r="A6" s="22" t="s">
        <v>34</v>
      </c>
      <c r="B6" s="45" t="s">
        <v>26</v>
      </c>
      <c r="C6" s="3" t="s">
        <v>6</v>
      </c>
      <c r="G6" s="7" t="e">
        <f>INDEX(#REF!,ROW()-1,MATCH(c_c,#REF!,0))</f>
        <v>#REF!</v>
      </c>
      <c r="H6" t="s">
        <v>111</v>
      </c>
      <c r="I6">
        <v>6</v>
      </c>
      <c r="K6" t="s">
        <v>125</v>
      </c>
      <c r="M6" s="123" t="s">
        <v>31</v>
      </c>
    </row>
    <row r="7" spans="1:24" x14ac:dyDescent="0.2">
      <c r="A7" s="22" t="s">
        <v>34</v>
      </c>
      <c r="B7" s="45" t="s">
        <v>55</v>
      </c>
      <c r="C7" s="3" t="s">
        <v>7</v>
      </c>
      <c r="G7" s="7" t="e">
        <f>INDEX(#REF!,ROW()-1,MATCH(c_c,#REF!,0))</f>
        <v>#REF!</v>
      </c>
      <c r="H7" t="s">
        <v>98</v>
      </c>
      <c r="I7">
        <v>9</v>
      </c>
      <c r="K7" t="s">
        <v>126</v>
      </c>
      <c r="M7" s="124" t="s">
        <v>32</v>
      </c>
    </row>
    <row r="8" spans="1:24" x14ac:dyDescent="0.2">
      <c r="A8" s="22" t="s">
        <v>34</v>
      </c>
      <c r="B8" s="45" t="s">
        <v>72</v>
      </c>
      <c r="C8" t="s">
        <v>77</v>
      </c>
      <c r="G8" s="7" t="e">
        <f>INDEX(#REF!,ROW()-1,MATCH(c_c,#REF!,0))</f>
        <v>#REF!</v>
      </c>
      <c r="K8" t="s">
        <v>127</v>
      </c>
      <c r="M8" s="125" t="s">
        <v>38</v>
      </c>
    </row>
    <row r="9" spans="1:24" x14ac:dyDescent="0.2">
      <c r="A9" s="23" t="s">
        <v>71</v>
      </c>
      <c r="B9" s="9" t="s">
        <v>81</v>
      </c>
      <c r="C9" t="s">
        <v>90</v>
      </c>
      <c r="G9" s="7" t="e">
        <f>INDEX(#REF!,ROW()-1,MATCH(c_c,#REF!,0))</f>
        <v>#REF!</v>
      </c>
      <c r="K9" t="s">
        <v>128</v>
      </c>
      <c r="M9" s="126" t="s">
        <v>33</v>
      </c>
    </row>
    <row r="10" spans="1:24" x14ac:dyDescent="0.2">
      <c r="A10" s="23" t="s">
        <v>71</v>
      </c>
      <c r="B10" s="9" t="s">
        <v>24</v>
      </c>
      <c r="G10" s="7" t="e">
        <f>INDEX(#REF!,ROW()-1,MATCH(c_c,#REF!,0))</f>
        <v>#REF!</v>
      </c>
      <c r="K10" t="s">
        <v>129</v>
      </c>
      <c r="M10" s="127" t="s">
        <v>39</v>
      </c>
    </row>
    <row r="11" spans="1:24" x14ac:dyDescent="0.2">
      <c r="A11" s="23" t="s">
        <v>71</v>
      </c>
      <c r="B11" s="26" t="s">
        <v>59</v>
      </c>
      <c r="G11" s="7" t="e">
        <f>INDEX(#REF!,ROW()-1,MATCH(c_c,#REF!,0))</f>
        <v>#REF!</v>
      </c>
      <c r="K11" t="s">
        <v>130</v>
      </c>
      <c r="M11" s="128" t="s">
        <v>67</v>
      </c>
    </row>
    <row r="12" spans="1:24" x14ac:dyDescent="0.2">
      <c r="A12" s="23" t="s">
        <v>71</v>
      </c>
      <c r="B12" s="9" t="s">
        <v>58</v>
      </c>
      <c r="G12" s="7" t="e">
        <f>INDEX(#REF!,ROW()-1,MATCH(c_c,#REF!,0))</f>
        <v>#REF!</v>
      </c>
      <c r="K12" t="s">
        <v>131</v>
      </c>
    </row>
    <row r="13" spans="1:24" x14ac:dyDescent="0.2">
      <c r="A13" s="24" t="s">
        <v>28</v>
      </c>
      <c r="B13" s="10" t="s">
        <v>57</v>
      </c>
      <c r="G13" s="7" t="e">
        <f>INDEX(#REF!,ROW()-1,MATCH(c_c,#REF!,0))</f>
        <v>#REF!</v>
      </c>
      <c r="K13" t="s">
        <v>132</v>
      </c>
    </row>
    <row r="14" spans="1:24" x14ac:dyDescent="0.2">
      <c r="A14" s="24" t="s">
        <v>28</v>
      </c>
      <c r="B14" s="20" t="s">
        <v>48</v>
      </c>
      <c r="G14" s="7" t="e">
        <f>INDEX(#REF!,ROW()-1,MATCH(c_c,#REF!,0))</f>
        <v>#REF!</v>
      </c>
    </row>
    <row r="15" spans="1:24" x14ac:dyDescent="0.2">
      <c r="A15" s="24" t="s">
        <v>28</v>
      </c>
      <c r="B15" s="20" t="s">
        <v>46</v>
      </c>
      <c r="G15" s="7" t="e">
        <f>INDEX(#REF!,ROW()-1,MATCH(c_c,#REF!,0))</f>
        <v>#REF!</v>
      </c>
    </row>
    <row r="16" spans="1:24" x14ac:dyDescent="0.2">
      <c r="A16" s="24" t="s">
        <v>28</v>
      </c>
      <c r="B16" s="10" t="s">
        <v>61</v>
      </c>
      <c r="G16" s="7" t="e">
        <f>INDEX(#REF!,ROW()-1,MATCH(c_c,#REF!,0))</f>
        <v>#REF!</v>
      </c>
    </row>
    <row r="17" spans="1:7" x14ac:dyDescent="0.2">
      <c r="A17" s="24" t="s">
        <v>28</v>
      </c>
      <c r="B17" s="10" t="s">
        <v>30</v>
      </c>
      <c r="G17" s="7" t="e">
        <f>INDEX(#REF!,ROW()-1,MATCH(c_c,#REF!,0))</f>
        <v>#REF!</v>
      </c>
    </row>
    <row r="18" spans="1:7" x14ac:dyDescent="0.2">
      <c r="A18" s="24" t="s">
        <v>28</v>
      </c>
      <c r="B18" s="10" t="s">
        <v>29</v>
      </c>
      <c r="G18" s="7" t="e">
        <f>INDEX(#REF!,ROW()-1,MATCH(c_c,#REF!,0))</f>
        <v>#REF!</v>
      </c>
    </row>
    <row r="19" spans="1:7" x14ac:dyDescent="0.2">
      <c r="A19" s="24" t="s">
        <v>28</v>
      </c>
      <c r="B19" s="10" t="s">
        <v>82</v>
      </c>
      <c r="G19" s="7" t="e">
        <f>INDEX(#REF!,ROW()-1,MATCH(c_c,#REF!,0))</f>
        <v>#REF!</v>
      </c>
    </row>
    <row r="20" spans="1:7" x14ac:dyDescent="0.2">
      <c r="A20" s="24" t="s">
        <v>28</v>
      </c>
      <c r="B20" s="10" t="s">
        <v>68</v>
      </c>
      <c r="G20" s="7" t="e">
        <f>INDEX(#REF!,ROW()-1,MATCH(c_c,#REF!,0))</f>
        <v>#REF!</v>
      </c>
    </row>
    <row r="21" spans="1:7" x14ac:dyDescent="0.2">
      <c r="A21" s="38" t="s">
        <v>35</v>
      </c>
      <c r="B21" s="8" t="s">
        <v>47</v>
      </c>
      <c r="G21" s="7" t="e">
        <f>INDEX(#REF!,ROW()-1,MATCH(c_c,#REF!,0))</f>
        <v>#REF!</v>
      </c>
    </row>
    <row r="22" spans="1:7" x14ac:dyDescent="0.2">
      <c r="A22" s="38" t="s">
        <v>35</v>
      </c>
      <c r="B22" s="13" t="s">
        <v>12</v>
      </c>
      <c r="G22" s="7" t="e">
        <f>INDEX(#REF!,ROW()-1,MATCH(c_c,#REF!,0))</f>
        <v>#REF!</v>
      </c>
    </row>
    <row r="23" spans="1:7" x14ac:dyDescent="0.2">
      <c r="A23" s="38" t="s">
        <v>35</v>
      </c>
      <c r="B23" s="13" t="s">
        <v>23</v>
      </c>
      <c r="G23" s="7" t="e">
        <f>INDEX(#REF!,ROW()-1,MATCH(c_c,#REF!,0))</f>
        <v>#REF!</v>
      </c>
    </row>
    <row r="24" spans="1:7" x14ac:dyDescent="0.2">
      <c r="A24" s="38" t="s">
        <v>35</v>
      </c>
      <c r="B24" s="8" t="s">
        <v>49</v>
      </c>
      <c r="G24" s="6" t="s">
        <v>21</v>
      </c>
    </row>
    <row r="25" spans="1:7" x14ac:dyDescent="0.2">
      <c r="A25" s="38" t="s">
        <v>35</v>
      </c>
      <c r="B25" s="8" t="s">
        <v>36</v>
      </c>
    </row>
    <row r="26" spans="1:7" x14ac:dyDescent="0.2">
      <c r="A26" s="38" t="s">
        <v>35</v>
      </c>
      <c r="B26" s="8" t="s">
        <v>73</v>
      </c>
    </row>
    <row r="27" spans="1:7" x14ac:dyDescent="0.2">
      <c r="A27" s="39" t="s">
        <v>31</v>
      </c>
      <c r="B27" s="15" t="s">
        <v>76</v>
      </c>
    </row>
    <row r="28" spans="1:7" x14ac:dyDescent="0.2">
      <c r="A28" s="39" t="s">
        <v>31</v>
      </c>
      <c r="B28" s="15" t="s">
        <v>13</v>
      </c>
    </row>
    <row r="29" spans="1:7" x14ac:dyDescent="0.2">
      <c r="A29" s="39" t="s">
        <v>31</v>
      </c>
      <c r="B29" s="11" t="s">
        <v>27</v>
      </c>
    </row>
    <row r="30" spans="1:7" x14ac:dyDescent="0.2">
      <c r="A30" s="39" t="s">
        <v>31</v>
      </c>
      <c r="B30" s="11" t="s">
        <v>19</v>
      </c>
    </row>
    <row r="31" spans="1:7" x14ac:dyDescent="0.2">
      <c r="A31" s="39" t="s">
        <v>31</v>
      </c>
      <c r="B31" s="11" t="s">
        <v>14</v>
      </c>
    </row>
    <row r="32" spans="1:7" x14ac:dyDescent="0.2">
      <c r="A32" s="39" t="s">
        <v>31</v>
      </c>
      <c r="B32" s="11" t="s">
        <v>74</v>
      </c>
    </row>
    <row r="33" spans="1:2" x14ac:dyDescent="0.2">
      <c r="A33" s="40" t="s">
        <v>32</v>
      </c>
      <c r="B33" s="17" t="s">
        <v>37</v>
      </c>
    </row>
    <row r="34" spans="1:2" x14ac:dyDescent="0.2">
      <c r="A34" s="40" t="s">
        <v>32</v>
      </c>
      <c r="B34" s="19" t="s">
        <v>40</v>
      </c>
    </row>
    <row r="35" spans="1:2" x14ac:dyDescent="0.2">
      <c r="A35" s="40" t="s">
        <v>32</v>
      </c>
      <c r="B35" s="18" t="s">
        <v>20</v>
      </c>
    </row>
    <row r="36" spans="1:2" x14ac:dyDescent="0.2">
      <c r="A36" s="41" t="s">
        <v>38</v>
      </c>
      <c r="B36" s="16" t="s">
        <v>25</v>
      </c>
    </row>
    <row r="37" spans="1:2" x14ac:dyDescent="0.2">
      <c r="A37" s="41" t="s">
        <v>38</v>
      </c>
      <c r="B37" s="16" t="s">
        <v>10</v>
      </c>
    </row>
    <row r="38" spans="1:2" x14ac:dyDescent="0.2">
      <c r="A38" s="41" t="s">
        <v>38</v>
      </c>
      <c r="B38" s="16" t="s">
        <v>54</v>
      </c>
    </row>
    <row r="39" spans="1:2" x14ac:dyDescent="0.2">
      <c r="A39" s="41" t="s">
        <v>38</v>
      </c>
      <c r="B39" s="16" t="s">
        <v>60</v>
      </c>
    </row>
    <row r="40" spans="1:2" x14ac:dyDescent="0.2">
      <c r="A40" s="41" t="s">
        <v>38</v>
      </c>
      <c r="B40" s="16" t="s">
        <v>78</v>
      </c>
    </row>
    <row r="41" spans="1:2" x14ac:dyDescent="0.2">
      <c r="A41" s="42" t="s">
        <v>33</v>
      </c>
      <c r="B41" s="14" t="s">
        <v>42</v>
      </c>
    </row>
    <row r="42" spans="1:2" x14ac:dyDescent="0.2">
      <c r="A42" s="42" t="s">
        <v>33</v>
      </c>
      <c r="B42" s="14" t="s">
        <v>41</v>
      </c>
    </row>
    <row r="43" spans="1:2" x14ac:dyDescent="0.2">
      <c r="A43" s="43" t="s">
        <v>39</v>
      </c>
      <c r="B43" s="12" t="s">
        <v>43</v>
      </c>
    </row>
    <row r="44" spans="1:2" x14ac:dyDescent="0.2">
      <c r="A44" s="43" t="s">
        <v>39</v>
      </c>
      <c r="B44" s="12" t="s">
        <v>16</v>
      </c>
    </row>
    <row r="45" spans="1:2" x14ac:dyDescent="0.2">
      <c r="A45" s="43" t="s">
        <v>39</v>
      </c>
      <c r="B45" s="12" t="s">
        <v>75</v>
      </c>
    </row>
    <row r="46" spans="1:2" x14ac:dyDescent="0.2">
      <c r="A46" s="43" t="s">
        <v>39</v>
      </c>
      <c r="B46" s="12" t="s">
        <v>70</v>
      </c>
    </row>
    <row r="47" spans="1:2" x14ac:dyDescent="0.2">
      <c r="A47" s="43" t="s">
        <v>39</v>
      </c>
      <c r="B47" s="12" t="s">
        <v>44</v>
      </c>
    </row>
    <row r="48" spans="1:2" x14ac:dyDescent="0.2">
      <c r="A48" s="43" t="s">
        <v>39</v>
      </c>
      <c r="B48" s="12" t="s">
        <v>45</v>
      </c>
    </row>
    <row r="49" spans="1:2" x14ac:dyDescent="0.2">
      <c r="A49" s="43" t="s">
        <v>39</v>
      </c>
      <c r="B49" s="12" t="s">
        <v>17</v>
      </c>
    </row>
    <row r="50" spans="1:2" x14ac:dyDescent="0.2">
      <c r="A50" s="43" t="s">
        <v>39</v>
      </c>
      <c r="B50" s="12" t="s">
        <v>15</v>
      </c>
    </row>
    <row r="51" spans="1:2" x14ac:dyDescent="0.2">
      <c r="A51" s="43" t="s">
        <v>39</v>
      </c>
      <c r="B51" s="12" t="s">
        <v>18</v>
      </c>
    </row>
    <row r="52" spans="1:2" x14ac:dyDescent="0.2">
      <c r="A52" s="43" t="s">
        <v>39</v>
      </c>
      <c r="B52" s="12" t="s">
        <v>66</v>
      </c>
    </row>
    <row r="53" spans="1:2" x14ac:dyDescent="0.2">
      <c r="A53" s="44" t="s">
        <v>67</v>
      </c>
      <c r="B53" s="27" t="s">
        <v>63</v>
      </c>
    </row>
    <row r="54" spans="1:2" x14ac:dyDescent="0.2">
      <c r="A54" s="44" t="s">
        <v>67</v>
      </c>
      <c r="B54" s="27" t="s">
        <v>64</v>
      </c>
    </row>
    <row r="55" spans="1:2" x14ac:dyDescent="0.2">
      <c r="A55" s="44" t="s">
        <v>67</v>
      </c>
      <c r="B55" s="27" t="s">
        <v>69</v>
      </c>
    </row>
    <row r="56" spans="1:2" x14ac:dyDescent="0.2">
      <c r="A56" s="44" t="s">
        <v>67</v>
      </c>
      <c r="B56" s="27" t="s">
        <v>65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97"/>
  <sheetViews>
    <sheetView workbookViewId="0">
      <pane ySplit="1" topLeftCell="A2" activePane="bottomLeft" state="frozen"/>
      <selection pane="bottomLeft" activeCell="F2" sqref="F2"/>
    </sheetView>
  </sheetViews>
  <sheetFormatPr baseColWidth="10" defaultRowHeight="12.75" x14ac:dyDescent="0.2"/>
  <cols>
    <col min="1" max="1" width="5.85546875" customWidth="1"/>
    <col min="2" max="2" width="9" customWidth="1"/>
    <col min="3" max="3" width="6.85546875" customWidth="1"/>
    <col min="4" max="4" width="27.5703125" customWidth="1"/>
    <col min="5" max="5" width="17.140625" customWidth="1"/>
    <col min="6" max="6" width="24.5703125" customWidth="1"/>
    <col min="7" max="7" width="19.5703125" customWidth="1"/>
    <col min="10" max="10" width="23.85546875" customWidth="1"/>
    <col min="11" max="11" width="10.85546875" style="65"/>
    <col min="12" max="12" width="11.42578125" style="65" hidden="1" customWidth="1"/>
    <col min="13" max="13" width="11.42578125" style="116" hidden="1" customWidth="1"/>
  </cols>
  <sheetData>
    <row r="1" spans="1:13" ht="13.5" thickBot="1" x14ac:dyDescent="0.25">
      <c r="A1" s="61" t="s">
        <v>251</v>
      </c>
      <c r="B1" s="112" t="s">
        <v>133</v>
      </c>
      <c r="C1" s="112" t="s">
        <v>134</v>
      </c>
      <c r="D1" s="112" t="s">
        <v>9</v>
      </c>
      <c r="E1" s="51" t="s">
        <v>2</v>
      </c>
      <c r="F1" s="51" t="s">
        <v>0</v>
      </c>
      <c r="G1" s="51" t="s">
        <v>112</v>
      </c>
      <c r="H1" s="60" t="s">
        <v>96</v>
      </c>
      <c r="I1" s="60" t="s">
        <v>97</v>
      </c>
      <c r="J1" s="60" t="s">
        <v>98</v>
      </c>
      <c r="K1" s="61" t="s">
        <v>135</v>
      </c>
      <c r="L1" s="61" t="s">
        <v>156</v>
      </c>
      <c r="M1" s="114" t="s">
        <v>348</v>
      </c>
    </row>
    <row r="2" spans="1:13" x14ac:dyDescent="0.2">
      <c r="A2" s="113" t="s">
        <v>252</v>
      </c>
      <c r="B2" t="s">
        <v>121</v>
      </c>
      <c r="C2" s="53">
        <v>7</v>
      </c>
      <c r="D2" s="57" t="s">
        <v>50</v>
      </c>
      <c r="E2" s="59" t="s">
        <v>113</v>
      </c>
      <c r="F2" s="59" t="s">
        <v>71</v>
      </c>
      <c r="G2" s="59" t="s">
        <v>81</v>
      </c>
      <c r="H2" s="55">
        <v>-11.99</v>
      </c>
      <c r="I2" s="55"/>
      <c r="J2" s="57" t="s">
        <v>116</v>
      </c>
      <c r="K2" s="63"/>
      <c r="L2" s="64" t="s">
        <v>157</v>
      </c>
      <c r="M2" s="115">
        <f>MONTH(1&amp;T_Mvt[[#This Row],[Mois]])</f>
        <v>1</v>
      </c>
    </row>
    <row r="3" spans="1:13" x14ac:dyDescent="0.2">
      <c r="A3" s="113" t="s">
        <v>253</v>
      </c>
      <c r="B3" t="s">
        <v>121</v>
      </c>
      <c r="C3" s="52">
        <v>7</v>
      </c>
      <c r="D3" s="56" t="s">
        <v>50</v>
      </c>
      <c r="E3" s="58" t="s">
        <v>113</v>
      </c>
      <c r="F3" s="58" t="s">
        <v>71</v>
      </c>
      <c r="G3" s="58" t="s">
        <v>81</v>
      </c>
      <c r="H3" s="56">
        <v>-11.99</v>
      </c>
      <c r="I3" s="56"/>
      <c r="J3" s="56" t="s">
        <v>117</v>
      </c>
      <c r="K3" s="63"/>
      <c r="L3" s="64" t="s">
        <v>157</v>
      </c>
      <c r="M3" s="115">
        <f>MONTH(1&amp;T_Mvt[[#This Row],[Mois]])</f>
        <v>1</v>
      </c>
    </row>
    <row r="4" spans="1:13" x14ac:dyDescent="0.2">
      <c r="A4" s="113" t="s">
        <v>254</v>
      </c>
      <c r="B4" t="s">
        <v>121</v>
      </c>
      <c r="C4" s="53">
        <v>17</v>
      </c>
      <c r="D4" s="55" t="s">
        <v>80</v>
      </c>
      <c r="E4" s="59" t="s">
        <v>113</v>
      </c>
      <c r="F4" s="59" t="s">
        <v>71</v>
      </c>
      <c r="G4" s="59" t="s">
        <v>81</v>
      </c>
      <c r="H4" s="55">
        <v>-12.99</v>
      </c>
      <c r="I4" s="55"/>
      <c r="J4" s="55" t="s">
        <v>118</v>
      </c>
      <c r="K4" s="63"/>
      <c r="L4" s="64" t="s">
        <v>157</v>
      </c>
      <c r="M4" s="115">
        <f>MONTH(1&amp;T_Mvt[[#This Row],[Mois]])</f>
        <v>1</v>
      </c>
    </row>
    <row r="5" spans="1:13" x14ac:dyDescent="0.2">
      <c r="A5" s="113" t="s">
        <v>255</v>
      </c>
      <c r="B5" t="s">
        <v>121</v>
      </c>
      <c r="C5" s="52">
        <v>17</v>
      </c>
      <c r="D5" s="56" t="s">
        <v>50</v>
      </c>
      <c r="E5" s="58" t="s">
        <v>113</v>
      </c>
      <c r="F5" s="58" t="s">
        <v>34</v>
      </c>
      <c r="G5" s="58" t="s">
        <v>26</v>
      </c>
      <c r="H5" s="56">
        <v>-13</v>
      </c>
      <c r="I5" s="56"/>
      <c r="J5" s="56" t="s">
        <v>119</v>
      </c>
      <c r="K5" s="63"/>
      <c r="L5" s="64" t="s">
        <v>157</v>
      </c>
      <c r="M5" s="115">
        <f>MONTH(1&amp;T_Mvt[[#This Row],[Mois]])</f>
        <v>1</v>
      </c>
    </row>
    <row r="6" spans="1:13" x14ac:dyDescent="0.2">
      <c r="A6" s="113" t="s">
        <v>256</v>
      </c>
      <c r="B6" t="s">
        <v>121</v>
      </c>
      <c r="C6" s="53">
        <v>17</v>
      </c>
      <c r="D6" s="55" t="s">
        <v>50</v>
      </c>
      <c r="E6" s="59" t="s">
        <v>113</v>
      </c>
      <c r="F6" s="59" t="s">
        <v>34</v>
      </c>
      <c r="G6" s="59" t="s">
        <v>26</v>
      </c>
      <c r="H6" s="55">
        <v>-180</v>
      </c>
      <c r="I6" s="55"/>
      <c r="J6" s="55" t="s">
        <v>120</v>
      </c>
      <c r="K6" s="63"/>
      <c r="L6" s="64" t="s">
        <v>157</v>
      </c>
      <c r="M6" s="115">
        <f>MONTH(1&amp;T_Mvt[[#This Row],[Mois]])</f>
        <v>1</v>
      </c>
    </row>
    <row r="7" spans="1:13" x14ac:dyDescent="0.2">
      <c r="A7" s="113" t="s">
        <v>257</v>
      </c>
      <c r="B7" t="s">
        <v>121</v>
      </c>
      <c r="C7" s="52">
        <v>28</v>
      </c>
      <c r="D7" s="56" t="s">
        <v>80</v>
      </c>
      <c r="E7" s="58" t="s">
        <v>113</v>
      </c>
      <c r="F7" s="58" t="s">
        <v>34</v>
      </c>
      <c r="G7" s="58" t="s">
        <v>52</v>
      </c>
      <c r="H7" s="56">
        <v>-100</v>
      </c>
      <c r="I7" s="56"/>
      <c r="J7" s="56" t="s">
        <v>114</v>
      </c>
      <c r="K7" s="63"/>
      <c r="L7" s="64" t="s">
        <v>157</v>
      </c>
      <c r="M7" s="115">
        <f>MONTH(1&amp;T_Mvt[[#This Row],[Mois]])</f>
        <v>1</v>
      </c>
    </row>
    <row r="8" spans="1:13" x14ac:dyDescent="0.2">
      <c r="A8" s="113" t="s">
        <v>258</v>
      </c>
      <c r="B8" t="s">
        <v>121</v>
      </c>
      <c r="C8" s="53">
        <v>28</v>
      </c>
      <c r="D8" s="55" t="s">
        <v>56</v>
      </c>
      <c r="E8" s="59" t="s">
        <v>7</v>
      </c>
      <c r="F8" s="59" t="s">
        <v>34</v>
      </c>
      <c r="G8" s="59" t="s">
        <v>51</v>
      </c>
      <c r="H8" s="55"/>
      <c r="I8" s="55">
        <v>100</v>
      </c>
      <c r="J8" s="55" t="s">
        <v>115</v>
      </c>
      <c r="K8" s="63"/>
      <c r="L8" s="64" t="s">
        <v>157</v>
      </c>
      <c r="M8" s="115">
        <f>MONTH(1&amp;T_Mvt[[#This Row],[Mois]])</f>
        <v>1</v>
      </c>
    </row>
    <row r="9" spans="1:13" x14ac:dyDescent="0.2">
      <c r="A9" s="113" t="s">
        <v>259</v>
      </c>
      <c r="B9" t="s">
        <v>121</v>
      </c>
      <c r="C9" s="129">
        <v>31</v>
      </c>
      <c r="D9" s="54" t="s">
        <v>80</v>
      </c>
      <c r="E9" s="130" t="s">
        <v>7</v>
      </c>
      <c r="F9" s="130" t="s">
        <v>34</v>
      </c>
      <c r="G9" s="130" t="s">
        <v>62</v>
      </c>
      <c r="H9" s="54"/>
      <c r="I9" s="54">
        <v>2000</v>
      </c>
      <c r="J9" s="54" t="s">
        <v>89</v>
      </c>
      <c r="K9" s="63"/>
      <c r="L9" s="64" t="s">
        <v>157</v>
      </c>
      <c r="M9" s="115">
        <f>MONTH(1&amp;T_Mvt[[#This Row],[Mois]])</f>
        <v>1</v>
      </c>
    </row>
    <row r="10" spans="1:13" x14ac:dyDescent="0.2">
      <c r="A10" s="113" t="s">
        <v>260</v>
      </c>
      <c r="B10" t="s">
        <v>122</v>
      </c>
      <c r="C10" s="53">
        <v>7</v>
      </c>
      <c r="D10" s="57" t="s">
        <v>50</v>
      </c>
      <c r="E10" s="59" t="s">
        <v>113</v>
      </c>
      <c r="F10" s="59" t="s">
        <v>71</v>
      </c>
      <c r="G10" s="59" t="s">
        <v>81</v>
      </c>
      <c r="H10" s="55">
        <v>-11.99</v>
      </c>
      <c r="I10" s="55"/>
      <c r="J10" s="57" t="s">
        <v>116</v>
      </c>
      <c r="K10" s="63"/>
      <c r="L10" s="64" t="s">
        <v>158</v>
      </c>
      <c r="M10" s="115">
        <f>MONTH(1&amp;T_Mvt[[#This Row],[Mois]])</f>
        <v>2</v>
      </c>
    </row>
    <row r="11" spans="1:13" x14ac:dyDescent="0.2">
      <c r="A11" s="113" t="s">
        <v>261</v>
      </c>
      <c r="B11" t="s">
        <v>122</v>
      </c>
      <c r="C11" s="52">
        <v>7</v>
      </c>
      <c r="D11" s="56" t="s">
        <v>50</v>
      </c>
      <c r="E11" s="58" t="s">
        <v>113</v>
      </c>
      <c r="F11" s="58" t="s">
        <v>71</v>
      </c>
      <c r="G11" s="58" t="s">
        <v>81</v>
      </c>
      <c r="H11" s="56">
        <v>-11.99</v>
      </c>
      <c r="I11" s="56"/>
      <c r="J11" s="56" t="s">
        <v>117</v>
      </c>
      <c r="K11" s="63"/>
      <c r="L11" s="64" t="s">
        <v>158</v>
      </c>
      <c r="M11" s="115">
        <f>MONTH(1&amp;T_Mvt[[#This Row],[Mois]])</f>
        <v>2</v>
      </c>
    </row>
    <row r="12" spans="1:13" x14ac:dyDescent="0.2">
      <c r="A12" s="113" t="s">
        <v>262</v>
      </c>
      <c r="B12" t="s">
        <v>122</v>
      </c>
      <c r="C12" s="53">
        <v>17</v>
      </c>
      <c r="D12" s="55" t="s">
        <v>80</v>
      </c>
      <c r="E12" s="59" t="s">
        <v>113</v>
      </c>
      <c r="F12" s="59" t="s">
        <v>71</v>
      </c>
      <c r="G12" s="59" t="s">
        <v>81</v>
      </c>
      <c r="H12" s="55">
        <v>-12.99</v>
      </c>
      <c r="I12" s="55"/>
      <c r="J12" s="55" t="s">
        <v>118</v>
      </c>
      <c r="K12" s="63"/>
      <c r="L12" s="64" t="s">
        <v>158</v>
      </c>
      <c r="M12" s="115">
        <f>MONTH(1&amp;T_Mvt[[#This Row],[Mois]])</f>
        <v>2</v>
      </c>
    </row>
    <row r="13" spans="1:13" x14ac:dyDescent="0.2">
      <c r="A13" s="113" t="s">
        <v>263</v>
      </c>
      <c r="B13" t="s">
        <v>122</v>
      </c>
      <c r="C13" s="52">
        <v>17</v>
      </c>
      <c r="D13" s="56" t="s">
        <v>50</v>
      </c>
      <c r="E13" s="58" t="s">
        <v>113</v>
      </c>
      <c r="F13" s="58" t="s">
        <v>34</v>
      </c>
      <c r="G13" s="58" t="s">
        <v>26</v>
      </c>
      <c r="H13" s="56">
        <v>-13</v>
      </c>
      <c r="I13" s="56"/>
      <c r="J13" s="56" t="s">
        <v>119</v>
      </c>
      <c r="K13" s="63"/>
      <c r="L13" s="64" t="s">
        <v>158</v>
      </c>
      <c r="M13" s="115">
        <f>MONTH(1&amp;T_Mvt[[#This Row],[Mois]])</f>
        <v>2</v>
      </c>
    </row>
    <row r="14" spans="1:13" x14ac:dyDescent="0.2">
      <c r="A14" s="113" t="s">
        <v>264</v>
      </c>
      <c r="B14" t="s">
        <v>122</v>
      </c>
      <c r="C14" s="53">
        <v>17</v>
      </c>
      <c r="D14" s="55" t="s">
        <v>50</v>
      </c>
      <c r="E14" s="59" t="s">
        <v>113</v>
      </c>
      <c r="F14" s="59" t="s">
        <v>34</v>
      </c>
      <c r="G14" s="59" t="s">
        <v>26</v>
      </c>
      <c r="H14" s="55">
        <v>-180</v>
      </c>
      <c r="I14" s="55"/>
      <c r="J14" s="55" t="s">
        <v>120</v>
      </c>
      <c r="K14" s="63"/>
      <c r="L14" s="64" t="s">
        <v>158</v>
      </c>
      <c r="M14" s="115">
        <f>MONTH(1&amp;T_Mvt[[#This Row],[Mois]])</f>
        <v>2</v>
      </c>
    </row>
    <row r="15" spans="1:13" x14ac:dyDescent="0.2">
      <c r="A15" s="113" t="s">
        <v>265</v>
      </c>
      <c r="B15" t="s">
        <v>122</v>
      </c>
      <c r="C15" s="52">
        <v>28</v>
      </c>
      <c r="D15" s="56" t="s">
        <v>80</v>
      </c>
      <c r="E15" s="58" t="s">
        <v>113</v>
      </c>
      <c r="F15" s="58" t="s">
        <v>34</v>
      </c>
      <c r="G15" s="58" t="s">
        <v>52</v>
      </c>
      <c r="H15" s="56">
        <v>-100</v>
      </c>
      <c r="I15" s="56"/>
      <c r="J15" s="56" t="s">
        <v>114</v>
      </c>
      <c r="K15" s="63"/>
      <c r="L15" s="64" t="s">
        <v>158</v>
      </c>
      <c r="M15" s="115">
        <f>MONTH(1&amp;T_Mvt[[#This Row],[Mois]])</f>
        <v>2</v>
      </c>
    </row>
    <row r="16" spans="1:13" x14ac:dyDescent="0.2">
      <c r="A16" s="113" t="s">
        <v>266</v>
      </c>
      <c r="B16" t="s">
        <v>122</v>
      </c>
      <c r="C16" s="53">
        <v>28</v>
      </c>
      <c r="D16" s="55" t="s">
        <v>80</v>
      </c>
      <c r="E16" s="59" t="s">
        <v>7</v>
      </c>
      <c r="F16" s="59" t="s">
        <v>34</v>
      </c>
      <c r="G16" s="59" t="s">
        <v>51</v>
      </c>
      <c r="H16" s="55"/>
      <c r="I16" s="55">
        <v>100</v>
      </c>
      <c r="J16" s="55" t="s">
        <v>115</v>
      </c>
      <c r="K16" s="63"/>
      <c r="L16" s="64" t="s">
        <v>158</v>
      </c>
      <c r="M16" s="115">
        <f>MONTH(1&amp;T_Mvt[[#This Row],[Mois]])</f>
        <v>2</v>
      </c>
    </row>
    <row r="17" spans="1:13" x14ac:dyDescent="0.2">
      <c r="A17" s="113" t="s">
        <v>267</v>
      </c>
      <c r="B17" t="s">
        <v>122</v>
      </c>
      <c r="C17" s="129">
        <v>28</v>
      </c>
      <c r="D17" s="54" t="s">
        <v>80</v>
      </c>
      <c r="E17" s="130" t="s">
        <v>7</v>
      </c>
      <c r="F17" s="130" t="s">
        <v>34</v>
      </c>
      <c r="G17" s="130" t="s">
        <v>62</v>
      </c>
      <c r="H17" s="54"/>
      <c r="I17" s="54">
        <v>2000</v>
      </c>
      <c r="J17" s="54" t="s">
        <v>89</v>
      </c>
      <c r="K17" s="63"/>
      <c r="L17" s="64" t="s">
        <v>158</v>
      </c>
      <c r="M17" s="115">
        <f>MONTH(1&amp;T_Mvt[[#This Row],[Mois]])</f>
        <v>2</v>
      </c>
    </row>
    <row r="18" spans="1:13" x14ac:dyDescent="0.2">
      <c r="A18" s="113" t="s">
        <v>268</v>
      </c>
      <c r="B18" t="s">
        <v>123</v>
      </c>
      <c r="C18" s="53">
        <v>7</v>
      </c>
      <c r="D18" s="57" t="s">
        <v>50</v>
      </c>
      <c r="E18" s="59" t="s">
        <v>113</v>
      </c>
      <c r="F18" s="59" t="s">
        <v>71</v>
      </c>
      <c r="G18" s="59" t="s">
        <v>81</v>
      </c>
      <c r="H18" s="55">
        <v>-11.99</v>
      </c>
      <c r="I18" s="55"/>
      <c r="J18" s="57" t="s">
        <v>116</v>
      </c>
      <c r="K18" s="63"/>
      <c r="L18" s="64" t="s">
        <v>159</v>
      </c>
      <c r="M18" s="115">
        <f>MONTH(1&amp;T_Mvt[[#This Row],[Mois]])</f>
        <v>3</v>
      </c>
    </row>
    <row r="19" spans="1:13" x14ac:dyDescent="0.2">
      <c r="A19" s="113" t="s">
        <v>269</v>
      </c>
      <c r="B19" t="s">
        <v>123</v>
      </c>
      <c r="C19" s="52">
        <v>7</v>
      </c>
      <c r="D19" s="56" t="s">
        <v>50</v>
      </c>
      <c r="E19" s="58" t="s">
        <v>113</v>
      </c>
      <c r="F19" s="58" t="s">
        <v>71</v>
      </c>
      <c r="G19" s="58" t="s">
        <v>81</v>
      </c>
      <c r="H19" s="56">
        <v>-11.99</v>
      </c>
      <c r="I19" s="56"/>
      <c r="J19" s="56" t="s">
        <v>117</v>
      </c>
      <c r="K19" s="63"/>
      <c r="L19" s="64" t="s">
        <v>159</v>
      </c>
      <c r="M19" s="115">
        <f>MONTH(1&amp;T_Mvt[[#This Row],[Mois]])</f>
        <v>3</v>
      </c>
    </row>
    <row r="20" spans="1:13" x14ac:dyDescent="0.2">
      <c r="A20" s="113" t="s">
        <v>270</v>
      </c>
      <c r="B20" t="s">
        <v>123</v>
      </c>
      <c r="C20" s="53">
        <v>17</v>
      </c>
      <c r="D20" s="55" t="s">
        <v>80</v>
      </c>
      <c r="E20" s="59" t="s">
        <v>113</v>
      </c>
      <c r="F20" s="59" t="s">
        <v>71</v>
      </c>
      <c r="G20" s="59" t="s">
        <v>81</v>
      </c>
      <c r="H20" s="55">
        <v>-12.99</v>
      </c>
      <c r="I20" s="55"/>
      <c r="J20" s="55" t="s">
        <v>118</v>
      </c>
      <c r="K20" s="63"/>
      <c r="L20" s="64" t="s">
        <v>159</v>
      </c>
      <c r="M20" s="115">
        <f>MONTH(1&amp;T_Mvt[[#This Row],[Mois]])</f>
        <v>3</v>
      </c>
    </row>
    <row r="21" spans="1:13" x14ac:dyDescent="0.2">
      <c r="A21" s="113" t="s">
        <v>271</v>
      </c>
      <c r="B21" t="s">
        <v>123</v>
      </c>
      <c r="C21" s="52">
        <v>17</v>
      </c>
      <c r="D21" s="56" t="s">
        <v>50</v>
      </c>
      <c r="E21" s="58" t="s">
        <v>113</v>
      </c>
      <c r="F21" s="58" t="s">
        <v>34</v>
      </c>
      <c r="G21" s="58" t="s">
        <v>26</v>
      </c>
      <c r="H21" s="56">
        <v>-13</v>
      </c>
      <c r="I21" s="56"/>
      <c r="J21" s="56" t="s">
        <v>119</v>
      </c>
      <c r="K21" s="63"/>
      <c r="L21" s="64" t="s">
        <v>159</v>
      </c>
      <c r="M21" s="115">
        <f>MONTH(1&amp;T_Mvt[[#This Row],[Mois]])</f>
        <v>3</v>
      </c>
    </row>
    <row r="22" spans="1:13" x14ac:dyDescent="0.2">
      <c r="A22" s="113" t="s">
        <v>272</v>
      </c>
      <c r="B22" t="s">
        <v>123</v>
      </c>
      <c r="C22" s="53">
        <v>17</v>
      </c>
      <c r="D22" s="55" t="s">
        <v>50</v>
      </c>
      <c r="E22" s="59" t="s">
        <v>113</v>
      </c>
      <c r="F22" s="59" t="s">
        <v>34</v>
      </c>
      <c r="G22" s="59" t="s">
        <v>26</v>
      </c>
      <c r="H22" s="55">
        <v>-180</v>
      </c>
      <c r="I22" s="55"/>
      <c r="J22" s="55" t="s">
        <v>120</v>
      </c>
      <c r="K22" s="63"/>
      <c r="L22" s="64" t="s">
        <v>159</v>
      </c>
      <c r="M22" s="115">
        <f>MONTH(1&amp;T_Mvt[[#This Row],[Mois]])</f>
        <v>3</v>
      </c>
    </row>
    <row r="23" spans="1:13" x14ac:dyDescent="0.2">
      <c r="A23" s="113" t="s">
        <v>273</v>
      </c>
      <c r="B23" t="s">
        <v>123</v>
      </c>
      <c r="C23" s="52">
        <v>28</v>
      </c>
      <c r="D23" s="56" t="s">
        <v>80</v>
      </c>
      <c r="E23" s="58" t="s">
        <v>113</v>
      </c>
      <c r="F23" s="58" t="s">
        <v>34</v>
      </c>
      <c r="G23" s="58" t="s">
        <v>52</v>
      </c>
      <c r="H23" s="56">
        <v>-100</v>
      </c>
      <c r="I23" s="56"/>
      <c r="J23" s="56" t="s">
        <v>114</v>
      </c>
      <c r="K23" s="63"/>
      <c r="L23" s="64" t="s">
        <v>159</v>
      </c>
      <c r="M23" s="115">
        <f>MONTH(1&amp;T_Mvt[[#This Row],[Mois]])</f>
        <v>3</v>
      </c>
    </row>
    <row r="24" spans="1:13" x14ac:dyDescent="0.2">
      <c r="A24" s="113" t="s">
        <v>274</v>
      </c>
      <c r="B24" t="s">
        <v>123</v>
      </c>
      <c r="C24" s="53">
        <v>28</v>
      </c>
      <c r="D24" s="55" t="s">
        <v>56</v>
      </c>
      <c r="E24" s="59" t="s">
        <v>7</v>
      </c>
      <c r="F24" s="59" t="s">
        <v>34</v>
      </c>
      <c r="G24" s="59" t="s">
        <v>51</v>
      </c>
      <c r="H24" s="55"/>
      <c r="I24" s="55">
        <v>100</v>
      </c>
      <c r="J24" s="55" t="s">
        <v>115</v>
      </c>
      <c r="K24" s="63"/>
      <c r="L24" s="64" t="s">
        <v>159</v>
      </c>
      <c r="M24" s="115">
        <f>MONTH(1&amp;T_Mvt[[#This Row],[Mois]])</f>
        <v>3</v>
      </c>
    </row>
    <row r="25" spans="1:13" x14ac:dyDescent="0.2">
      <c r="A25" s="113" t="s">
        <v>275</v>
      </c>
      <c r="B25" t="s">
        <v>123</v>
      </c>
      <c r="C25" s="129">
        <v>31</v>
      </c>
      <c r="D25" s="54" t="s">
        <v>80</v>
      </c>
      <c r="E25" s="130" t="s">
        <v>7</v>
      </c>
      <c r="F25" s="130" t="s">
        <v>34</v>
      </c>
      <c r="G25" s="130" t="s">
        <v>62</v>
      </c>
      <c r="H25" s="54"/>
      <c r="I25" s="54">
        <v>2000</v>
      </c>
      <c r="J25" s="54" t="s">
        <v>89</v>
      </c>
      <c r="K25" s="63"/>
      <c r="L25" s="64" t="s">
        <v>159</v>
      </c>
      <c r="M25" s="115">
        <f>MONTH(1&amp;T_Mvt[[#This Row],[Mois]])</f>
        <v>3</v>
      </c>
    </row>
    <row r="26" spans="1:13" x14ac:dyDescent="0.2">
      <c r="A26" s="113" t="s">
        <v>276</v>
      </c>
      <c r="B26" t="s">
        <v>124</v>
      </c>
      <c r="C26" s="53">
        <v>7</v>
      </c>
      <c r="D26" s="57" t="s">
        <v>50</v>
      </c>
      <c r="E26" s="59" t="s">
        <v>113</v>
      </c>
      <c r="F26" s="59" t="s">
        <v>71</v>
      </c>
      <c r="G26" s="59" t="s">
        <v>81</v>
      </c>
      <c r="H26" s="55">
        <v>-11.99</v>
      </c>
      <c r="I26" s="55"/>
      <c r="J26" s="57" t="s">
        <v>116</v>
      </c>
      <c r="K26" s="63"/>
      <c r="L26" s="64" t="s">
        <v>160</v>
      </c>
      <c r="M26" s="115">
        <f>MONTH(1&amp;T_Mvt[[#This Row],[Mois]])</f>
        <v>4</v>
      </c>
    </row>
    <row r="27" spans="1:13" x14ac:dyDescent="0.2">
      <c r="A27" s="113" t="s">
        <v>277</v>
      </c>
      <c r="B27" t="s">
        <v>124</v>
      </c>
      <c r="C27" s="52">
        <v>7</v>
      </c>
      <c r="D27" s="56" t="s">
        <v>50</v>
      </c>
      <c r="E27" s="58" t="s">
        <v>113</v>
      </c>
      <c r="F27" s="58" t="s">
        <v>71</v>
      </c>
      <c r="G27" s="58" t="s">
        <v>81</v>
      </c>
      <c r="H27" s="56">
        <v>-11.99</v>
      </c>
      <c r="I27" s="56"/>
      <c r="J27" s="56" t="s">
        <v>117</v>
      </c>
      <c r="K27" s="63"/>
      <c r="L27" s="64" t="s">
        <v>160</v>
      </c>
      <c r="M27" s="115">
        <f>MONTH(1&amp;T_Mvt[[#This Row],[Mois]])</f>
        <v>4</v>
      </c>
    </row>
    <row r="28" spans="1:13" x14ac:dyDescent="0.2">
      <c r="A28" s="113" t="s">
        <v>278</v>
      </c>
      <c r="B28" t="s">
        <v>124</v>
      </c>
      <c r="C28" s="53">
        <v>17</v>
      </c>
      <c r="D28" s="55" t="s">
        <v>80</v>
      </c>
      <c r="E28" s="59" t="s">
        <v>113</v>
      </c>
      <c r="F28" s="59" t="s">
        <v>71</v>
      </c>
      <c r="G28" s="59" t="s">
        <v>81</v>
      </c>
      <c r="H28" s="55">
        <v>-12.99</v>
      </c>
      <c r="I28" s="55"/>
      <c r="J28" s="55" t="s">
        <v>118</v>
      </c>
      <c r="K28" s="63"/>
      <c r="L28" s="64" t="s">
        <v>160</v>
      </c>
      <c r="M28" s="115">
        <f>MONTH(1&amp;T_Mvt[[#This Row],[Mois]])</f>
        <v>4</v>
      </c>
    </row>
    <row r="29" spans="1:13" x14ac:dyDescent="0.2">
      <c r="A29" s="113" t="s">
        <v>279</v>
      </c>
      <c r="B29" t="s">
        <v>124</v>
      </c>
      <c r="C29" s="52">
        <v>17</v>
      </c>
      <c r="D29" s="56" t="s">
        <v>50</v>
      </c>
      <c r="E29" s="58" t="s">
        <v>113</v>
      </c>
      <c r="F29" s="58" t="s">
        <v>34</v>
      </c>
      <c r="G29" s="58" t="s">
        <v>26</v>
      </c>
      <c r="H29" s="56">
        <v>-13</v>
      </c>
      <c r="I29" s="56"/>
      <c r="J29" s="56" t="s">
        <v>119</v>
      </c>
      <c r="K29" s="63"/>
      <c r="L29" s="64" t="s">
        <v>160</v>
      </c>
      <c r="M29" s="115">
        <f>MONTH(1&amp;T_Mvt[[#This Row],[Mois]])</f>
        <v>4</v>
      </c>
    </row>
    <row r="30" spans="1:13" x14ac:dyDescent="0.2">
      <c r="A30" s="113" t="s">
        <v>280</v>
      </c>
      <c r="B30" t="s">
        <v>124</v>
      </c>
      <c r="C30" s="53">
        <v>17</v>
      </c>
      <c r="D30" s="55" t="s">
        <v>50</v>
      </c>
      <c r="E30" s="59" t="s">
        <v>113</v>
      </c>
      <c r="F30" s="59" t="s">
        <v>34</v>
      </c>
      <c r="G30" s="59" t="s">
        <v>26</v>
      </c>
      <c r="H30" s="55">
        <v>-180</v>
      </c>
      <c r="I30" s="55"/>
      <c r="J30" s="55" t="s">
        <v>120</v>
      </c>
      <c r="K30" s="63"/>
      <c r="L30" s="64" t="s">
        <v>160</v>
      </c>
      <c r="M30" s="115">
        <f>MONTH(1&amp;T_Mvt[[#This Row],[Mois]])</f>
        <v>4</v>
      </c>
    </row>
    <row r="31" spans="1:13" x14ac:dyDescent="0.2">
      <c r="A31" s="113" t="s">
        <v>281</v>
      </c>
      <c r="B31" t="s">
        <v>124</v>
      </c>
      <c r="C31" s="52">
        <v>28</v>
      </c>
      <c r="D31" s="56" t="s">
        <v>80</v>
      </c>
      <c r="E31" s="58" t="s">
        <v>113</v>
      </c>
      <c r="F31" s="58" t="s">
        <v>34</v>
      </c>
      <c r="G31" s="58" t="s">
        <v>52</v>
      </c>
      <c r="H31" s="56">
        <v>-100</v>
      </c>
      <c r="I31" s="56"/>
      <c r="J31" s="56" t="s">
        <v>114</v>
      </c>
      <c r="K31" s="63"/>
      <c r="L31" s="64" t="s">
        <v>160</v>
      </c>
      <c r="M31" s="115">
        <f>MONTH(1&amp;T_Mvt[[#This Row],[Mois]])</f>
        <v>4</v>
      </c>
    </row>
    <row r="32" spans="1:13" x14ac:dyDescent="0.2">
      <c r="A32" s="113" t="s">
        <v>282</v>
      </c>
      <c r="B32" t="s">
        <v>124</v>
      </c>
      <c r="C32" s="53">
        <v>28</v>
      </c>
      <c r="D32" s="55" t="s">
        <v>56</v>
      </c>
      <c r="E32" s="59" t="s">
        <v>7</v>
      </c>
      <c r="F32" s="59" t="s">
        <v>34</v>
      </c>
      <c r="G32" s="59" t="s">
        <v>51</v>
      </c>
      <c r="H32" s="55"/>
      <c r="I32" s="55">
        <v>100</v>
      </c>
      <c r="J32" s="55" t="s">
        <v>115</v>
      </c>
      <c r="K32" s="63"/>
      <c r="L32" s="64" t="s">
        <v>160</v>
      </c>
      <c r="M32" s="115">
        <f>MONTH(1&amp;T_Mvt[[#This Row],[Mois]])</f>
        <v>4</v>
      </c>
    </row>
    <row r="33" spans="1:13" x14ac:dyDescent="0.2">
      <c r="A33" s="113" t="s">
        <v>283</v>
      </c>
      <c r="B33" t="s">
        <v>124</v>
      </c>
      <c r="C33" s="129">
        <v>30</v>
      </c>
      <c r="D33" s="54" t="s">
        <v>80</v>
      </c>
      <c r="E33" s="130" t="s">
        <v>7</v>
      </c>
      <c r="F33" s="130" t="s">
        <v>34</v>
      </c>
      <c r="G33" s="130" t="s">
        <v>62</v>
      </c>
      <c r="H33" s="54"/>
      <c r="I33" s="54">
        <v>2000</v>
      </c>
      <c r="J33" s="54" t="s">
        <v>89</v>
      </c>
      <c r="K33" s="63"/>
      <c r="L33" s="64" t="s">
        <v>160</v>
      </c>
      <c r="M33" s="115">
        <f>MONTH(1&amp;T_Mvt[[#This Row],[Mois]])</f>
        <v>4</v>
      </c>
    </row>
    <row r="34" spans="1:13" x14ac:dyDescent="0.2">
      <c r="A34" s="113" t="s">
        <v>284</v>
      </c>
      <c r="B34" t="s">
        <v>125</v>
      </c>
      <c r="C34" s="53">
        <v>7</v>
      </c>
      <c r="D34" s="57" t="s">
        <v>50</v>
      </c>
      <c r="E34" s="59" t="s">
        <v>113</v>
      </c>
      <c r="F34" s="59" t="s">
        <v>71</v>
      </c>
      <c r="G34" s="59" t="s">
        <v>81</v>
      </c>
      <c r="H34" s="55">
        <v>-11.99</v>
      </c>
      <c r="I34" s="55"/>
      <c r="J34" s="57" t="s">
        <v>116</v>
      </c>
      <c r="K34" s="63" t="s">
        <v>136</v>
      </c>
      <c r="L34" s="64" t="s">
        <v>161</v>
      </c>
      <c r="M34" s="115">
        <f>MONTH(1&amp;T_Mvt[[#This Row],[Mois]])</f>
        <v>5</v>
      </c>
    </row>
    <row r="35" spans="1:13" x14ac:dyDescent="0.2">
      <c r="A35" s="113" t="s">
        <v>285</v>
      </c>
      <c r="B35" t="s">
        <v>125</v>
      </c>
      <c r="C35" s="52">
        <v>7</v>
      </c>
      <c r="D35" s="56" t="s">
        <v>50</v>
      </c>
      <c r="E35" s="58" t="s">
        <v>113</v>
      </c>
      <c r="F35" s="58" t="s">
        <v>71</v>
      </c>
      <c r="G35" s="58" t="s">
        <v>81</v>
      </c>
      <c r="H35" s="56">
        <v>-11.99</v>
      </c>
      <c r="I35" s="56"/>
      <c r="J35" s="56" t="s">
        <v>117</v>
      </c>
      <c r="K35" s="63" t="s">
        <v>136</v>
      </c>
      <c r="L35" s="64" t="s">
        <v>161</v>
      </c>
      <c r="M35" s="115">
        <f>MONTH(1&amp;T_Mvt[[#This Row],[Mois]])</f>
        <v>5</v>
      </c>
    </row>
    <row r="36" spans="1:13" x14ac:dyDescent="0.2">
      <c r="A36" s="113" t="s">
        <v>286</v>
      </c>
      <c r="B36" t="s">
        <v>125</v>
      </c>
      <c r="C36" s="53">
        <v>17</v>
      </c>
      <c r="D36" s="55" t="s">
        <v>80</v>
      </c>
      <c r="E36" s="59" t="s">
        <v>113</v>
      </c>
      <c r="F36" s="59" t="s">
        <v>71</v>
      </c>
      <c r="G36" s="59" t="s">
        <v>81</v>
      </c>
      <c r="H36" s="55">
        <v>-12.99</v>
      </c>
      <c r="I36" s="55"/>
      <c r="J36" s="55" t="s">
        <v>118</v>
      </c>
      <c r="K36" s="63" t="s">
        <v>136</v>
      </c>
      <c r="L36" s="64" t="s">
        <v>161</v>
      </c>
      <c r="M36" s="115">
        <f>MONTH(1&amp;T_Mvt[[#This Row],[Mois]])</f>
        <v>5</v>
      </c>
    </row>
    <row r="37" spans="1:13" x14ac:dyDescent="0.2">
      <c r="A37" s="113" t="s">
        <v>287</v>
      </c>
      <c r="B37" t="s">
        <v>125</v>
      </c>
      <c r="C37" s="52">
        <v>17</v>
      </c>
      <c r="D37" s="56" t="s">
        <v>50</v>
      </c>
      <c r="E37" s="58" t="s">
        <v>113</v>
      </c>
      <c r="F37" s="58" t="s">
        <v>34</v>
      </c>
      <c r="G37" s="58" t="s">
        <v>26</v>
      </c>
      <c r="H37" s="56">
        <v>-13</v>
      </c>
      <c r="I37" s="56"/>
      <c r="J37" s="56" t="s">
        <v>119</v>
      </c>
      <c r="K37" s="63" t="s">
        <v>136</v>
      </c>
      <c r="L37" s="64" t="s">
        <v>161</v>
      </c>
      <c r="M37" s="115">
        <f>MONTH(1&amp;T_Mvt[[#This Row],[Mois]])</f>
        <v>5</v>
      </c>
    </row>
    <row r="38" spans="1:13" x14ac:dyDescent="0.2">
      <c r="A38" s="113" t="s">
        <v>288</v>
      </c>
      <c r="B38" t="s">
        <v>125</v>
      </c>
      <c r="C38" s="53">
        <v>17</v>
      </c>
      <c r="D38" s="55" t="s">
        <v>50</v>
      </c>
      <c r="E38" s="59" t="s">
        <v>113</v>
      </c>
      <c r="F38" s="59" t="s">
        <v>34</v>
      </c>
      <c r="G38" s="59" t="s">
        <v>26</v>
      </c>
      <c r="H38" s="55">
        <v>-180</v>
      </c>
      <c r="I38" s="55"/>
      <c r="J38" s="55" t="s">
        <v>120</v>
      </c>
      <c r="K38" s="63" t="s">
        <v>136</v>
      </c>
      <c r="L38" s="64" t="s">
        <v>161</v>
      </c>
      <c r="M38" s="115">
        <f>MONTH(1&amp;T_Mvt[[#This Row],[Mois]])</f>
        <v>5</v>
      </c>
    </row>
    <row r="39" spans="1:13" x14ac:dyDescent="0.2">
      <c r="A39" s="113" t="s">
        <v>289</v>
      </c>
      <c r="B39" t="s">
        <v>125</v>
      </c>
      <c r="C39" s="52">
        <v>28</v>
      </c>
      <c r="D39" s="56" t="s">
        <v>80</v>
      </c>
      <c r="E39" s="58" t="s">
        <v>113</v>
      </c>
      <c r="F39" s="58" t="s">
        <v>34</v>
      </c>
      <c r="G39" s="58" t="s">
        <v>52</v>
      </c>
      <c r="H39" s="56">
        <v>-100</v>
      </c>
      <c r="I39" s="56"/>
      <c r="J39" s="56" t="s">
        <v>114</v>
      </c>
      <c r="K39" s="63" t="s">
        <v>136</v>
      </c>
      <c r="L39" s="64" t="s">
        <v>161</v>
      </c>
      <c r="M39" s="115">
        <f>MONTH(1&amp;T_Mvt[[#This Row],[Mois]])</f>
        <v>5</v>
      </c>
    </row>
    <row r="40" spans="1:13" x14ac:dyDescent="0.2">
      <c r="A40" s="113" t="s">
        <v>290</v>
      </c>
      <c r="B40" t="s">
        <v>125</v>
      </c>
      <c r="C40" s="53">
        <v>28</v>
      </c>
      <c r="D40" s="55" t="s">
        <v>56</v>
      </c>
      <c r="E40" s="59" t="s">
        <v>7</v>
      </c>
      <c r="F40" s="59" t="s">
        <v>34</v>
      </c>
      <c r="G40" s="59" t="s">
        <v>51</v>
      </c>
      <c r="H40" s="55"/>
      <c r="I40" s="55">
        <v>100</v>
      </c>
      <c r="J40" s="55" t="s">
        <v>115</v>
      </c>
      <c r="K40" s="63" t="s">
        <v>136</v>
      </c>
      <c r="L40" s="64" t="s">
        <v>161</v>
      </c>
      <c r="M40" s="115">
        <f>MONTH(1&amp;T_Mvt[[#This Row],[Mois]])</f>
        <v>5</v>
      </c>
    </row>
    <row r="41" spans="1:13" x14ac:dyDescent="0.2">
      <c r="A41" s="113" t="s">
        <v>291</v>
      </c>
      <c r="B41" t="s">
        <v>125</v>
      </c>
      <c r="C41" s="129">
        <v>31</v>
      </c>
      <c r="D41" s="54" t="s">
        <v>80</v>
      </c>
      <c r="E41" s="130" t="s">
        <v>7</v>
      </c>
      <c r="F41" s="130" t="s">
        <v>34</v>
      </c>
      <c r="G41" s="130" t="s">
        <v>62</v>
      </c>
      <c r="H41" s="54"/>
      <c r="I41" s="54">
        <v>2000</v>
      </c>
      <c r="J41" s="54" t="s">
        <v>89</v>
      </c>
      <c r="K41" s="63" t="s">
        <v>136</v>
      </c>
      <c r="L41" s="64" t="s">
        <v>161</v>
      </c>
      <c r="M41" s="115">
        <f>MONTH(1&amp;T_Mvt[[#This Row],[Mois]])</f>
        <v>5</v>
      </c>
    </row>
    <row r="42" spans="1:13" x14ac:dyDescent="0.2">
      <c r="A42" s="113" t="s">
        <v>292</v>
      </c>
      <c r="B42" t="s">
        <v>126</v>
      </c>
      <c r="C42" s="53">
        <v>7</v>
      </c>
      <c r="D42" s="57" t="s">
        <v>50</v>
      </c>
      <c r="E42" s="59" t="s">
        <v>113</v>
      </c>
      <c r="F42" s="59" t="s">
        <v>71</v>
      </c>
      <c r="G42" s="59" t="s">
        <v>81</v>
      </c>
      <c r="H42" s="55">
        <v>-11.99</v>
      </c>
      <c r="I42" s="55"/>
      <c r="J42" s="57" t="s">
        <v>116</v>
      </c>
      <c r="K42" s="63" t="s">
        <v>136</v>
      </c>
      <c r="L42" s="64" t="s">
        <v>162</v>
      </c>
      <c r="M42" s="115">
        <f>MONTH(1&amp;T_Mvt[[#This Row],[Mois]])</f>
        <v>6</v>
      </c>
    </row>
    <row r="43" spans="1:13" x14ac:dyDescent="0.2">
      <c r="A43" s="113" t="s">
        <v>293</v>
      </c>
      <c r="B43" t="s">
        <v>126</v>
      </c>
      <c r="C43" s="52">
        <v>7</v>
      </c>
      <c r="D43" s="56" t="s">
        <v>50</v>
      </c>
      <c r="E43" s="58" t="s">
        <v>113</v>
      </c>
      <c r="F43" s="58" t="s">
        <v>71</v>
      </c>
      <c r="G43" s="58" t="s">
        <v>81</v>
      </c>
      <c r="H43" s="56">
        <v>-11.99</v>
      </c>
      <c r="I43" s="56"/>
      <c r="J43" s="56" t="s">
        <v>117</v>
      </c>
      <c r="K43" s="63" t="s">
        <v>136</v>
      </c>
      <c r="L43" s="64" t="s">
        <v>162</v>
      </c>
      <c r="M43" s="115">
        <f>MONTH(1&amp;T_Mvt[[#This Row],[Mois]])</f>
        <v>6</v>
      </c>
    </row>
    <row r="44" spans="1:13" x14ac:dyDescent="0.2">
      <c r="A44" s="113" t="s">
        <v>294</v>
      </c>
      <c r="B44" t="s">
        <v>126</v>
      </c>
      <c r="C44" s="53">
        <v>17</v>
      </c>
      <c r="D44" s="55" t="s">
        <v>80</v>
      </c>
      <c r="E44" s="59" t="s">
        <v>113</v>
      </c>
      <c r="F44" s="59" t="s">
        <v>71</v>
      </c>
      <c r="G44" s="59" t="s">
        <v>81</v>
      </c>
      <c r="H44" s="55">
        <v>-12.99</v>
      </c>
      <c r="I44" s="55"/>
      <c r="J44" s="55" t="s">
        <v>118</v>
      </c>
      <c r="K44" s="63"/>
      <c r="L44" s="64" t="s">
        <v>162</v>
      </c>
      <c r="M44" s="115">
        <f>MONTH(1&amp;T_Mvt[[#This Row],[Mois]])</f>
        <v>6</v>
      </c>
    </row>
    <row r="45" spans="1:13" x14ac:dyDescent="0.2">
      <c r="A45" s="113" t="s">
        <v>295</v>
      </c>
      <c r="B45" t="s">
        <v>126</v>
      </c>
      <c r="C45" s="52">
        <v>17</v>
      </c>
      <c r="D45" s="56" t="s">
        <v>50</v>
      </c>
      <c r="E45" s="58" t="s">
        <v>113</v>
      </c>
      <c r="F45" s="58" t="s">
        <v>34</v>
      </c>
      <c r="G45" s="58" t="s">
        <v>26</v>
      </c>
      <c r="H45" s="56">
        <v>-13</v>
      </c>
      <c r="I45" s="56"/>
      <c r="J45" s="56" t="s">
        <v>119</v>
      </c>
      <c r="K45" s="63"/>
      <c r="L45" s="64" t="s">
        <v>162</v>
      </c>
      <c r="M45" s="115">
        <f>MONTH(1&amp;T_Mvt[[#This Row],[Mois]])</f>
        <v>6</v>
      </c>
    </row>
    <row r="46" spans="1:13" x14ac:dyDescent="0.2">
      <c r="A46" s="113" t="s">
        <v>296</v>
      </c>
      <c r="B46" t="s">
        <v>126</v>
      </c>
      <c r="C46" s="53">
        <v>17</v>
      </c>
      <c r="D46" s="55" t="s">
        <v>50</v>
      </c>
      <c r="E46" s="59" t="s">
        <v>113</v>
      </c>
      <c r="F46" s="59" t="s">
        <v>34</v>
      </c>
      <c r="G46" s="59" t="s">
        <v>26</v>
      </c>
      <c r="H46" s="55">
        <v>-180</v>
      </c>
      <c r="I46" s="55"/>
      <c r="J46" s="55" t="s">
        <v>120</v>
      </c>
      <c r="K46" s="63"/>
      <c r="L46" s="64" t="s">
        <v>162</v>
      </c>
      <c r="M46" s="115">
        <f>MONTH(1&amp;T_Mvt[[#This Row],[Mois]])</f>
        <v>6</v>
      </c>
    </row>
    <row r="47" spans="1:13" x14ac:dyDescent="0.2">
      <c r="A47" s="113" t="s">
        <v>297</v>
      </c>
      <c r="B47" t="s">
        <v>126</v>
      </c>
      <c r="C47" s="52">
        <v>28</v>
      </c>
      <c r="D47" s="56" t="s">
        <v>80</v>
      </c>
      <c r="E47" s="58" t="s">
        <v>113</v>
      </c>
      <c r="F47" s="58" t="s">
        <v>34</v>
      </c>
      <c r="G47" s="58" t="s">
        <v>52</v>
      </c>
      <c r="H47" s="56">
        <v>-100</v>
      </c>
      <c r="I47" s="56"/>
      <c r="J47" s="56" t="s">
        <v>114</v>
      </c>
      <c r="K47" s="131"/>
      <c r="L47" s="132" t="s">
        <v>162</v>
      </c>
      <c r="M47" s="115">
        <f>MONTH(1&amp;T_Mvt[[#This Row],[Mois]])</f>
        <v>6</v>
      </c>
    </row>
    <row r="48" spans="1:13" x14ac:dyDescent="0.2">
      <c r="A48" s="113" t="s">
        <v>298</v>
      </c>
      <c r="B48" t="s">
        <v>126</v>
      </c>
      <c r="C48" s="53">
        <v>28</v>
      </c>
      <c r="D48" s="55" t="s">
        <v>56</v>
      </c>
      <c r="E48" s="59" t="s">
        <v>7</v>
      </c>
      <c r="F48" s="59" t="s">
        <v>34</v>
      </c>
      <c r="G48" s="59" t="s">
        <v>51</v>
      </c>
      <c r="H48" s="55"/>
      <c r="I48" s="55">
        <v>100</v>
      </c>
      <c r="J48" s="55" t="s">
        <v>115</v>
      </c>
      <c r="K48" s="63"/>
      <c r="L48" s="64" t="s">
        <v>162</v>
      </c>
      <c r="M48" s="115">
        <f>MONTH(1&amp;T_Mvt[[#This Row],[Mois]])</f>
        <v>6</v>
      </c>
    </row>
    <row r="49" spans="1:13" x14ac:dyDescent="0.2">
      <c r="A49" s="113" t="s">
        <v>299</v>
      </c>
      <c r="B49" t="s">
        <v>126</v>
      </c>
      <c r="C49" s="129">
        <v>30</v>
      </c>
      <c r="D49" s="54" t="s">
        <v>80</v>
      </c>
      <c r="E49" s="130" t="s">
        <v>7</v>
      </c>
      <c r="F49" s="130" t="s">
        <v>34</v>
      </c>
      <c r="G49" s="130" t="s">
        <v>62</v>
      </c>
      <c r="H49" s="54"/>
      <c r="I49" s="54">
        <v>2000</v>
      </c>
      <c r="J49" s="54" t="s">
        <v>89</v>
      </c>
      <c r="K49" s="63"/>
      <c r="L49" s="64" t="s">
        <v>162</v>
      </c>
      <c r="M49" s="115">
        <f>MONTH(1&amp;T_Mvt[[#This Row],[Mois]])</f>
        <v>6</v>
      </c>
    </row>
    <row r="50" spans="1:13" x14ac:dyDescent="0.2">
      <c r="A50" s="113" t="s">
        <v>300</v>
      </c>
      <c r="B50" t="s">
        <v>127</v>
      </c>
      <c r="C50" s="53">
        <v>7</v>
      </c>
      <c r="D50" s="57" t="s">
        <v>50</v>
      </c>
      <c r="E50" s="59" t="s">
        <v>113</v>
      </c>
      <c r="F50" s="59" t="s">
        <v>71</v>
      </c>
      <c r="G50" s="59" t="s">
        <v>81</v>
      </c>
      <c r="H50" s="55">
        <v>-11.99</v>
      </c>
      <c r="I50" s="55"/>
      <c r="J50" s="57" t="s">
        <v>116</v>
      </c>
      <c r="K50" s="63"/>
      <c r="L50" s="64" t="s">
        <v>163</v>
      </c>
      <c r="M50" s="115">
        <f>MONTH(1&amp;T_Mvt[[#This Row],[Mois]])</f>
        <v>7</v>
      </c>
    </row>
    <row r="51" spans="1:13" x14ac:dyDescent="0.2">
      <c r="A51" s="113" t="s">
        <v>301</v>
      </c>
      <c r="B51" t="s">
        <v>127</v>
      </c>
      <c r="C51" s="52">
        <v>7</v>
      </c>
      <c r="D51" s="56" t="s">
        <v>50</v>
      </c>
      <c r="E51" s="58" t="s">
        <v>113</v>
      </c>
      <c r="F51" s="58" t="s">
        <v>71</v>
      </c>
      <c r="G51" s="58" t="s">
        <v>81</v>
      </c>
      <c r="H51" s="56">
        <v>-11.99</v>
      </c>
      <c r="I51" s="56"/>
      <c r="J51" s="56" t="s">
        <v>117</v>
      </c>
      <c r="K51" s="63"/>
      <c r="L51" s="64" t="s">
        <v>163</v>
      </c>
      <c r="M51" s="115">
        <f>MONTH(1&amp;T_Mvt[[#This Row],[Mois]])</f>
        <v>7</v>
      </c>
    </row>
    <row r="52" spans="1:13" x14ac:dyDescent="0.2">
      <c r="A52" s="113" t="s">
        <v>302</v>
      </c>
      <c r="B52" t="s">
        <v>127</v>
      </c>
      <c r="C52" s="53">
        <v>11</v>
      </c>
      <c r="D52" s="55" t="s">
        <v>80</v>
      </c>
      <c r="E52" s="59" t="s">
        <v>113</v>
      </c>
      <c r="F52" s="59" t="s">
        <v>71</v>
      </c>
      <c r="G52" s="59" t="s">
        <v>81</v>
      </c>
      <c r="H52" s="55">
        <v>-12.99</v>
      </c>
      <c r="I52" s="55"/>
      <c r="J52" s="55" t="s">
        <v>118</v>
      </c>
      <c r="K52" s="63"/>
      <c r="L52" s="64" t="s">
        <v>163</v>
      </c>
      <c r="M52" s="115">
        <f>MONTH(1&amp;T_Mvt[[#This Row],[Mois]])</f>
        <v>7</v>
      </c>
    </row>
    <row r="53" spans="1:13" x14ac:dyDescent="0.2">
      <c r="A53" s="113" t="s">
        <v>303</v>
      </c>
      <c r="B53" t="s">
        <v>127</v>
      </c>
      <c r="C53" s="52">
        <v>17</v>
      </c>
      <c r="D53" s="56" t="s">
        <v>50</v>
      </c>
      <c r="E53" s="58" t="s">
        <v>113</v>
      </c>
      <c r="F53" s="58" t="s">
        <v>34</v>
      </c>
      <c r="G53" s="58" t="s">
        <v>26</v>
      </c>
      <c r="H53" s="56">
        <v>-13</v>
      </c>
      <c r="I53" s="56"/>
      <c r="J53" s="56" t="s">
        <v>119</v>
      </c>
      <c r="K53" s="63"/>
      <c r="L53" s="64" t="s">
        <v>163</v>
      </c>
      <c r="M53" s="115">
        <f>MONTH(1&amp;T_Mvt[[#This Row],[Mois]])</f>
        <v>7</v>
      </c>
    </row>
    <row r="54" spans="1:13" x14ac:dyDescent="0.2">
      <c r="A54" s="113" t="s">
        <v>304</v>
      </c>
      <c r="B54" t="s">
        <v>127</v>
      </c>
      <c r="C54" s="53">
        <v>17</v>
      </c>
      <c r="D54" s="55" t="s">
        <v>50</v>
      </c>
      <c r="E54" s="59" t="s">
        <v>113</v>
      </c>
      <c r="F54" s="59" t="s">
        <v>34</v>
      </c>
      <c r="G54" s="59" t="s">
        <v>26</v>
      </c>
      <c r="H54" s="55">
        <v>-180</v>
      </c>
      <c r="I54" s="55"/>
      <c r="J54" s="55" t="s">
        <v>120</v>
      </c>
      <c r="K54" s="63"/>
      <c r="L54" s="64" t="s">
        <v>163</v>
      </c>
      <c r="M54" s="115">
        <f>MONTH(1&amp;T_Mvt[[#This Row],[Mois]])</f>
        <v>7</v>
      </c>
    </row>
    <row r="55" spans="1:13" x14ac:dyDescent="0.2">
      <c r="A55" s="113" t="s">
        <v>305</v>
      </c>
      <c r="B55" t="s">
        <v>127</v>
      </c>
      <c r="C55" s="52">
        <v>28</v>
      </c>
      <c r="D55" s="56" t="s">
        <v>80</v>
      </c>
      <c r="E55" s="58" t="s">
        <v>113</v>
      </c>
      <c r="F55" s="58" t="s">
        <v>34</v>
      </c>
      <c r="G55" s="58" t="s">
        <v>52</v>
      </c>
      <c r="H55" s="56">
        <v>-100</v>
      </c>
      <c r="I55" s="56"/>
      <c r="J55" s="56" t="s">
        <v>114</v>
      </c>
      <c r="K55" s="63"/>
      <c r="L55" s="64" t="s">
        <v>163</v>
      </c>
      <c r="M55" s="115">
        <f>MONTH(1&amp;T_Mvt[[#This Row],[Mois]])</f>
        <v>7</v>
      </c>
    </row>
    <row r="56" spans="1:13" x14ac:dyDescent="0.2">
      <c r="A56" s="113" t="s">
        <v>306</v>
      </c>
      <c r="B56" t="s">
        <v>127</v>
      </c>
      <c r="C56" s="53">
        <v>28</v>
      </c>
      <c r="D56" s="55" t="s">
        <v>56</v>
      </c>
      <c r="E56" s="59" t="s">
        <v>7</v>
      </c>
      <c r="F56" s="59" t="s">
        <v>34</v>
      </c>
      <c r="G56" s="59" t="s">
        <v>51</v>
      </c>
      <c r="H56" s="55"/>
      <c r="I56" s="55">
        <v>100</v>
      </c>
      <c r="J56" s="55" t="s">
        <v>115</v>
      </c>
      <c r="K56" s="63"/>
      <c r="L56" s="64" t="s">
        <v>163</v>
      </c>
      <c r="M56" s="115">
        <f>MONTH(1&amp;T_Mvt[[#This Row],[Mois]])</f>
        <v>7</v>
      </c>
    </row>
    <row r="57" spans="1:13" x14ac:dyDescent="0.2">
      <c r="A57" s="113" t="s">
        <v>307</v>
      </c>
      <c r="B57" t="s">
        <v>127</v>
      </c>
      <c r="C57" s="129">
        <v>31</v>
      </c>
      <c r="D57" s="54" t="s">
        <v>80</v>
      </c>
      <c r="E57" s="130" t="s">
        <v>7</v>
      </c>
      <c r="F57" s="130" t="s">
        <v>34</v>
      </c>
      <c r="G57" s="130" t="s">
        <v>62</v>
      </c>
      <c r="H57" s="54"/>
      <c r="I57" s="54">
        <v>2000</v>
      </c>
      <c r="J57" s="54" t="s">
        <v>89</v>
      </c>
      <c r="K57" s="63"/>
      <c r="L57" s="64" t="s">
        <v>163</v>
      </c>
      <c r="M57" s="115">
        <f>MONTH(1&amp;T_Mvt[[#This Row],[Mois]])</f>
        <v>7</v>
      </c>
    </row>
    <row r="58" spans="1:13" x14ac:dyDescent="0.2">
      <c r="A58" s="113" t="s">
        <v>308</v>
      </c>
      <c r="B58" t="s">
        <v>128</v>
      </c>
      <c r="C58" s="53">
        <v>7</v>
      </c>
      <c r="D58" s="57" t="s">
        <v>50</v>
      </c>
      <c r="E58" s="59" t="s">
        <v>113</v>
      </c>
      <c r="F58" s="59" t="s">
        <v>71</v>
      </c>
      <c r="G58" s="59" t="s">
        <v>81</v>
      </c>
      <c r="H58" s="55">
        <v>-11.99</v>
      </c>
      <c r="I58" s="55"/>
      <c r="J58" s="57" t="s">
        <v>116</v>
      </c>
      <c r="K58" s="63"/>
      <c r="L58" s="64" t="s">
        <v>164</v>
      </c>
      <c r="M58" s="115">
        <f>MONTH(1&amp;T_Mvt[[#This Row],[Mois]])</f>
        <v>8</v>
      </c>
    </row>
    <row r="59" spans="1:13" x14ac:dyDescent="0.2">
      <c r="A59" s="113" t="s">
        <v>309</v>
      </c>
      <c r="B59" t="s">
        <v>128</v>
      </c>
      <c r="C59" s="52">
        <v>7</v>
      </c>
      <c r="D59" s="56" t="s">
        <v>50</v>
      </c>
      <c r="E59" s="58" t="s">
        <v>113</v>
      </c>
      <c r="F59" s="58" t="s">
        <v>71</v>
      </c>
      <c r="G59" s="58" t="s">
        <v>81</v>
      </c>
      <c r="H59" s="56">
        <v>-11.99</v>
      </c>
      <c r="I59" s="56"/>
      <c r="J59" s="56" t="s">
        <v>117</v>
      </c>
      <c r="K59" s="63"/>
      <c r="L59" s="64" t="s">
        <v>164</v>
      </c>
      <c r="M59" s="115">
        <f>MONTH(1&amp;T_Mvt[[#This Row],[Mois]])</f>
        <v>8</v>
      </c>
    </row>
    <row r="60" spans="1:13" x14ac:dyDescent="0.2">
      <c r="A60" s="113" t="s">
        <v>310</v>
      </c>
      <c r="B60" t="s">
        <v>128</v>
      </c>
      <c r="C60" s="53">
        <v>17</v>
      </c>
      <c r="D60" s="55" t="s">
        <v>80</v>
      </c>
      <c r="E60" s="59" t="s">
        <v>113</v>
      </c>
      <c r="F60" s="59" t="s">
        <v>71</v>
      </c>
      <c r="G60" s="59" t="s">
        <v>81</v>
      </c>
      <c r="H60" s="55">
        <v>-12.99</v>
      </c>
      <c r="I60" s="55"/>
      <c r="J60" s="55" t="s">
        <v>118</v>
      </c>
      <c r="K60" s="63"/>
      <c r="L60" s="64" t="s">
        <v>164</v>
      </c>
      <c r="M60" s="115">
        <f>MONTH(1&amp;T_Mvt[[#This Row],[Mois]])</f>
        <v>8</v>
      </c>
    </row>
    <row r="61" spans="1:13" x14ac:dyDescent="0.2">
      <c r="A61" s="113" t="s">
        <v>311</v>
      </c>
      <c r="B61" t="s">
        <v>128</v>
      </c>
      <c r="C61" s="52">
        <v>17</v>
      </c>
      <c r="D61" s="56" t="s">
        <v>50</v>
      </c>
      <c r="E61" s="58" t="s">
        <v>113</v>
      </c>
      <c r="F61" s="58" t="s">
        <v>34</v>
      </c>
      <c r="G61" s="58" t="s">
        <v>26</v>
      </c>
      <c r="H61" s="56">
        <v>-13</v>
      </c>
      <c r="I61" s="56"/>
      <c r="J61" s="56" t="s">
        <v>119</v>
      </c>
      <c r="K61" s="63"/>
      <c r="L61" s="64" t="s">
        <v>164</v>
      </c>
      <c r="M61" s="115">
        <f>MONTH(1&amp;T_Mvt[[#This Row],[Mois]])</f>
        <v>8</v>
      </c>
    </row>
    <row r="62" spans="1:13" x14ac:dyDescent="0.2">
      <c r="A62" s="113" t="s">
        <v>312</v>
      </c>
      <c r="B62" t="s">
        <v>128</v>
      </c>
      <c r="C62" s="53">
        <v>17</v>
      </c>
      <c r="D62" s="55" t="s">
        <v>50</v>
      </c>
      <c r="E62" s="59" t="s">
        <v>113</v>
      </c>
      <c r="F62" s="59" t="s">
        <v>34</v>
      </c>
      <c r="G62" s="59" t="s">
        <v>26</v>
      </c>
      <c r="H62" s="55">
        <v>-180</v>
      </c>
      <c r="I62" s="55"/>
      <c r="J62" s="55" t="s">
        <v>120</v>
      </c>
      <c r="K62" s="63"/>
      <c r="L62" s="64" t="s">
        <v>164</v>
      </c>
      <c r="M62" s="115">
        <f>MONTH(1&amp;T_Mvt[[#This Row],[Mois]])</f>
        <v>8</v>
      </c>
    </row>
    <row r="63" spans="1:13" x14ac:dyDescent="0.2">
      <c r="A63" s="113" t="s">
        <v>313</v>
      </c>
      <c r="B63" t="s">
        <v>128</v>
      </c>
      <c r="C63" s="52">
        <v>28</v>
      </c>
      <c r="D63" s="56" t="s">
        <v>80</v>
      </c>
      <c r="E63" s="58" t="s">
        <v>113</v>
      </c>
      <c r="F63" s="58" t="s">
        <v>34</v>
      </c>
      <c r="G63" s="58" t="s">
        <v>52</v>
      </c>
      <c r="H63" s="56">
        <v>-100</v>
      </c>
      <c r="I63" s="56"/>
      <c r="J63" s="56" t="s">
        <v>114</v>
      </c>
      <c r="K63" s="63"/>
      <c r="L63" s="64" t="s">
        <v>164</v>
      </c>
      <c r="M63" s="115">
        <f>MONTH(1&amp;T_Mvt[[#This Row],[Mois]])</f>
        <v>8</v>
      </c>
    </row>
    <row r="64" spans="1:13" x14ac:dyDescent="0.2">
      <c r="A64" s="113" t="s">
        <v>314</v>
      </c>
      <c r="B64" t="s">
        <v>128</v>
      </c>
      <c r="C64" s="53">
        <v>28</v>
      </c>
      <c r="D64" s="55" t="s">
        <v>56</v>
      </c>
      <c r="E64" s="59" t="s">
        <v>7</v>
      </c>
      <c r="F64" s="59" t="s">
        <v>34</v>
      </c>
      <c r="G64" s="59" t="s">
        <v>51</v>
      </c>
      <c r="H64" s="55"/>
      <c r="I64" s="55">
        <v>100</v>
      </c>
      <c r="J64" s="55" t="s">
        <v>115</v>
      </c>
      <c r="K64" s="63"/>
      <c r="L64" s="64" t="s">
        <v>164</v>
      </c>
      <c r="M64" s="115">
        <f>MONTH(1&amp;T_Mvt[[#This Row],[Mois]])</f>
        <v>8</v>
      </c>
    </row>
    <row r="65" spans="1:13" x14ac:dyDescent="0.2">
      <c r="A65" s="113" t="s">
        <v>315</v>
      </c>
      <c r="B65" t="s">
        <v>128</v>
      </c>
      <c r="C65" s="129">
        <v>31</v>
      </c>
      <c r="D65" s="54" t="s">
        <v>80</v>
      </c>
      <c r="E65" s="130" t="s">
        <v>7</v>
      </c>
      <c r="F65" s="130" t="s">
        <v>34</v>
      </c>
      <c r="G65" s="130" t="s">
        <v>62</v>
      </c>
      <c r="H65" s="54"/>
      <c r="I65" s="54">
        <v>2000</v>
      </c>
      <c r="J65" s="54" t="s">
        <v>89</v>
      </c>
      <c r="K65" s="63"/>
      <c r="L65" s="64" t="s">
        <v>164</v>
      </c>
      <c r="M65" s="115">
        <f>MONTH(1&amp;T_Mvt[[#This Row],[Mois]])</f>
        <v>8</v>
      </c>
    </row>
    <row r="66" spans="1:13" x14ac:dyDescent="0.2">
      <c r="A66" s="113" t="s">
        <v>316</v>
      </c>
      <c r="B66" t="s">
        <v>129</v>
      </c>
      <c r="C66" s="53">
        <v>7</v>
      </c>
      <c r="D66" s="57" t="s">
        <v>50</v>
      </c>
      <c r="E66" s="59" t="s">
        <v>113</v>
      </c>
      <c r="F66" s="59" t="s">
        <v>71</v>
      </c>
      <c r="G66" s="59" t="s">
        <v>81</v>
      </c>
      <c r="H66" s="55">
        <v>-11.99</v>
      </c>
      <c r="I66" s="55"/>
      <c r="J66" s="57" t="s">
        <v>116</v>
      </c>
      <c r="K66" s="63"/>
      <c r="L66" s="64" t="s">
        <v>165</v>
      </c>
      <c r="M66" s="115">
        <f>MONTH(1&amp;T_Mvt[[#This Row],[Mois]])</f>
        <v>9</v>
      </c>
    </row>
    <row r="67" spans="1:13" x14ac:dyDescent="0.2">
      <c r="A67" s="113" t="s">
        <v>317</v>
      </c>
      <c r="B67" t="s">
        <v>129</v>
      </c>
      <c r="C67" s="52">
        <v>7</v>
      </c>
      <c r="D67" s="56" t="s">
        <v>50</v>
      </c>
      <c r="E67" s="58" t="s">
        <v>113</v>
      </c>
      <c r="F67" s="58" t="s">
        <v>71</v>
      </c>
      <c r="G67" s="58" t="s">
        <v>81</v>
      </c>
      <c r="H67" s="56">
        <v>-11.99</v>
      </c>
      <c r="I67" s="56"/>
      <c r="J67" s="56" t="s">
        <v>117</v>
      </c>
      <c r="K67" s="63"/>
      <c r="L67" s="64" t="s">
        <v>165</v>
      </c>
      <c r="M67" s="115">
        <f>MONTH(1&amp;T_Mvt[[#This Row],[Mois]])</f>
        <v>9</v>
      </c>
    </row>
    <row r="68" spans="1:13" x14ac:dyDescent="0.2">
      <c r="A68" s="113" t="s">
        <v>318</v>
      </c>
      <c r="B68" t="s">
        <v>129</v>
      </c>
      <c r="C68" s="53">
        <v>17</v>
      </c>
      <c r="D68" s="55" t="s">
        <v>80</v>
      </c>
      <c r="E68" s="59" t="s">
        <v>113</v>
      </c>
      <c r="F68" s="59" t="s">
        <v>71</v>
      </c>
      <c r="G68" s="59" t="s">
        <v>81</v>
      </c>
      <c r="H68" s="55">
        <v>-12.99</v>
      </c>
      <c r="I68" s="55"/>
      <c r="J68" s="55" t="s">
        <v>118</v>
      </c>
      <c r="K68" s="63"/>
      <c r="L68" s="64" t="s">
        <v>165</v>
      </c>
      <c r="M68" s="115">
        <f>MONTH(1&amp;T_Mvt[[#This Row],[Mois]])</f>
        <v>9</v>
      </c>
    </row>
    <row r="69" spans="1:13" x14ac:dyDescent="0.2">
      <c r="A69" s="113" t="s">
        <v>319</v>
      </c>
      <c r="B69" t="s">
        <v>129</v>
      </c>
      <c r="C69" s="52">
        <v>17</v>
      </c>
      <c r="D69" s="56" t="s">
        <v>50</v>
      </c>
      <c r="E69" s="58" t="s">
        <v>113</v>
      </c>
      <c r="F69" s="58" t="s">
        <v>34</v>
      </c>
      <c r="G69" s="58" t="s">
        <v>26</v>
      </c>
      <c r="H69" s="56">
        <v>-13</v>
      </c>
      <c r="I69" s="56"/>
      <c r="J69" s="56" t="s">
        <v>119</v>
      </c>
      <c r="K69" s="63"/>
      <c r="L69" s="64" t="s">
        <v>165</v>
      </c>
      <c r="M69" s="115">
        <f>MONTH(1&amp;T_Mvt[[#This Row],[Mois]])</f>
        <v>9</v>
      </c>
    </row>
    <row r="70" spans="1:13" x14ac:dyDescent="0.2">
      <c r="A70" s="113" t="s">
        <v>320</v>
      </c>
      <c r="B70" t="s">
        <v>129</v>
      </c>
      <c r="C70" s="53">
        <v>17</v>
      </c>
      <c r="D70" s="55" t="s">
        <v>50</v>
      </c>
      <c r="E70" s="59" t="s">
        <v>113</v>
      </c>
      <c r="F70" s="59" t="s">
        <v>34</v>
      </c>
      <c r="G70" s="59" t="s">
        <v>26</v>
      </c>
      <c r="H70" s="55">
        <v>-180</v>
      </c>
      <c r="I70" s="55"/>
      <c r="J70" s="55" t="s">
        <v>120</v>
      </c>
      <c r="K70" s="63"/>
      <c r="L70" s="64" t="s">
        <v>165</v>
      </c>
      <c r="M70" s="115">
        <f>MONTH(1&amp;T_Mvt[[#This Row],[Mois]])</f>
        <v>9</v>
      </c>
    </row>
    <row r="71" spans="1:13" x14ac:dyDescent="0.2">
      <c r="A71" s="113" t="s">
        <v>321</v>
      </c>
      <c r="B71" t="s">
        <v>129</v>
      </c>
      <c r="C71" s="52">
        <v>28</v>
      </c>
      <c r="D71" s="56" t="s">
        <v>80</v>
      </c>
      <c r="E71" s="58" t="s">
        <v>113</v>
      </c>
      <c r="F71" s="58" t="s">
        <v>34</v>
      </c>
      <c r="G71" s="58" t="s">
        <v>52</v>
      </c>
      <c r="H71" s="56">
        <v>-100</v>
      </c>
      <c r="I71" s="56"/>
      <c r="J71" s="56" t="s">
        <v>114</v>
      </c>
      <c r="K71" s="63"/>
      <c r="L71" s="64" t="s">
        <v>165</v>
      </c>
      <c r="M71" s="115">
        <f>MONTH(1&amp;T_Mvt[[#This Row],[Mois]])</f>
        <v>9</v>
      </c>
    </row>
    <row r="72" spans="1:13" x14ac:dyDescent="0.2">
      <c r="A72" s="113" t="s">
        <v>322</v>
      </c>
      <c r="B72" t="s">
        <v>129</v>
      </c>
      <c r="C72" s="53">
        <v>28</v>
      </c>
      <c r="D72" s="55" t="s">
        <v>56</v>
      </c>
      <c r="E72" s="59" t="s">
        <v>7</v>
      </c>
      <c r="F72" s="59" t="s">
        <v>34</v>
      </c>
      <c r="G72" s="59" t="s">
        <v>51</v>
      </c>
      <c r="H72" s="55"/>
      <c r="I72" s="55">
        <v>100</v>
      </c>
      <c r="J72" s="55" t="s">
        <v>115</v>
      </c>
      <c r="K72" s="63"/>
      <c r="L72" s="64" t="s">
        <v>165</v>
      </c>
      <c r="M72" s="115">
        <f>MONTH(1&amp;T_Mvt[[#This Row],[Mois]])</f>
        <v>9</v>
      </c>
    </row>
    <row r="73" spans="1:13" x14ac:dyDescent="0.2">
      <c r="A73" s="113" t="s">
        <v>323</v>
      </c>
      <c r="B73" t="s">
        <v>129</v>
      </c>
      <c r="C73" s="129">
        <v>30</v>
      </c>
      <c r="D73" s="54" t="s">
        <v>80</v>
      </c>
      <c r="E73" s="130" t="s">
        <v>7</v>
      </c>
      <c r="F73" s="130" t="s">
        <v>34</v>
      </c>
      <c r="G73" s="130" t="s">
        <v>62</v>
      </c>
      <c r="H73" s="54"/>
      <c r="I73" s="54">
        <v>2000</v>
      </c>
      <c r="J73" s="54" t="s">
        <v>89</v>
      </c>
      <c r="K73" s="63"/>
      <c r="L73" s="64" t="s">
        <v>165</v>
      </c>
      <c r="M73" s="115">
        <f>MONTH(1&amp;T_Mvt[[#This Row],[Mois]])</f>
        <v>9</v>
      </c>
    </row>
    <row r="74" spans="1:13" x14ac:dyDescent="0.2">
      <c r="A74" s="113" t="s">
        <v>324</v>
      </c>
      <c r="B74" t="s">
        <v>130</v>
      </c>
      <c r="C74" s="53">
        <v>7</v>
      </c>
      <c r="D74" s="57" t="s">
        <v>50</v>
      </c>
      <c r="E74" s="59" t="s">
        <v>113</v>
      </c>
      <c r="F74" s="59" t="s">
        <v>71</v>
      </c>
      <c r="G74" s="59" t="s">
        <v>81</v>
      </c>
      <c r="H74" s="55">
        <v>-11.99</v>
      </c>
      <c r="I74" s="55"/>
      <c r="J74" s="57" t="s">
        <v>116</v>
      </c>
      <c r="K74" s="63"/>
      <c r="L74" s="64" t="s">
        <v>166</v>
      </c>
      <c r="M74" s="115">
        <f>MONTH(1&amp;T_Mvt[[#This Row],[Mois]])</f>
        <v>10</v>
      </c>
    </row>
    <row r="75" spans="1:13" x14ac:dyDescent="0.2">
      <c r="A75" s="113" t="s">
        <v>325</v>
      </c>
      <c r="B75" t="s">
        <v>130</v>
      </c>
      <c r="C75" s="52">
        <v>7</v>
      </c>
      <c r="D75" s="56" t="s">
        <v>50</v>
      </c>
      <c r="E75" s="58" t="s">
        <v>113</v>
      </c>
      <c r="F75" s="58" t="s">
        <v>71</v>
      </c>
      <c r="G75" s="58" t="s">
        <v>81</v>
      </c>
      <c r="H75" s="56">
        <v>-11.99</v>
      </c>
      <c r="I75" s="56"/>
      <c r="J75" s="56" t="s">
        <v>117</v>
      </c>
      <c r="K75" s="63"/>
      <c r="L75" s="64" t="s">
        <v>166</v>
      </c>
      <c r="M75" s="115">
        <f>MONTH(1&amp;T_Mvt[[#This Row],[Mois]])</f>
        <v>10</v>
      </c>
    </row>
    <row r="76" spans="1:13" x14ac:dyDescent="0.2">
      <c r="A76" s="113" t="s">
        <v>326</v>
      </c>
      <c r="B76" t="s">
        <v>130</v>
      </c>
      <c r="C76" s="53">
        <v>17</v>
      </c>
      <c r="D76" s="55" t="s">
        <v>80</v>
      </c>
      <c r="E76" s="59" t="s">
        <v>113</v>
      </c>
      <c r="F76" s="59" t="s">
        <v>71</v>
      </c>
      <c r="G76" s="59" t="s">
        <v>81</v>
      </c>
      <c r="H76" s="55">
        <v>-12.99</v>
      </c>
      <c r="I76" s="55"/>
      <c r="J76" s="55" t="s">
        <v>118</v>
      </c>
      <c r="K76" s="63"/>
      <c r="L76" s="64" t="s">
        <v>166</v>
      </c>
      <c r="M76" s="115">
        <f>MONTH(1&amp;T_Mvt[[#This Row],[Mois]])</f>
        <v>10</v>
      </c>
    </row>
    <row r="77" spans="1:13" x14ac:dyDescent="0.2">
      <c r="A77" s="113" t="s">
        <v>327</v>
      </c>
      <c r="B77" t="s">
        <v>130</v>
      </c>
      <c r="C77" s="52">
        <v>17</v>
      </c>
      <c r="D77" s="56" t="s">
        <v>50</v>
      </c>
      <c r="E77" s="58" t="s">
        <v>113</v>
      </c>
      <c r="F77" s="58" t="s">
        <v>34</v>
      </c>
      <c r="G77" s="58" t="s">
        <v>26</v>
      </c>
      <c r="H77" s="56">
        <v>-13</v>
      </c>
      <c r="I77" s="56"/>
      <c r="J77" s="56" t="s">
        <v>119</v>
      </c>
      <c r="K77" s="63"/>
      <c r="L77" s="64" t="s">
        <v>166</v>
      </c>
      <c r="M77" s="115">
        <f>MONTH(1&amp;T_Mvt[[#This Row],[Mois]])</f>
        <v>10</v>
      </c>
    </row>
    <row r="78" spans="1:13" x14ac:dyDescent="0.2">
      <c r="A78" s="113" t="s">
        <v>328</v>
      </c>
      <c r="B78" t="s">
        <v>130</v>
      </c>
      <c r="C78" s="53">
        <v>17</v>
      </c>
      <c r="D78" s="55" t="s">
        <v>50</v>
      </c>
      <c r="E78" s="59" t="s">
        <v>113</v>
      </c>
      <c r="F78" s="59" t="s">
        <v>34</v>
      </c>
      <c r="G78" s="59" t="s">
        <v>26</v>
      </c>
      <c r="H78" s="55">
        <v>-180</v>
      </c>
      <c r="I78" s="55"/>
      <c r="J78" s="55" t="s">
        <v>120</v>
      </c>
      <c r="K78" s="63"/>
      <c r="L78" s="64" t="s">
        <v>166</v>
      </c>
      <c r="M78" s="115">
        <f>MONTH(1&amp;T_Mvt[[#This Row],[Mois]])</f>
        <v>10</v>
      </c>
    </row>
    <row r="79" spans="1:13" x14ac:dyDescent="0.2">
      <c r="A79" s="113" t="s">
        <v>329</v>
      </c>
      <c r="B79" t="s">
        <v>130</v>
      </c>
      <c r="C79" s="52">
        <v>28</v>
      </c>
      <c r="D79" s="56" t="s">
        <v>80</v>
      </c>
      <c r="E79" s="58" t="s">
        <v>113</v>
      </c>
      <c r="F79" s="58" t="s">
        <v>34</v>
      </c>
      <c r="G79" s="58" t="s">
        <v>52</v>
      </c>
      <c r="H79" s="56">
        <v>-100</v>
      </c>
      <c r="I79" s="56"/>
      <c r="J79" s="56" t="s">
        <v>114</v>
      </c>
      <c r="K79" s="63"/>
      <c r="L79" s="64" t="s">
        <v>166</v>
      </c>
      <c r="M79" s="115">
        <f>MONTH(1&amp;T_Mvt[[#This Row],[Mois]])</f>
        <v>10</v>
      </c>
    </row>
    <row r="80" spans="1:13" x14ac:dyDescent="0.2">
      <c r="A80" s="113" t="s">
        <v>330</v>
      </c>
      <c r="B80" t="s">
        <v>130</v>
      </c>
      <c r="C80" s="53">
        <v>28</v>
      </c>
      <c r="D80" s="55" t="s">
        <v>56</v>
      </c>
      <c r="E80" s="59" t="s">
        <v>7</v>
      </c>
      <c r="F80" s="59" t="s">
        <v>34</v>
      </c>
      <c r="G80" s="59" t="s">
        <v>51</v>
      </c>
      <c r="H80" s="55"/>
      <c r="I80" s="55">
        <v>100</v>
      </c>
      <c r="J80" s="55" t="s">
        <v>115</v>
      </c>
      <c r="K80" s="63"/>
      <c r="L80" s="64" t="s">
        <v>166</v>
      </c>
      <c r="M80" s="115">
        <f>MONTH(1&amp;T_Mvt[[#This Row],[Mois]])</f>
        <v>10</v>
      </c>
    </row>
    <row r="81" spans="1:13" x14ac:dyDescent="0.2">
      <c r="A81" s="113" t="s">
        <v>331</v>
      </c>
      <c r="B81" t="s">
        <v>130</v>
      </c>
      <c r="C81" s="129">
        <v>31</v>
      </c>
      <c r="D81" s="54" t="s">
        <v>80</v>
      </c>
      <c r="E81" s="130" t="s">
        <v>7</v>
      </c>
      <c r="F81" s="130" t="s">
        <v>34</v>
      </c>
      <c r="G81" s="130" t="s">
        <v>62</v>
      </c>
      <c r="H81" s="54"/>
      <c r="I81" s="54">
        <v>2000</v>
      </c>
      <c r="J81" s="54" t="s">
        <v>89</v>
      </c>
      <c r="K81" s="63"/>
      <c r="L81" s="64" t="s">
        <v>166</v>
      </c>
      <c r="M81" s="115">
        <f>MONTH(1&amp;T_Mvt[[#This Row],[Mois]])</f>
        <v>10</v>
      </c>
    </row>
    <row r="82" spans="1:13" x14ac:dyDescent="0.2">
      <c r="A82" s="113" t="s">
        <v>332</v>
      </c>
      <c r="B82" t="s">
        <v>131</v>
      </c>
      <c r="C82" s="53">
        <v>7</v>
      </c>
      <c r="D82" s="57" t="s">
        <v>50</v>
      </c>
      <c r="E82" s="59" t="s">
        <v>113</v>
      </c>
      <c r="F82" s="59" t="s">
        <v>71</v>
      </c>
      <c r="G82" s="59" t="s">
        <v>81</v>
      </c>
      <c r="H82" s="55">
        <v>-11.99</v>
      </c>
      <c r="I82" s="55"/>
      <c r="J82" s="57" t="s">
        <v>116</v>
      </c>
      <c r="K82" s="63"/>
      <c r="L82" s="64" t="s">
        <v>167</v>
      </c>
      <c r="M82" s="115">
        <f>MONTH(1&amp;T_Mvt[[#This Row],[Mois]])</f>
        <v>11</v>
      </c>
    </row>
    <row r="83" spans="1:13" x14ac:dyDescent="0.2">
      <c r="A83" s="113" t="s">
        <v>333</v>
      </c>
      <c r="B83" t="s">
        <v>131</v>
      </c>
      <c r="C83" s="52">
        <v>7</v>
      </c>
      <c r="D83" s="56" t="s">
        <v>50</v>
      </c>
      <c r="E83" s="58" t="s">
        <v>113</v>
      </c>
      <c r="F83" s="58" t="s">
        <v>71</v>
      </c>
      <c r="G83" s="58" t="s">
        <v>81</v>
      </c>
      <c r="H83" s="56">
        <v>-11.99</v>
      </c>
      <c r="I83" s="56"/>
      <c r="J83" s="56" t="s">
        <v>117</v>
      </c>
      <c r="K83" s="63"/>
      <c r="L83" s="64" t="s">
        <v>167</v>
      </c>
      <c r="M83" s="115">
        <f>MONTH(1&amp;T_Mvt[[#This Row],[Mois]])</f>
        <v>11</v>
      </c>
    </row>
    <row r="84" spans="1:13" x14ac:dyDescent="0.2">
      <c r="A84" s="113" t="s">
        <v>334</v>
      </c>
      <c r="B84" t="s">
        <v>131</v>
      </c>
      <c r="C84" s="53">
        <v>17</v>
      </c>
      <c r="D84" s="55" t="s">
        <v>80</v>
      </c>
      <c r="E84" s="59" t="s">
        <v>113</v>
      </c>
      <c r="F84" s="59" t="s">
        <v>71</v>
      </c>
      <c r="G84" s="59" t="s">
        <v>81</v>
      </c>
      <c r="H84" s="55">
        <v>-12.99</v>
      </c>
      <c r="I84" s="55"/>
      <c r="J84" s="55" t="s">
        <v>118</v>
      </c>
      <c r="K84" s="63"/>
      <c r="L84" s="64" t="s">
        <v>167</v>
      </c>
      <c r="M84" s="115">
        <f>MONTH(1&amp;T_Mvt[[#This Row],[Mois]])</f>
        <v>11</v>
      </c>
    </row>
    <row r="85" spans="1:13" x14ac:dyDescent="0.2">
      <c r="A85" s="113" t="s">
        <v>335</v>
      </c>
      <c r="B85" t="s">
        <v>131</v>
      </c>
      <c r="C85" s="52">
        <v>17</v>
      </c>
      <c r="D85" s="56" t="s">
        <v>50</v>
      </c>
      <c r="E85" s="58" t="s">
        <v>113</v>
      </c>
      <c r="F85" s="58" t="s">
        <v>34</v>
      </c>
      <c r="G85" s="58" t="s">
        <v>26</v>
      </c>
      <c r="H85" s="56">
        <v>-13</v>
      </c>
      <c r="I85" s="56"/>
      <c r="J85" s="56" t="s">
        <v>119</v>
      </c>
      <c r="K85" s="63"/>
      <c r="L85" s="64" t="s">
        <v>167</v>
      </c>
      <c r="M85" s="115">
        <f>MONTH(1&amp;T_Mvt[[#This Row],[Mois]])</f>
        <v>11</v>
      </c>
    </row>
    <row r="86" spans="1:13" x14ac:dyDescent="0.2">
      <c r="A86" s="113" t="s">
        <v>336</v>
      </c>
      <c r="B86" t="s">
        <v>131</v>
      </c>
      <c r="C86" s="53">
        <v>17</v>
      </c>
      <c r="D86" s="55" t="s">
        <v>50</v>
      </c>
      <c r="E86" s="59" t="s">
        <v>113</v>
      </c>
      <c r="F86" s="59" t="s">
        <v>34</v>
      </c>
      <c r="G86" s="59" t="s">
        <v>26</v>
      </c>
      <c r="H86" s="55">
        <v>-180</v>
      </c>
      <c r="I86" s="55"/>
      <c r="J86" s="55" t="s">
        <v>120</v>
      </c>
      <c r="K86" s="63"/>
      <c r="L86" s="64" t="s">
        <v>167</v>
      </c>
      <c r="M86" s="115">
        <f>MONTH(1&amp;T_Mvt[[#This Row],[Mois]])</f>
        <v>11</v>
      </c>
    </row>
    <row r="87" spans="1:13" x14ac:dyDescent="0.2">
      <c r="A87" s="113" t="s">
        <v>337</v>
      </c>
      <c r="B87" t="s">
        <v>131</v>
      </c>
      <c r="C87" s="52">
        <v>28</v>
      </c>
      <c r="D87" s="56" t="s">
        <v>80</v>
      </c>
      <c r="E87" s="58" t="s">
        <v>113</v>
      </c>
      <c r="F87" s="58" t="s">
        <v>34</v>
      </c>
      <c r="G87" s="58" t="s">
        <v>52</v>
      </c>
      <c r="H87" s="56">
        <v>-100</v>
      </c>
      <c r="I87" s="56"/>
      <c r="J87" s="56" t="s">
        <v>114</v>
      </c>
      <c r="K87" s="63"/>
      <c r="L87" s="64" t="s">
        <v>167</v>
      </c>
      <c r="M87" s="115">
        <f>MONTH(1&amp;T_Mvt[[#This Row],[Mois]])</f>
        <v>11</v>
      </c>
    </row>
    <row r="88" spans="1:13" x14ac:dyDescent="0.2">
      <c r="A88" s="113" t="s">
        <v>338</v>
      </c>
      <c r="B88" t="s">
        <v>131</v>
      </c>
      <c r="C88" s="53">
        <v>28</v>
      </c>
      <c r="D88" s="55" t="s">
        <v>56</v>
      </c>
      <c r="E88" s="59" t="s">
        <v>7</v>
      </c>
      <c r="F88" s="59" t="s">
        <v>34</v>
      </c>
      <c r="G88" s="59" t="s">
        <v>51</v>
      </c>
      <c r="H88" s="55"/>
      <c r="I88" s="55">
        <v>100</v>
      </c>
      <c r="J88" s="55" t="s">
        <v>115</v>
      </c>
      <c r="K88" s="63"/>
      <c r="L88" s="64" t="s">
        <v>167</v>
      </c>
      <c r="M88" s="115">
        <f>MONTH(1&amp;T_Mvt[[#This Row],[Mois]])</f>
        <v>11</v>
      </c>
    </row>
    <row r="89" spans="1:13" x14ac:dyDescent="0.2">
      <c r="A89" s="113" t="s">
        <v>339</v>
      </c>
      <c r="B89" t="s">
        <v>131</v>
      </c>
      <c r="C89" s="129">
        <v>30</v>
      </c>
      <c r="D89" s="54" t="s">
        <v>80</v>
      </c>
      <c r="E89" s="130" t="s">
        <v>7</v>
      </c>
      <c r="F89" s="130" t="s">
        <v>34</v>
      </c>
      <c r="G89" s="130" t="s">
        <v>62</v>
      </c>
      <c r="H89" s="54"/>
      <c r="I89" s="54">
        <v>2000</v>
      </c>
      <c r="J89" s="54" t="s">
        <v>89</v>
      </c>
      <c r="K89" s="63"/>
      <c r="L89" s="64" t="s">
        <v>167</v>
      </c>
      <c r="M89" s="115">
        <f>MONTH(1&amp;T_Mvt[[#This Row],[Mois]])</f>
        <v>11</v>
      </c>
    </row>
    <row r="90" spans="1:13" x14ac:dyDescent="0.2">
      <c r="A90" s="113" t="s">
        <v>340</v>
      </c>
      <c r="B90" t="s">
        <v>132</v>
      </c>
      <c r="C90" s="53">
        <v>7</v>
      </c>
      <c r="D90" s="57" t="s">
        <v>50</v>
      </c>
      <c r="E90" s="59" t="s">
        <v>113</v>
      </c>
      <c r="F90" s="59" t="s">
        <v>71</v>
      </c>
      <c r="G90" s="59" t="s">
        <v>81</v>
      </c>
      <c r="H90" s="55">
        <v>-11.99</v>
      </c>
      <c r="I90" s="55"/>
      <c r="J90" s="57" t="s">
        <v>116</v>
      </c>
      <c r="K90" s="63"/>
      <c r="L90" s="64" t="s">
        <v>168</v>
      </c>
      <c r="M90" s="115">
        <f>MONTH(1&amp;T_Mvt[[#This Row],[Mois]])</f>
        <v>12</v>
      </c>
    </row>
    <row r="91" spans="1:13" x14ac:dyDescent="0.2">
      <c r="A91" s="113" t="s">
        <v>341</v>
      </c>
      <c r="B91" t="s">
        <v>132</v>
      </c>
      <c r="C91" s="52">
        <v>7</v>
      </c>
      <c r="D91" s="56" t="s">
        <v>50</v>
      </c>
      <c r="E91" s="58" t="s">
        <v>113</v>
      </c>
      <c r="F91" s="58" t="s">
        <v>71</v>
      </c>
      <c r="G91" s="58" t="s">
        <v>81</v>
      </c>
      <c r="H91" s="56">
        <v>-11.99</v>
      </c>
      <c r="I91" s="56"/>
      <c r="J91" s="56" t="s">
        <v>117</v>
      </c>
      <c r="K91" s="63"/>
      <c r="L91" s="64" t="s">
        <v>168</v>
      </c>
      <c r="M91" s="115">
        <f>MONTH(1&amp;T_Mvt[[#This Row],[Mois]])</f>
        <v>12</v>
      </c>
    </row>
    <row r="92" spans="1:13" x14ac:dyDescent="0.2">
      <c r="A92" s="113" t="s">
        <v>342</v>
      </c>
      <c r="B92" t="s">
        <v>132</v>
      </c>
      <c r="C92" s="53">
        <v>17</v>
      </c>
      <c r="D92" s="55" t="s">
        <v>80</v>
      </c>
      <c r="E92" s="59" t="s">
        <v>113</v>
      </c>
      <c r="F92" s="59" t="s">
        <v>71</v>
      </c>
      <c r="G92" s="59" t="s">
        <v>81</v>
      </c>
      <c r="H92" s="55">
        <v>-12.99</v>
      </c>
      <c r="I92" s="55"/>
      <c r="J92" s="55" t="s">
        <v>118</v>
      </c>
      <c r="K92" s="63"/>
      <c r="L92" s="64" t="s">
        <v>168</v>
      </c>
      <c r="M92" s="115">
        <f>MONTH(1&amp;T_Mvt[[#This Row],[Mois]])</f>
        <v>12</v>
      </c>
    </row>
    <row r="93" spans="1:13" x14ac:dyDescent="0.2">
      <c r="A93" s="113" t="s">
        <v>343</v>
      </c>
      <c r="B93" t="s">
        <v>132</v>
      </c>
      <c r="C93" s="52">
        <v>17</v>
      </c>
      <c r="D93" s="56" t="s">
        <v>50</v>
      </c>
      <c r="E93" s="58" t="s">
        <v>113</v>
      </c>
      <c r="F93" s="58" t="s">
        <v>34</v>
      </c>
      <c r="G93" s="58" t="s">
        <v>26</v>
      </c>
      <c r="H93" s="56">
        <v>-13</v>
      </c>
      <c r="I93" s="56"/>
      <c r="J93" s="56" t="s">
        <v>119</v>
      </c>
      <c r="K93" s="63"/>
      <c r="L93" s="64" t="s">
        <v>168</v>
      </c>
      <c r="M93" s="115">
        <f>MONTH(1&amp;T_Mvt[[#This Row],[Mois]])</f>
        <v>12</v>
      </c>
    </row>
    <row r="94" spans="1:13" x14ac:dyDescent="0.2">
      <c r="A94" s="113" t="s">
        <v>344</v>
      </c>
      <c r="B94" t="s">
        <v>132</v>
      </c>
      <c r="C94" s="53">
        <v>17</v>
      </c>
      <c r="D94" s="55" t="s">
        <v>50</v>
      </c>
      <c r="E94" s="59" t="s">
        <v>113</v>
      </c>
      <c r="F94" s="59" t="s">
        <v>34</v>
      </c>
      <c r="G94" s="59" t="s">
        <v>26</v>
      </c>
      <c r="H94" s="55">
        <v>-180</v>
      </c>
      <c r="I94" s="55"/>
      <c r="J94" s="55" t="s">
        <v>120</v>
      </c>
      <c r="K94" s="63"/>
      <c r="L94" s="64" t="s">
        <v>168</v>
      </c>
      <c r="M94" s="115">
        <f>MONTH(1&amp;T_Mvt[[#This Row],[Mois]])</f>
        <v>12</v>
      </c>
    </row>
    <row r="95" spans="1:13" x14ac:dyDescent="0.2">
      <c r="A95" s="113" t="s">
        <v>345</v>
      </c>
      <c r="B95" t="s">
        <v>132</v>
      </c>
      <c r="C95" s="52">
        <v>28</v>
      </c>
      <c r="D95" s="56" t="s">
        <v>80</v>
      </c>
      <c r="E95" s="58" t="s">
        <v>113</v>
      </c>
      <c r="F95" s="58" t="s">
        <v>34</v>
      </c>
      <c r="G95" s="58" t="s">
        <v>52</v>
      </c>
      <c r="H95" s="56">
        <v>-100</v>
      </c>
      <c r="I95" s="56"/>
      <c r="J95" s="56" t="s">
        <v>114</v>
      </c>
      <c r="K95" s="63"/>
      <c r="L95" s="64" t="s">
        <v>168</v>
      </c>
      <c r="M95" s="115">
        <f>MONTH(1&amp;T_Mvt[[#This Row],[Mois]])</f>
        <v>12</v>
      </c>
    </row>
    <row r="96" spans="1:13" x14ac:dyDescent="0.2">
      <c r="A96" s="113" t="s">
        <v>346</v>
      </c>
      <c r="B96" t="s">
        <v>132</v>
      </c>
      <c r="C96" s="53">
        <v>28</v>
      </c>
      <c r="D96" s="55" t="s">
        <v>56</v>
      </c>
      <c r="E96" s="59" t="s">
        <v>7</v>
      </c>
      <c r="F96" s="59" t="s">
        <v>34</v>
      </c>
      <c r="G96" s="59" t="s">
        <v>51</v>
      </c>
      <c r="H96" s="55"/>
      <c r="I96" s="55">
        <v>100</v>
      </c>
      <c r="J96" s="55" t="s">
        <v>115</v>
      </c>
      <c r="K96" s="63"/>
      <c r="L96" s="64" t="s">
        <v>168</v>
      </c>
      <c r="M96" s="115">
        <f>MONTH(1&amp;T_Mvt[[#This Row],[Mois]])</f>
        <v>12</v>
      </c>
    </row>
    <row r="97" spans="1:13" x14ac:dyDescent="0.2">
      <c r="A97" s="113" t="s">
        <v>347</v>
      </c>
      <c r="B97" t="s">
        <v>132</v>
      </c>
      <c r="C97" s="129">
        <v>31</v>
      </c>
      <c r="D97" s="54" t="s">
        <v>80</v>
      </c>
      <c r="E97" s="130" t="s">
        <v>7</v>
      </c>
      <c r="F97" s="130" t="s">
        <v>34</v>
      </c>
      <c r="G97" s="130" t="s">
        <v>62</v>
      </c>
      <c r="H97" s="54"/>
      <c r="I97" s="54">
        <v>2000</v>
      </c>
      <c r="J97" s="54" t="s">
        <v>89</v>
      </c>
      <c r="K97" s="63"/>
      <c r="L97" s="64" t="s">
        <v>168</v>
      </c>
      <c r="M97" s="115">
        <f>MONTH(1&amp;T_Mvt[[#This Row],[Mois]])</f>
        <v>12</v>
      </c>
    </row>
  </sheetData>
  <sortState ref="A2:M97">
    <sortCondition ref="L2"/>
    <sortCondition ref="C2"/>
  </sortState>
  <conditionalFormatting sqref="C2:C9 C42:C49 F42:G49">
    <cfRule type="expression" dxfId="271" priority="274">
      <formula>$H2="LA BANQUE POSTALE - CP"</formula>
    </cfRule>
    <cfRule type="expression" dxfId="270" priority="275">
      <formula>$H2="LA BANQUE POSTALE - CJ"</formula>
    </cfRule>
    <cfRule type="expression" dxfId="269" priority="276">
      <formula>$H2="LIVRET A - CP"</formula>
    </cfRule>
  </conditionalFormatting>
  <conditionalFormatting sqref="D2">
    <cfRule type="expression" dxfId="268" priority="271">
      <formula>$D2="LA BANQUE POSTALE - CP"</formula>
    </cfRule>
    <cfRule type="expression" dxfId="267" priority="272">
      <formula>$D2="LA BANQUE POSTALE - CJ"</formula>
    </cfRule>
    <cfRule type="expression" dxfId="266" priority="273">
      <formula>$D2="LIVRET A - CP"</formula>
    </cfRule>
  </conditionalFormatting>
  <conditionalFormatting sqref="F2:F9">
    <cfRule type="expression" dxfId="265" priority="268">
      <formula>$H2="LA BANQUE POSTALE - CP"</formula>
    </cfRule>
    <cfRule type="expression" dxfId="264" priority="269">
      <formula>$H2="LA BANQUE POSTALE - CJ"</formula>
    </cfRule>
    <cfRule type="expression" dxfId="263" priority="270">
      <formula>$H2="LIVRET A - CP"</formula>
    </cfRule>
  </conditionalFormatting>
  <conditionalFormatting sqref="F2:G9">
    <cfRule type="expression" dxfId="262" priority="265">
      <formula>$H2="LA BANQUE POSTALE - CP"</formula>
    </cfRule>
    <cfRule type="expression" dxfId="261" priority="266">
      <formula>$H2="LA BANQUE POSTALE - CJ"</formula>
    </cfRule>
    <cfRule type="expression" dxfId="260" priority="267">
      <formula>$H2="LIVRET A - CP"</formula>
    </cfRule>
  </conditionalFormatting>
  <conditionalFormatting sqref="C10:C17">
    <cfRule type="expression" dxfId="259" priority="262">
      <formula>$H10="LA BANQUE POSTALE - CP"</formula>
    </cfRule>
    <cfRule type="expression" dxfId="258" priority="263">
      <formula>$H10="LA BANQUE POSTALE - CJ"</formula>
    </cfRule>
    <cfRule type="expression" dxfId="257" priority="264">
      <formula>$H10="LIVRET A - CP"</formula>
    </cfRule>
  </conditionalFormatting>
  <conditionalFormatting sqref="D10">
    <cfRule type="expression" dxfId="256" priority="259">
      <formula>$D10="LA BANQUE POSTALE - CP"</formula>
    </cfRule>
    <cfRule type="expression" dxfId="255" priority="260">
      <formula>$D10="LA BANQUE POSTALE - CJ"</formula>
    </cfRule>
    <cfRule type="expression" dxfId="254" priority="261">
      <formula>$D10="LIVRET A - CP"</formula>
    </cfRule>
  </conditionalFormatting>
  <conditionalFormatting sqref="F10:F17">
    <cfRule type="expression" dxfId="253" priority="256">
      <formula>$H10="LA BANQUE POSTALE - CP"</formula>
    </cfRule>
    <cfRule type="expression" dxfId="252" priority="257">
      <formula>$H10="LA BANQUE POSTALE - CJ"</formula>
    </cfRule>
    <cfRule type="expression" dxfId="251" priority="258">
      <formula>$H10="LIVRET A - CP"</formula>
    </cfRule>
  </conditionalFormatting>
  <conditionalFormatting sqref="F10:G17">
    <cfRule type="expression" dxfId="250" priority="253">
      <formula>$H10="LA BANQUE POSTALE - CP"</formula>
    </cfRule>
    <cfRule type="expression" dxfId="249" priority="254">
      <formula>$H10="LA BANQUE POSTALE - CJ"</formula>
    </cfRule>
    <cfRule type="expression" dxfId="248" priority="255">
      <formula>$H10="LIVRET A - CP"</formula>
    </cfRule>
  </conditionalFormatting>
  <conditionalFormatting sqref="C10:C17">
    <cfRule type="expression" dxfId="247" priority="250">
      <formula>$H10="LA BANQUE POSTALE - CP"</formula>
    </cfRule>
    <cfRule type="expression" dxfId="246" priority="251">
      <formula>$H10="LA BANQUE POSTALE - CJ"</formula>
    </cfRule>
    <cfRule type="expression" dxfId="245" priority="252">
      <formula>$H10="LIVRET A - CP"</formula>
    </cfRule>
  </conditionalFormatting>
  <conditionalFormatting sqref="D10">
    <cfRule type="expression" dxfId="244" priority="247">
      <formula>$D10="LA BANQUE POSTALE - CP"</formula>
    </cfRule>
    <cfRule type="expression" dxfId="243" priority="248">
      <formula>$D10="LA BANQUE POSTALE - CJ"</formula>
    </cfRule>
    <cfRule type="expression" dxfId="242" priority="249">
      <formula>$D10="LIVRET A - CP"</formula>
    </cfRule>
  </conditionalFormatting>
  <conditionalFormatting sqref="F10:F17">
    <cfRule type="expression" dxfId="241" priority="244">
      <formula>$H10="LA BANQUE POSTALE - CP"</formula>
    </cfRule>
    <cfRule type="expression" dxfId="240" priority="245">
      <formula>$H10="LA BANQUE POSTALE - CJ"</formula>
    </cfRule>
    <cfRule type="expression" dxfId="239" priority="246">
      <formula>$H10="LIVRET A - CP"</formula>
    </cfRule>
  </conditionalFormatting>
  <conditionalFormatting sqref="F10:G17">
    <cfRule type="expression" dxfId="238" priority="241">
      <formula>$H10="LA BANQUE POSTALE - CP"</formula>
    </cfRule>
    <cfRule type="expression" dxfId="237" priority="242">
      <formula>$H10="LA BANQUE POSTALE - CJ"</formula>
    </cfRule>
    <cfRule type="expression" dxfId="236" priority="243">
      <formula>$H10="LIVRET A - CP"</formula>
    </cfRule>
  </conditionalFormatting>
  <conditionalFormatting sqref="C18:C25">
    <cfRule type="expression" dxfId="235" priority="238">
      <formula>$H18="LA BANQUE POSTALE - CP"</formula>
    </cfRule>
    <cfRule type="expression" dxfId="234" priority="239">
      <formula>$H18="LA BANQUE POSTALE - CJ"</formula>
    </cfRule>
    <cfRule type="expression" dxfId="233" priority="240">
      <formula>$H18="LIVRET A - CP"</formula>
    </cfRule>
  </conditionalFormatting>
  <conditionalFormatting sqref="D18">
    <cfRule type="expression" dxfId="232" priority="235">
      <formula>$D18="LA BANQUE POSTALE - CP"</formula>
    </cfRule>
    <cfRule type="expression" dxfId="231" priority="236">
      <formula>$D18="LA BANQUE POSTALE - CJ"</formula>
    </cfRule>
    <cfRule type="expression" dxfId="230" priority="237">
      <formula>$D18="LIVRET A - CP"</formula>
    </cfRule>
  </conditionalFormatting>
  <conditionalFormatting sqref="F18:F25">
    <cfRule type="expression" dxfId="229" priority="232">
      <formula>$H18="LA BANQUE POSTALE - CP"</formula>
    </cfRule>
    <cfRule type="expression" dxfId="228" priority="233">
      <formula>$H18="LA BANQUE POSTALE - CJ"</formula>
    </cfRule>
    <cfRule type="expression" dxfId="227" priority="234">
      <formula>$H18="LIVRET A - CP"</formula>
    </cfRule>
  </conditionalFormatting>
  <conditionalFormatting sqref="F18:G25">
    <cfRule type="expression" dxfId="226" priority="229">
      <formula>$H18="LA BANQUE POSTALE - CP"</formula>
    </cfRule>
    <cfRule type="expression" dxfId="225" priority="230">
      <formula>$H18="LA BANQUE POSTALE - CJ"</formula>
    </cfRule>
    <cfRule type="expression" dxfId="224" priority="231">
      <formula>$H18="LIVRET A - CP"</formula>
    </cfRule>
  </conditionalFormatting>
  <conditionalFormatting sqref="C18:C25">
    <cfRule type="expression" dxfId="223" priority="226">
      <formula>$H18="LA BANQUE POSTALE - CP"</formula>
    </cfRule>
    <cfRule type="expression" dxfId="222" priority="227">
      <formula>$H18="LA BANQUE POSTALE - CJ"</formula>
    </cfRule>
    <cfRule type="expression" dxfId="221" priority="228">
      <formula>$H18="LIVRET A - CP"</formula>
    </cfRule>
  </conditionalFormatting>
  <conditionalFormatting sqref="D18">
    <cfRule type="expression" dxfId="220" priority="223">
      <formula>$D18="LA BANQUE POSTALE - CP"</formula>
    </cfRule>
    <cfRule type="expression" dxfId="219" priority="224">
      <formula>$D18="LA BANQUE POSTALE - CJ"</formula>
    </cfRule>
    <cfRule type="expression" dxfId="218" priority="225">
      <formula>$D18="LIVRET A - CP"</formula>
    </cfRule>
  </conditionalFormatting>
  <conditionalFormatting sqref="F18:F25">
    <cfRule type="expression" dxfId="217" priority="220">
      <formula>$H18="LA BANQUE POSTALE - CP"</formula>
    </cfRule>
    <cfRule type="expression" dxfId="216" priority="221">
      <formula>$H18="LA BANQUE POSTALE - CJ"</formula>
    </cfRule>
    <cfRule type="expression" dxfId="215" priority="222">
      <formula>$H18="LIVRET A - CP"</formula>
    </cfRule>
  </conditionalFormatting>
  <conditionalFormatting sqref="F18:G25">
    <cfRule type="expression" dxfId="214" priority="217">
      <formula>$H18="LA BANQUE POSTALE - CP"</formula>
    </cfRule>
    <cfRule type="expression" dxfId="213" priority="218">
      <formula>$H18="LA BANQUE POSTALE - CJ"</formula>
    </cfRule>
    <cfRule type="expression" dxfId="212" priority="219">
      <formula>$H18="LIVRET A - CP"</formula>
    </cfRule>
  </conditionalFormatting>
  <conditionalFormatting sqref="C26:C33">
    <cfRule type="expression" dxfId="211" priority="214">
      <formula>$H26="LA BANQUE POSTALE - CP"</formula>
    </cfRule>
    <cfRule type="expression" dxfId="210" priority="215">
      <formula>$H26="LA BANQUE POSTALE - CJ"</formula>
    </cfRule>
    <cfRule type="expression" dxfId="209" priority="216">
      <formula>$H26="LIVRET A - CP"</formula>
    </cfRule>
  </conditionalFormatting>
  <conditionalFormatting sqref="D26">
    <cfRule type="expression" dxfId="208" priority="211">
      <formula>$D26="LA BANQUE POSTALE - CP"</formula>
    </cfRule>
    <cfRule type="expression" dxfId="207" priority="212">
      <formula>$D26="LA BANQUE POSTALE - CJ"</formula>
    </cfRule>
    <cfRule type="expression" dxfId="206" priority="213">
      <formula>$D26="LIVRET A - CP"</formula>
    </cfRule>
  </conditionalFormatting>
  <conditionalFormatting sqref="F26:F33">
    <cfRule type="expression" dxfId="205" priority="208">
      <formula>$H26="LA BANQUE POSTALE - CP"</formula>
    </cfRule>
    <cfRule type="expression" dxfId="204" priority="209">
      <formula>$H26="LA BANQUE POSTALE - CJ"</formula>
    </cfRule>
    <cfRule type="expression" dxfId="203" priority="210">
      <formula>$H26="LIVRET A - CP"</formula>
    </cfRule>
  </conditionalFormatting>
  <conditionalFormatting sqref="F26:G33">
    <cfRule type="expression" dxfId="202" priority="205">
      <formula>$H26="LA BANQUE POSTALE - CP"</formula>
    </cfRule>
    <cfRule type="expression" dxfId="201" priority="206">
      <formula>$H26="LA BANQUE POSTALE - CJ"</formula>
    </cfRule>
    <cfRule type="expression" dxfId="200" priority="207">
      <formula>$H26="LIVRET A - CP"</formula>
    </cfRule>
  </conditionalFormatting>
  <conditionalFormatting sqref="C26:C33">
    <cfRule type="expression" dxfId="199" priority="202">
      <formula>$H26="LA BANQUE POSTALE - CP"</formula>
    </cfRule>
    <cfRule type="expression" dxfId="198" priority="203">
      <formula>$H26="LA BANQUE POSTALE - CJ"</formula>
    </cfRule>
    <cfRule type="expression" dxfId="197" priority="204">
      <formula>$H26="LIVRET A - CP"</formula>
    </cfRule>
  </conditionalFormatting>
  <conditionalFormatting sqref="D26">
    <cfRule type="expression" dxfId="196" priority="199">
      <formula>$D26="LA BANQUE POSTALE - CP"</formula>
    </cfRule>
    <cfRule type="expression" dxfId="195" priority="200">
      <formula>$D26="LA BANQUE POSTALE - CJ"</formula>
    </cfRule>
    <cfRule type="expression" dxfId="194" priority="201">
      <formula>$D26="LIVRET A - CP"</formula>
    </cfRule>
  </conditionalFormatting>
  <conditionalFormatting sqref="F26:F33">
    <cfRule type="expression" dxfId="193" priority="196">
      <formula>$H26="LA BANQUE POSTALE - CP"</formula>
    </cfRule>
    <cfRule type="expression" dxfId="192" priority="197">
      <formula>$H26="LA BANQUE POSTALE - CJ"</formula>
    </cfRule>
    <cfRule type="expression" dxfId="191" priority="198">
      <formula>$H26="LIVRET A - CP"</formula>
    </cfRule>
  </conditionalFormatting>
  <conditionalFormatting sqref="F26:G33">
    <cfRule type="expression" dxfId="190" priority="193">
      <formula>$H26="LA BANQUE POSTALE - CP"</formula>
    </cfRule>
    <cfRule type="expression" dxfId="189" priority="194">
      <formula>$H26="LA BANQUE POSTALE - CJ"</formula>
    </cfRule>
    <cfRule type="expression" dxfId="188" priority="195">
      <formula>$H26="LIVRET A - CP"</formula>
    </cfRule>
  </conditionalFormatting>
  <conditionalFormatting sqref="C34:C41">
    <cfRule type="expression" dxfId="187" priority="190">
      <formula>$H34="LA BANQUE POSTALE - CP"</formula>
    </cfRule>
    <cfRule type="expression" dxfId="186" priority="191">
      <formula>$H34="LA BANQUE POSTALE - CJ"</formula>
    </cfRule>
    <cfRule type="expression" dxfId="185" priority="192">
      <formula>$H34="LIVRET A - CP"</formula>
    </cfRule>
  </conditionalFormatting>
  <conditionalFormatting sqref="D34">
    <cfRule type="expression" dxfId="184" priority="187">
      <formula>$D34="LA BANQUE POSTALE - CP"</formula>
    </cfRule>
    <cfRule type="expression" dxfId="183" priority="188">
      <formula>$D34="LA BANQUE POSTALE - CJ"</formula>
    </cfRule>
    <cfRule type="expression" dxfId="182" priority="189">
      <formula>$D34="LIVRET A - CP"</formula>
    </cfRule>
  </conditionalFormatting>
  <conditionalFormatting sqref="F34:F41">
    <cfRule type="expression" dxfId="181" priority="184">
      <formula>$H34="LA BANQUE POSTALE - CP"</formula>
    </cfRule>
    <cfRule type="expression" dxfId="180" priority="185">
      <formula>$H34="LA BANQUE POSTALE - CJ"</formula>
    </cfRule>
    <cfRule type="expression" dxfId="179" priority="186">
      <formula>$H34="LIVRET A - CP"</formula>
    </cfRule>
  </conditionalFormatting>
  <conditionalFormatting sqref="F34:G41">
    <cfRule type="expression" dxfId="178" priority="181">
      <formula>$H34="LA BANQUE POSTALE - CP"</formula>
    </cfRule>
    <cfRule type="expression" dxfId="177" priority="182">
      <formula>$H34="LA BANQUE POSTALE - CJ"</formula>
    </cfRule>
    <cfRule type="expression" dxfId="176" priority="183">
      <formula>$H34="LIVRET A - CP"</formula>
    </cfRule>
  </conditionalFormatting>
  <conditionalFormatting sqref="C34:C41">
    <cfRule type="expression" dxfId="175" priority="178">
      <formula>$H34="LA BANQUE POSTALE - CP"</formula>
    </cfRule>
    <cfRule type="expression" dxfId="174" priority="179">
      <formula>$H34="LA BANQUE POSTALE - CJ"</formula>
    </cfRule>
    <cfRule type="expression" dxfId="173" priority="180">
      <formula>$H34="LIVRET A - CP"</formula>
    </cfRule>
  </conditionalFormatting>
  <conditionalFormatting sqref="D34">
    <cfRule type="expression" dxfId="172" priority="175">
      <formula>$D34="LA BANQUE POSTALE - CP"</formula>
    </cfRule>
    <cfRule type="expression" dxfId="171" priority="176">
      <formula>$D34="LA BANQUE POSTALE - CJ"</formula>
    </cfRule>
    <cfRule type="expression" dxfId="170" priority="177">
      <formula>$D34="LIVRET A - CP"</formula>
    </cfRule>
  </conditionalFormatting>
  <conditionalFormatting sqref="F34:F41">
    <cfRule type="expression" dxfId="169" priority="172">
      <formula>$H34="LA BANQUE POSTALE - CP"</formula>
    </cfRule>
    <cfRule type="expression" dxfId="168" priority="173">
      <formula>$H34="LA BANQUE POSTALE - CJ"</formula>
    </cfRule>
    <cfRule type="expression" dxfId="167" priority="174">
      <formula>$H34="LIVRET A - CP"</formula>
    </cfRule>
  </conditionalFormatting>
  <conditionalFormatting sqref="F34:G41">
    <cfRule type="expression" dxfId="166" priority="169">
      <formula>$H34="LA BANQUE POSTALE - CP"</formula>
    </cfRule>
    <cfRule type="expression" dxfId="165" priority="170">
      <formula>$H34="LA BANQUE POSTALE - CJ"</formula>
    </cfRule>
    <cfRule type="expression" dxfId="164" priority="171">
      <formula>$H34="LIVRET A - CP"</formula>
    </cfRule>
  </conditionalFormatting>
  <conditionalFormatting sqref="D42">
    <cfRule type="expression" dxfId="163" priority="163">
      <formula>$D42="LA BANQUE POSTALE - CP"</formula>
    </cfRule>
    <cfRule type="expression" dxfId="162" priority="164">
      <formula>$D42="LA BANQUE POSTALE - CJ"</formula>
    </cfRule>
    <cfRule type="expression" dxfId="161" priority="165">
      <formula>$D42="LIVRET A - CP"</formula>
    </cfRule>
  </conditionalFormatting>
  <conditionalFormatting sqref="D42">
    <cfRule type="expression" dxfId="160" priority="151">
      <formula>$D42="LA BANQUE POSTALE - CP"</formula>
    </cfRule>
    <cfRule type="expression" dxfId="159" priority="152">
      <formula>$D42="LA BANQUE POSTALE - CJ"</formula>
    </cfRule>
    <cfRule type="expression" dxfId="158" priority="153">
      <formula>$D42="LIVRET A - CP"</formula>
    </cfRule>
  </conditionalFormatting>
  <conditionalFormatting sqref="C50:C57">
    <cfRule type="expression" dxfId="157" priority="142">
      <formula>$H50="LA BANQUE POSTALE - CP"</formula>
    </cfRule>
    <cfRule type="expression" dxfId="156" priority="143">
      <formula>$H50="LA BANQUE POSTALE - CJ"</formula>
    </cfRule>
    <cfRule type="expression" dxfId="155" priority="144">
      <formula>$H50="LIVRET A - CP"</formula>
    </cfRule>
  </conditionalFormatting>
  <conditionalFormatting sqref="D50">
    <cfRule type="expression" dxfId="154" priority="139">
      <formula>$D50="LA BANQUE POSTALE - CP"</formula>
    </cfRule>
    <cfRule type="expression" dxfId="153" priority="140">
      <formula>$D50="LA BANQUE POSTALE - CJ"</formula>
    </cfRule>
    <cfRule type="expression" dxfId="152" priority="141">
      <formula>$D50="LIVRET A - CP"</formula>
    </cfRule>
  </conditionalFormatting>
  <conditionalFormatting sqref="F50:F57">
    <cfRule type="expression" dxfId="151" priority="136">
      <formula>$H50="LA BANQUE POSTALE - CP"</formula>
    </cfRule>
    <cfRule type="expression" dxfId="150" priority="137">
      <formula>$H50="LA BANQUE POSTALE - CJ"</formula>
    </cfRule>
    <cfRule type="expression" dxfId="149" priority="138">
      <formula>$H50="LIVRET A - CP"</formula>
    </cfRule>
  </conditionalFormatting>
  <conditionalFormatting sqref="F50:G57">
    <cfRule type="expression" dxfId="148" priority="133">
      <formula>$H50="LA BANQUE POSTALE - CP"</formula>
    </cfRule>
    <cfRule type="expression" dxfId="147" priority="134">
      <formula>$H50="LA BANQUE POSTALE - CJ"</formula>
    </cfRule>
    <cfRule type="expression" dxfId="146" priority="135">
      <formula>$H50="LIVRET A - CP"</formula>
    </cfRule>
  </conditionalFormatting>
  <conditionalFormatting sqref="C50:C57">
    <cfRule type="expression" dxfId="145" priority="130">
      <formula>$H50="LA BANQUE POSTALE - CP"</formula>
    </cfRule>
    <cfRule type="expression" dxfId="144" priority="131">
      <formula>$H50="LA BANQUE POSTALE - CJ"</formula>
    </cfRule>
    <cfRule type="expression" dxfId="143" priority="132">
      <formula>$H50="LIVRET A - CP"</formula>
    </cfRule>
  </conditionalFormatting>
  <conditionalFormatting sqref="D50">
    <cfRule type="expression" dxfId="142" priority="127">
      <formula>$D50="LA BANQUE POSTALE - CP"</formula>
    </cfRule>
    <cfRule type="expression" dxfId="141" priority="128">
      <formula>$D50="LA BANQUE POSTALE - CJ"</formula>
    </cfRule>
    <cfRule type="expression" dxfId="140" priority="129">
      <formula>$D50="LIVRET A - CP"</formula>
    </cfRule>
  </conditionalFormatting>
  <conditionalFormatting sqref="F50:F57">
    <cfRule type="expression" dxfId="139" priority="124">
      <formula>$H50="LA BANQUE POSTALE - CP"</formula>
    </cfRule>
    <cfRule type="expression" dxfId="138" priority="125">
      <formula>$H50="LA BANQUE POSTALE - CJ"</formula>
    </cfRule>
    <cfRule type="expression" dxfId="137" priority="126">
      <formula>$H50="LIVRET A - CP"</formula>
    </cfRule>
  </conditionalFormatting>
  <conditionalFormatting sqref="F50:G57">
    <cfRule type="expression" dxfId="136" priority="121">
      <formula>$H50="LA BANQUE POSTALE - CP"</formula>
    </cfRule>
    <cfRule type="expression" dxfId="135" priority="122">
      <formula>$H50="LA BANQUE POSTALE - CJ"</formula>
    </cfRule>
    <cfRule type="expression" dxfId="134" priority="123">
      <formula>$H50="LIVRET A - CP"</formula>
    </cfRule>
  </conditionalFormatting>
  <conditionalFormatting sqref="C58:C65">
    <cfRule type="expression" dxfId="133" priority="118">
      <formula>$H58="LA BANQUE POSTALE - CP"</formula>
    </cfRule>
    <cfRule type="expression" dxfId="132" priority="119">
      <formula>$H58="LA BANQUE POSTALE - CJ"</formula>
    </cfRule>
    <cfRule type="expression" dxfId="131" priority="120">
      <formula>$H58="LIVRET A - CP"</formula>
    </cfRule>
  </conditionalFormatting>
  <conditionalFormatting sqref="D58">
    <cfRule type="expression" dxfId="130" priority="115">
      <formula>$D58="LA BANQUE POSTALE - CP"</formula>
    </cfRule>
    <cfRule type="expression" dxfId="129" priority="116">
      <formula>$D58="LA BANQUE POSTALE - CJ"</formula>
    </cfRule>
    <cfRule type="expression" dxfId="128" priority="117">
      <formula>$D58="LIVRET A - CP"</formula>
    </cfRule>
  </conditionalFormatting>
  <conditionalFormatting sqref="F58:F65">
    <cfRule type="expression" dxfId="127" priority="112">
      <formula>$H58="LA BANQUE POSTALE - CP"</formula>
    </cfRule>
    <cfRule type="expression" dxfId="126" priority="113">
      <formula>$H58="LA BANQUE POSTALE - CJ"</formula>
    </cfRule>
    <cfRule type="expression" dxfId="125" priority="114">
      <formula>$H58="LIVRET A - CP"</formula>
    </cfRule>
  </conditionalFormatting>
  <conditionalFormatting sqref="F58:G65">
    <cfRule type="expression" dxfId="124" priority="109">
      <formula>$H58="LA BANQUE POSTALE - CP"</formula>
    </cfRule>
    <cfRule type="expression" dxfId="123" priority="110">
      <formula>$H58="LA BANQUE POSTALE - CJ"</formula>
    </cfRule>
    <cfRule type="expression" dxfId="122" priority="111">
      <formula>$H58="LIVRET A - CP"</formula>
    </cfRule>
  </conditionalFormatting>
  <conditionalFormatting sqref="C58:C65">
    <cfRule type="expression" dxfId="121" priority="106">
      <formula>$H58="LA BANQUE POSTALE - CP"</formula>
    </cfRule>
    <cfRule type="expression" dxfId="120" priority="107">
      <formula>$H58="LA BANQUE POSTALE - CJ"</formula>
    </cfRule>
    <cfRule type="expression" dxfId="119" priority="108">
      <formula>$H58="LIVRET A - CP"</formula>
    </cfRule>
  </conditionalFormatting>
  <conditionalFormatting sqref="D58">
    <cfRule type="expression" dxfId="118" priority="103">
      <formula>$D58="LA BANQUE POSTALE - CP"</formula>
    </cfRule>
    <cfRule type="expression" dxfId="117" priority="104">
      <formula>$D58="LA BANQUE POSTALE - CJ"</formula>
    </cfRule>
    <cfRule type="expression" dxfId="116" priority="105">
      <formula>$D58="LIVRET A - CP"</formula>
    </cfRule>
  </conditionalFormatting>
  <conditionalFormatting sqref="F58:F65">
    <cfRule type="expression" dxfId="115" priority="100">
      <formula>$H58="LA BANQUE POSTALE - CP"</formula>
    </cfRule>
    <cfRule type="expression" dxfId="114" priority="101">
      <formula>$H58="LA BANQUE POSTALE - CJ"</formula>
    </cfRule>
    <cfRule type="expression" dxfId="113" priority="102">
      <formula>$H58="LIVRET A - CP"</formula>
    </cfRule>
  </conditionalFormatting>
  <conditionalFormatting sqref="F58:G65">
    <cfRule type="expression" dxfId="112" priority="97">
      <formula>$H58="LA BANQUE POSTALE - CP"</formula>
    </cfRule>
    <cfRule type="expression" dxfId="111" priority="98">
      <formula>$H58="LA BANQUE POSTALE - CJ"</formula>
    </cfRule>
    <cfRule type="expression" dxfId="110" priority="99">
      <formula>$H58="LIVRET A - CP"</formula>
    </cfRule>
  </conditionalFormatting>
  <conditionalFormatting sqref="C66:C73">
    <cfRule type="expression" dxfId="109" priority="94">
      <formula>$H66="LA BANQUE POSTALE - CP"</formula>
    </cfRule>
    <cfRule type="expression" dxfId="108" priority="95">
      <formula>$H66="LA BANQUE POSTALE - CJ"</formula>
    </cfRule>
    <cfRule type="expression" dxfId="107" priority="96">
      <formula>$H66="LIVRET A - CP"</formula>
    </cfRule>
  </conditionalFormatting>
  <conditionalFormatting sqref="D66">
    <cfRule type="expression" dxfId="106" priority="91">
      <formula>$D66="LA BANQUE POSTALE - CP"</formula>
    </cfRule>
    <cfRule type="expression" dxfId="105" priority="92">
      <formula>$D66="LA BANQUE POSTALE - CJ"</formula>
    </cfRule>
    <cfRule type="expression" dxfId="104" priority="93">
      <formula>$D66="LIVRET A - CP"</formula>
    </cfRule>
  </conditionalFormatting>
  <conditionalFormatting sqref="F66:F73">
    <cfRule type="expression" dxfId="103" priority="88">
      <formula>$H66="LA BANQUE POSTALE - CP"</formula>
    </cfRule>
    <cfRule type="expression" dxfId="102" priority="89">
      <formula>$H66="LA BANQUE POSTALE - CJ"</formula>
    </cfRule>
    <cfRule type="expression" dxfId="101" priority="90">
      <formula>$H66="LIVRET A - CP"</formula>
    </cfRule>
  </conditionalFormatting>
  <conditionalFormatting sqref="F66:G73">
    <cfRule type="expression" dxfId="100" priority="85">
      <formula>$H66="LA BANQUE POSTALE - CP"</formula>
    </cfRule>
    <cfRule type="expression" dxfId="99" priority="86">
      <formula>$H66="LA BANQUE POSTALE - CJ"</formula>
    </cfRule>
    <cfRule type="expression" dxfId="98" priority="87">
      <formula>$H66="LIVRET A - CP"</formula>
    </cfRule>
  </conditionalFormatting>
  <conditionalFormatting sqref="C66:C73">
    <cfRule type="expression" dxfId="97" priority="82">
      <formula>$H66="LA BANQUE POSTALE - CP"</formula>
    </cfRule>
    <cfRule type="expression" dxfId="96" priority="83">
      <formula>$H66="LA BANQUE POSTALE - CJ"</formula>
    </cfRule>
    <cfRule type="expression" dxfId="95" priority="84">
      <formula>$H66="LIVRET A - CP"</formula>
    </cfRule>
  </conditionalFormatting>
  <conditionalFormatting sqref="D66">
    <cfRule type="expression" dxfId="94" priority="79">
      <formula>$D66="LA BANQUE POSTALE - CP"</formula>
    </cfRule>
    <cfRule type="expression" dxfId="93" priority="80">
      <formula>$D66="LA BANQUE POSTALE - CJ"</formula>
    </cfRule>
    <cfRule type="expression" dxfId="92" priority="81">
      <formula>$D66="LIVRET A - CP"</formula>
    </cfRule>
  </conditionalFormatting>
  <conditionalFormatting sqref="F66:F73">
    <cfRule type="expression" dxfId="91" priority="76">
      <formula>$H66="LA BANQUE POSTALE - CP"</formula>
    </cfRule>
    <cfRule type="expression" dxfId="90" priority="77">
      <formula>$H66="LA BANQUE POSTALE - CJ"</formula>
    </cfRule>
    <cfRule type="expression" dxfId="89" priority="78">
      <formula>$H66="LIVRET A - CP"</formula>
    </cfRule>
  </conditionalFormatting>
  <conditionalFormatting sqref="F66:G73">
    <cfRule type="expression" dxfId="88" priority="73">
      <formula>$H66="LA BANQUE POSTALE - CP"</formula>
    </cfRule>
    <cfRule type="expression" dxfId="87" priority="74">
      <formula>$H66="LA BANQUE POSTALE - CJ"</formula>
    </cfRule>
    <cfRule type="expression" dxfId="86" priority="75">
      <formula>$H66="LIVRET A - CP"</formula>
    </cfRule>
  </conditionalFormatting>
  <conditionalFormatting sqref="C74:C81">
    <cfRule type="expression" dxfId="85" priority="70">
      <formula>$H74="LA BANQUE POSTALE - CP"</formula>
    </cfRule>
    <cfRule type="expression" dxfId="84" priority="71">
      <formula>$H74="LA BANQUE POSTALE - CJ"</formula>
    </cfRule>
    <cfRule type="expression" dxfId="83" priority="72">
      <formula>$H74="LIVRET A - CP"</formula>
    </cfRule>
  </conditionalFormatting>
  <conditionalFormatting sqref="D74">
    <cfRule type="expression" dxfId="82" priority="67">
      <formula>$D74="LA BANQUE POSTALE - CP"</formula>
    </cfRule>
    <cfRule type="expression" dxfId="81" priority="68">
      <formula>$D74="LA BANQUE POSTALE - CJ"</formula>
    </cfRule>
    <cfRule type="expression" dxfId="80" priority="69">
      <formula>$D74="LIVRET A - CP"</formula>
    </cfRule>
  </conditionalFormatting>
  <conditionalFormatting sqref="F74:F81">
    <cfRule type="expression" dxfId="79" priority="64">
      <formula>$H74="LA BANQUE POSTALE - CP"</formula>
    </cfRule>
    <cfRule type="expression" dxfId="78" priority="65">
      <formula>$H74="LA BANQUE POSTALE - CJ"</formula>
    </cfRule>
    <cfRule type="expression" dxfId="77" priority="66">
      <formula>$H74="LIVRET A - CP"</formula>
    </cfRule>
  </conditionalFormatting>
  <conditionalFormatting sqref="F74:G81">
    <cfRule type="expression" dxfId="76" priority="61">
      <formula>$H74="LA BANQUE POSTALE - CP"</formula>
    </cfRule>
    <cfRule type="expression" dxfId="75" priority="62">
      <formula>$H74="LA BANQUE POSTALE - CJ"</formula>
    </cfRule>
    <cfRule type="expression" dxfId="74" priority="63">
      <formula>$H74="LIVRET A - CP"</formula>
    </cfRule>
  </conditionalFormatting>
  <conditionalFormatting sqref="C74:C81">
    <cfRule type="expression" dxfId="73" priority="58">
      <formula>$H74="LA BANQUE POSTALE - CP"</formula>
    </cfRule>
    <cfRule type="expression" dxfId="72" priority="59">
      <formula>$H74="LA BANQUE POSTALE - CJ"</formula>
    </cfRule>
    <cfRule type="expression" dxfId="71" priority="60">
      <formula>$H74="LIVRET A - CP"</formula>
    </cfRule>
  </conditionalFormatting>
  <conditionalFormatting sqref="D74">
    <cfRule type="expression" dxfId="70" priority="55">
      <formula>$D74="LA BANQUE POSTALE - CP"</formula>
    </cfRule>
    <cfRule type="expression" dxfId="69" priority="56">
      <formula>$D74="LA BANQUE POSTALE - CJ"</formula>
    </cfRule>
    <cfRule type="expression" dxfId="68" priority="57">
      <formula>$D74="LIVRET A - CP"</formula>
    </cfRule>
  </conditionalFormatting>
  <conditionalFormatting sqref="F74:F81">
    <cfRule type="expression" dxfId="67" priority="52">
      <formula>$H74="LA BANQUE POSTALE - CP"</formula>
    </cfRule>
    <cfRule type="expression" dxfId="66" priority="53">
      <formula>$H74="LA BANQUE POSTALE - CJ"</formula>
    </cfRule>
    <cfRule type="expression" dxfId="65" priority="54">
      <formula>$H74="LIVRET A - CP"</formula>
    </cfRule>
  </conditionalFormatting>
  <conditionalFormatting sqref="F74:G81">
    <cfRule type="expression" dxfId="64" priority="49">
      <formula>$H74="LA BANQUE POSTALE - CP"</formula>
    </cfRule>
    <cfRule type="expression" dxfId="63" priority="50">
      <formula>$H74="LA BANQUE POSTALE - CJ"</formula>
    </cfRule>
    <cfRule type="expression" dxfId="62" priority="51">
      <formula>$H74="LIVRET A - CP"</formula>
    </cfRule>
  </conditionalFormatting>
  <conditionalFormatting sqref="C82:C89">
    <cfRule type="expression" dxfId="61" priority="46">
      <formula>$H82="LA BANQUE POSTALE - CP"</formula>
    </cfRule>
    <cfRule type="expression" dxfId="60" priority="47">
      <formula>$H82="LA BANQUE POSTALE - CJ"</formula>
    </cfRule>
    <cfRule type="expression" dxfId="59" priority="48">
      <formula>$H82="LIVRET A - CP"</formula>
    </cfRule>
  </conditionalFormatting>
  <conditionalFormatting sqref="D82">
    <cfRule type="expression" dxfId="58" priority="43">
      <formula>$D82="LA BANQUE POSTALE - CP"</formula>
    </cfRule>
    <cfRule type="expression" dxfId="57" priority="44">
      <formula>$D82="LA BANQUE POSTALE - CJ"</formula>
    </cfRule>
    <cfRule type="expression" dxfId="56" priority="45">
      <formula>$D82="LIVRET A - CP"</formula>
    </cfRule>
  </conditionalFormatting>
  <conditionalFormatting sqref="F82:F89">
    <cfRule type="expression" dxfId="55" priority="40">
      <formula>$H82="LA BANQUE POSTALE - CP"</formula>
    </cfRule>
    <cfRule type="expression" dxfId="54" priority="41">
      <formula>$H82="LA BANQUE POSTALE - CJ"</formula>
    </cfRule>
    <cfRule type="expression" dxfId="53" priority="42">
      <formula>$H82="LIVRET A - CP"</formula>
    </cfRule>
  </conditionalFormatting>
  <conditionalFormatting sqref="F82:G89">
    <cfRule type="expression" dxfId="52" priority="37">
      <formula>$H82="LA BANQUE POSTALE - CP"</formula>
    </cfRule>
    <cfRule type="expression" dxfId="51" priority="38">
      <formula>$H82="LA BANQUE POSTALE - CJ"</formula>
    </cfRule>
    <cfRule type="expression" dxfId="50" priority="39">
      <formula>$H82="LIVRET A - CP"</formula>
    </cfRule>
  </conditionalFormatting>
  <conditionalFormatting sqref="C82:C89">
    <cfRule type="expression" dxfId="49" priority="34">
      <formula>$H82="LA BANQUE POSTALE - CP"</formula>
    </cfRule>
    <cfRule type="expression" dxfId="48" priority="35">
      <formula>$H82="LA BANQUE POSTALE - CJ"</formula>
    </cfRule>
    <cfRule type="expression" dxfId="47" priority="36">
      <formula>$H82="LIVRET A - CP"</formula>
    </cfRule>
  </conditionalFormatting>
  <conditionalFormatting sqref="D82">
    <cfRule type="expression" dxfId="46" priority="31">
      <formula>$D82="LA BANQUE POSTALE - CP"</formula>
    </cfRule>
    <cfRule type="expression" dxfId="45" priority="32">
      <formula>$D82="LA BANQUE POSTALE - CJ"</formula>
    </cfRule>
    <cfRule type="expression" dxfId="44" priority="33">
      <formula>$D82="LIVRET A - CP"</formula>
    </cfRule>
  </conditionalFormatting>
  <conditionalFormatting sqref="F82:F89">
    <cfRule type="expression" dxfId="43" priority="28">
      <formula>$H82="LA BANQUE POSTALE - CP"</formula>
    </cfRule>
    <cfRule type="expression" dxfId="42" priority="29">
      <formula>$H82="LA BANQUE POSTALE - CJ"</formula>
    </cfRule>
    <cfRule type="expression" dxfId="41" priority="30">
      <formula>$H82="LIVRET A - CP"</formula>
    </cfRule>
  </conditionalFormatting>
  <conditionalFormatting sqref="F82:G89">
    <cfRule type="expression" dxfId="40" priority="25">
      <formula>$H82="LA BANQUE POSTALE - CP"</formula>
    </cfRule>
    <cfRule type="expression" dxfId="39" priority="26">
      <formula>$H82="LA BANQUE POSTALE - CJ"</formula>
    </cfRule>
    <cfRule type="expression" dxfId="38" priority="27">
      <formula>$H82="LIVRET A - CP"</formula>
    </cfRule>
  </conditionalFormatting>
  <conditionalFormatting sqref="C90:C97">
    <cfRule type="expression" dxfId="37" priority="22">
      <formula>$H90="LA BANQUE POSTALE - CP"</formula>
    </cfRule>
    <cfRule type="expression" dxfId="36" priority="23">
      <formula>$H90="LA BANQUE POSTALE - CJ"</formula>
    </cfRule>
    <cfRule type="expression" dxfId="35" priority="24">
      <formula>$H90="LIVRET A - CP"</formula>
    </cfRule>
  </conditionalFormatting>
  <conditionalFormatting sqref="D90">
    <cfRule type="expression" dxfId="34" priority="19">
      <formula>$D90="LA BANQUE POSTALE - CP"</formula>
    </cfRule>
    <cfRule type="expression" dxfId="33" priority="20">
      <formula>$D90="LA BANQUE POSTALE - CJ"</formula>
    </cfRule>
    <cfRule type="expression" dxfId="32" priority="21">
      <formula>$D90="LIVRET A - CP"</formula>
    </cfRule>
  </conditionalFormatting>
  <conditionalFormatting sqref="F90:F97">
    <cfRule type="expression" dxfId="31" priority="16">
      <formula>$H90="LA BANQUE POSTALE - CP"</formula>
    </cfRule>
    <cfRule type="expression" dxfId="30" priority="17">
      <formula>$H90="LA BANQUE POSTALE - CJ"</formula>
    </cfRule>
    <cfRule type="expression" dxfId="29" priority="18">
      <formula>$H90="LIVRET A - CP"</formula>
    </cfRule>
  </conditionalFormatting>
  <conditionalFormatting sqref="F90:G97">
    <cfRule type="expression" dxfId="28" priority="13">
      <formula>$H90="LA BANQUE POSTALE - CP"</formula>
    </cfRule>
    <cfRule type="expression" dxfId="27" priority="14">
      <formula>$H90="LA BANQUE POSTALE - CJ"</formula>
    </cfRule>
    <cfRule type="expression" dxfId="26" priority="15">
      <formula>$H90="LIVRET A - CP"</formula>
    </cfRule>
  </conditionalFormatting>
  <conditionalFormatting sqref="C90:C97">
    <cfRule type="expression" dxfId="25" priority="10">
      <formula>$H90="LA BANQUE POSTALE - CP"</formula>
    </cfRule>
    <cfRule type="expression" dxfId="24" priority="11">
      <formula>$H90="LA BANQUE POSTALE - CJ"</formula>
    </cfRule>
    <cfRule type="expression" dxfId="23" priority="12">
      <formula>$H90="LIVRET A - CP"</formula>
    </cfRule>
  </conditionalFormatting>
  <conditionalFormatting sqref="D90">
    <cfRule type="expression" dxfId="22" priority="7">
      <formula>$D90="LA BANQUE POSTALE - CP"</formula>
    </cfRule>
    <cfRule type="expression" dxfId="21" priority="8">
      <formula>$D90="LA BANQUE POSTALE - CJ"</formula>
    </cfRule>
    <cfRule type="expression" dxfId="20" priority="9">
      <formula>$D90="LIVRET A - CP"</formula>
    </cfRule>
  </conditionalFormatting>
  <conditionalFormatting sqref="F90:F97">
    <cfRule type="expression" dxfId="19" priority="4">
      <formula>$H90="LA BANQUE POSTALE - CP"</formula>
    </cfRule>
    <cfRule type="expression" dxfId="18" priority="5">
      <formula>$H90="LA BANQUE POSTALE - CJ"</formula>
    </cfRule>
    <cfRule type="expression" dxfId="17" priority="6">
      <formula>$H90="LIVRET A - CP"</formula>
    </cfRule>
  </conditionalFormatting>
  <conditionalFormatting sqref="F90:G97">
    <cfRule type="expression" dxfId="16" priority="1">
      <formula>$H90="LA BANQUE POSTALE - CP"</formula>
    </cfRule>
    <cfRule type="expression" dxfId="15" priority="2">
      <formula>$H90="LA BANQUE POSTALE - CJ"</formula>
    </cfRule>
    <cfRule type="expression" dxfId="14" priority="3">
      <formula>$H90="LIVRET A - CP"</formula>
    </cfRule>
  </conditionalFormatting>
  <dataValidations count="3">
    <dataValidation type="list" allowBlank="1" showInputMessage="1" showErrorMessage="1" sqref="F1">
      <formula1>s_Catégories</formula1>
    </dataValidation>
    <dataValidation type="list" allowBlank="1" showInputMessage="1" showErrorMessage="1" sqref="D2:D97">
      <formula1>T_Comptes</formula1>
    </dataValidation>
    <dataValidation type="list" allowBlank="1" showInputMessage="1" showErrorMessage="1" sqref="F2:F97">
      <formula1>Categories_sans_doublons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Périodique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2021-01-11T21:12:12Z</dcterms:created>
  <dcterms:modified xsi:type="dcterms:W3CDTF">2021-06-14T13:41:32Z</dcterms:modified>
</cp:coreProperties>
</file>