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Cache/pivotCacheRecords1.xml" ContentType="application/vnd.openxmlformats-officedocument.spreadsheetml.pivotCacheRecord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showPivotChartFilter="1"/>
  <bookViews>
    <workbookView xWindow="-120" yWindow="-120" windowWidth="19420" windowHeight="11020"/>
  </bookViews>
  <sheets>
    <sheet name="Accueil" sheetId="6" r:id="rId1"/>
    <sheet name="Données" sheetId="3" r:id="rId2"/>
    <sheet name="TcD" sheetId="4" r:id="rId3"/>
    <sheet name="Listes" sheetId="2" state="hidden" r:id="rId4"/>
    <sheet name="Périodique" sheetId="5" r:id="rId5"/>
  </sheets>
  <functionGroups/>
  <definedNames>
    <definedName name="Catégories_sans_doublons">Listes!$M$1:$M$11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24519"/>
  <pivotCaches>
    <pivotCache cacheId="6" r:id="rId6"/>
  </pivotCaches>
</workbook>
</file>

<file path=xl/calcChain.xml><?xml version="1.0" encoding="utf-8"?>
<calcChain xmlns="http://schemas.openxmlformats.org/spreadsheetml/2006/main">
  <c r="D4" i="6"/>
  <c r="M3" i="5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2"/>
  <c r="H3" i="3" l="1"/>
  <c r="D1" l="1"/>
  <c r="V7" i="4" l="1"/>
  <c r="G3" i="3" l="1"/>
  <c r="F3"/>
  <c r="U7" i="4" l="1"/>
  <c r="E1" l="1"/>
  <c r="T3" l="1"/>
  <c r="S3"/>
  <c r="G1" i="3" l="1"/>
  <c r="U3" i="4" l="1"/>
  <c r="G3" i="2"/>
  <c r="G9"/>
  <c r="G6"/>
  <c r="G5"/>
  <c r="G23"/>
  <c r="G19"/>
  <c r="G15"/>
  <c r="G11"/>
  <c r="G7"/>
  <c r="G2"/>
  <c r="G20"/>
  <c r="G16"/>
  <c r="G12"/>
  <c r="G8"/>
  <c r="G4"/>
  <c r="G21"/>
  <c r="G17"/>
  <c r="G13"/>
  <c r="G22"/>
  <c r="G18"/>
  <c r="G14"/>
  <c r="G10"/>
</calcChain>
</file>

<file path=xl/comments1.xml><?xml version="1.0" encoding="utf-8"?>
<comments xmlns="http://schemas.openxmlformats.org/spreadsheetml/2006/main">
  <authors>
    <author>Michel Esteban</author>
  </authors>
  <commentList>
    <comment ref="V7" authorId="0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<sst xmlns="http://schemas.openxmlformats.org/spreadsheetml/2006/main" count="1184" uniqueCount="304">
  <si>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</si>
  <si>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</si>
  <si>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</si>
  <si>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</si>
  <si>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</si>
  <si>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</si>
  <si>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</si>
  <si>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</si>
  <si>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</si>
  <si>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</si>
  <si>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</si>
  <si>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</si>
  <si>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</si>
  <si>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</si>
  <si>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</si>
  <si>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</si>
  <si>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</si>
  <si>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</si>
  <si>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</si>
  <si>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</si>
  <si>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</si>
  <si>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</si>
  <si>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</si>
  <si>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</si>
  <si>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</si>
  <si>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</si>
  <si>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</si>
  <si>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</si>
  <si>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</si>
  <si>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</si>
  <si>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</si>
  <si>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</si>
  <si>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</si>
  <si>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</si>
  <si>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</si>
  <si>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</si>
  <si>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</si>
  <si>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</si>
  <si>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</si>
  <si>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</si>
  <si>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</si>
  <si>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</si>
  <si>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</si>
  <si>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</si>
  <si>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</si>
  <si>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</si>
  <si>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</si>
  <si>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</si>
  <si>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</si>
  <si>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</si>
  <si>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</si>
  <si>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</si>
  <si>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</si>
  <si>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</si>
  <si>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</si>
  <si>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</si>
  <si>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</si>
  <si>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</si>
  <si>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</si>
  <si>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</si>
  <si>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</si>
  <si>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</si>
  <si>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</si>
  <si>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</si>
  <si>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</si>
  <si>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</si>
  <si>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</si>
  <si>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</si>
  <si>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</si>
  <si>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</si>
  <si>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</si>
  <si>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</si>
  <si>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</si>
  <si>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</si>
  <si>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</si>
  <si>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</si>
  <si>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</si>
  <si>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</si>
  <si>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</si>
  <si>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</si>
  <si>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</si>
  <si>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</si>
  <si>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</si>
  <si>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</si>
  <si>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</si>
  <si>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</si>
  <si>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</si>
  <si>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>Nombre opérations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</si>
  <si>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</si>
  <si>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</si>
  <si>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</si>
  <si>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</si>
  <si>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</si>
  <si>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</si>
  <si>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</si>
  <si>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TRESORERIE-COMPTES</t>
  </si>
  <si>
    <t>NID</t>
  </si>
  <si>
    <t>R001</t>
  </si>
  <si>
    <t>R002</t>
  </si>
  <si>
    <t>R003</t>
  </si>
  <si>
    <t>R004</t>
  </si>
  <si>
    <t>R005</t>
  </si>
  <si>
    <t>Sous-catégories</t>
  </si>
  <si>
    <t>Débit</t>
  </si>
  <si>
    <t>Crédit</t>
  </si>
  <si>
    <t>Commentaires</t>
  </si>
  <si>
    <t>Solde total Bque_Postale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</si>
  <si>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</si>
  <si>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</si>
  <si>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</si>
  <si>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</si>
  <si>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</si>
  <si>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(Tous)</t>
  </si>
  <si>
    <t>Valeurs</t>
  </si>
  <si>
    <t>Somme de Débit</t>
  </si>
  <si>
    <t>Somme de Crédit</t>
  </si>
  <si>
    <t>Nombre de Mode</t>
  </si>
  <si>
    <t>SOLDES DE DEPART----&gt;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</si>
  <si>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</si>
  <si>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</si>
  <si>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</si>
  <si>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</si>
  <si>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</si>
  <si>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</si>
  <si>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</si>
  <si>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</si>
  <si>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</si>
  <si>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</si>
  <si>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</si>
  <si>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</si>
  <si>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</si>
  <si>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</si>
  <si>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</si>
  <si>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</si>
  <si>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</si>
  <si>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</si>
  <si>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</si>
  <si>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</si>
  <si>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</si>
  <si>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</si>
  <si>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</si>
  <si>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</si>
  <si>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</si>
  <si>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</si>
  <si>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Vérif</t>
  </si>
  <si>
    <t>X</t>
  </si>
  <si>
    <t>HISTOIRE D'OR : bague Eva</t>
  </si>
  <si>
    <t>PRIMEURS</t>
  </si>
  <si>
    <t>ADOBE : photoshop-éléments 2021</t>
  </si>
  <si>
    <t>Transfert</t>
  </si>
  <si>
    <t>EDP : Epargne salarial ( transit livret A)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</si>
  <si>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</si>
  <si>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</si>
  <si>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</si>
  <si>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</si>
  <si>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</si>
  <si>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</si>
  <si>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</si>
  <si>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</si>
  <si>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</si>
  <si>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</si>
  <si>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</si>
  <si>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</si>
  <si>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Ch N° 1405013</t>
  </si>
  <si>
    <t>x</t>
  </si>
  <si>
    <t>Ordre non reporté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</si>
  <si>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</si>
  <si>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</si>
  <si>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</si>
  <si>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</si>
  <si>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</si>
  <si>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</si>
  <si>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</si>
  <si>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</si>
  <si>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</si>
  <si>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</si>
  <si>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</si>
  <si>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</si>
  <si>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</si>
  <si>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</si>
  <si>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</si>
  <si>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</si>
  <si>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</si>
  <si>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</si>
  <si>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</si>
  <si>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</si>
  <si>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</si>
  <si>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</si>
  <si>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</si>
  <si>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</si>
  <si>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</si>
  <si>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MoisNum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</si>
  <si>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</si>
  <si>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</si>
  <si>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</si>
  <si>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</si>
  <si>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</si>
  <si>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</si>
  <si>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</si>
  <si>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</si>
  <si>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</si>
  <si>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</si>
  <si>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</si>
  <si>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</si>
  <si>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ID</t>
  </si>
  <si>
    <t>P001</t>
  </si>
  <si>
    <t>P002</t>
  </si>
  <si>
    <t>P003</t>
  </si>
  <si>
    <t>P004</t>
  </si>
  <si>
    <t>P005</t>
  </si>
  <si>
    <t>P006</t>
  </si>
  <si>
    <t>P007</t>
  </si>
  <si>
    <t>P008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</si>
  <si>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</si>
  <si>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</si>
  <si>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</si>
  <si>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</si>
  <si>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</si>
  <si>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</si>
  <si>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</si>
  <si>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</si>
  <si>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</si>
  <si>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</si>
  <si>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</si>
  <si>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</si>
  <si>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</si>
  <si>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</si>
  <si>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</si>
  <si>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</si>
  <si>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</si>
  <si>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</si>
  <si>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</si>
  <si>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</si>
  <si>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</si>
  <si>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</si>
  <si>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</si>
  <si>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</si>
  <si>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</si>
  <si>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</si>
  <si>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</si>
  <si>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</si>
  <si>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</si>
  <si>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</si>
  <si>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</si>
  <si>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</si>
  <si>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</si>
  <si>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</si>
  <si>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</si>
  <si>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</si>
  <si>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</si>
  <si>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</si>
  <si>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</si>
  <si>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</si>
  <si>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</si>
  <si>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</si>
  <si>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</si>
  <si>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</si>
  <si>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</si>
  <si>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</si>
  <si>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</si>
  <si>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</si>
  <si>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</si>
  <si>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</si>
  <si>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</si>
  <si>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</si>
  <si>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</si>
  <si>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</si>
  <si>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</si>
  <si>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</si>
  <si>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</si>
  <si>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</si>
  <si>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</si>
  <si>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</si>
  <si>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</si>
  <si>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</si>
  <si>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</si>
  <si>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</si>
  <si>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</si>
  <si>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</si>
  <si>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</si>
  <si>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</si>
  <si>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</si>
  <si>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</si>
  <si>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</si>
  <si>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</si>
  <si>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</si>
  <si>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</si>
  <si>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</si>
  <si>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</si>
  <si>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</si>
  <si>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</si>
  <si>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</si>
  <si>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</si>
  <si>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</si>
  <si>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</si>
  <si>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</si>
  <si>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</si>
  <si>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</si>
  <si>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</si>
  <si>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</si>
  <si>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7</t>
  </si>
  <si>
    <t>30</t>
  </si>
  <si>
    <t>Catégories</t>
  </si>
  <si>
    <t>Moisbis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</si>
</sst>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[$-F800]dddd\,\ mmmm\ dd\,\ yyyy"/>
    <numFmt numFmtId="166" formatCode="#,##0.00\ [$€-40C]"/>
    <numFmt numFmtId="167" formatCode="dd/mm/yy;@"/>
  </numFmts>
  <fonts count="23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theme="1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onsolas"/>
      <family val="3"/>
    </font>
    <font>
      <sz val="8"/>
      <name val="Consolas"/>
      <family val="2"/>
    </font>
    <font>
      <b/>
      <sz val="22"/>
      <color theme="0"/>
      <name val="Consolas"/>
      <family val="3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color theme="1"/>
      <name val="Consolas"/>
    </font>
    <font>
      <sz val="28"/>
      <color theme="1"/>
      <name val="Consolas"/>
      <family val="2"/>
    </font>
    <font>
      <sz val="26"/>
      <color theme="1"/>
      <name val="Consolas"/>
      <family val="2"/>
    </font>
  </fonts>
  <fills count="2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4" fillId="2" borderId="3" xfId="0" applyFont="1" applyFill="1" applyBorder="1"/>
    <xf numFmtId="0" fontId="5" fillId="0" borderId="0" xfId="0" applyFont="1"/>
    <xf numFmtId="0" fontId="0" fillId="3" borderId="1" xfId="0" applyFont="1" applyFill="1" applyBorder="1"/>
    <xf numFmtId="0" fontId="0" fillId="11" borderId="1" xfId="0" applyFill="1" applyBorder="1"/>
    <xf numFmtId="0" fontId="0" fillId="5" borderId="1" xfId="0" applyFill="1" applyBorder="1"/>
    <xf numFmtId="0" fontId="0" fillId="7" borderId="1" xfId="0" applyFont="1" applyFill="1" applyBorder="1"/>
    <xf numFmtId="0" fontId="0" fillId="9" borderId="1" xfId="0" applyFont="1" applyFill="1" applyBorder="1"/>
    <xf numFmtId="0" fontId="0" fillId="8" borderId="1" xfId="0" applyFont="1" applyFill="1" applyBorder="1"/>
    <xf numFmtId="0" fontId="0" fillId="11" borderId="1" xfId="0" applyFont="1" applyFill="1" applyBorder="1"/>
    <xf numFmtId="0" fontId="0" fillId="13" borderId="1" xfId="0" applyFill="1" applyBorder="1"/>
    <xf numFmtId="0" fontId="0" fillId="9" borderId="8" xfId="0" applyFont="1" applyFill="1" applyBorder="1"/>
    <xf numFmtId="0" fontId="0" fillId="12" borderId="4" xfId="0" applyFill="1" applyBorder="1"/>
    <xf numFmtId="0" fontId="0" fillId="6" borderId="2" xfId="0" applyFont="1" applyFill="1" applyBorder="1"/>
    <xf numFmtId="0" fontId="0" fillId="6" borderId="10" xfId="0" applyFont="1" applyFill="1" applyBorder="1"/>
    <xf numFmtId="0" fontId="0" fillId="6" borderId="9" xfId="0" applyFill="1" applyBorder="1"/>
    <xf numFmtId="0" fontId="0" fillId="7" borderId="1" xfId="0" applyFill="1" applyBorder="1"/>
    <xf numFmtId="0" fontId="9" fillId="0" borderId="0" xfId="0" applyFont="1"/>
    <xf numFmtId="0" fontId="9" fillId="4" borderId="7" xfId="0" applyFont="1" applyFill="1" applyBorder="1"/>
    <xf numFmtId="0" fontId="9" fillId="5" borderId="7" xfId="0" applyFont="1" applyFill="1" applyBorder="1"/>
    <xf numFmtId="0" fontId="9" fillId="7" borderId="7" xfId="0" applyFont="1" applyFill="1" applyBorder="1"/>
    <xf numFmtId="0" fontId="8" fillId="10" borderId="0" xfId="0" applyFont="1" applyFill="1" applyBorder="1"/>
    <xf numFmtId="0" fontId="0" fillId="5" borderId="11" xfId="0" applyFill="1" applyBorder="1"/>
    <xf numFmtId="0" fontId="0" fillId="14" borderId="1" xfId="0" applyFont="1" applyFill="1" applyBorder="1"/>
    <xf numFmtId="0" fontId="0" fillId="15" borderId="0" xfId="0" applyFill="1" applyBorder="1" applyAlignment="1">
      <alignment horizontal="left"/>
    </xf>
    <xf numFmtId="0" fontId="0" fillId="15" borderId="13" xfId="0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8" fillId="16" borderId="15" xfId="0" applyFont="1" applyFill="1" applyBorder="1"/>
    <xf numFmtId="0" fontId="10" fillId="15" borderId="16" xfId="0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center" wrapText="1"/>
    </xf>
    <xf numFmtId="0" fontId="6" fillId="12" borderId="1" xfId="0" applyFont="1" applyFill="1" applyBorder="1" applyAlignment="1">
      <alignment horizontal="center" wrapText="1"/>
    </xf>
    <xf numFmtId="0" fontId="6" fillId="20" borderId="1" xfId="0" applyFont="1" applyFill="1" applyBorder="1" applyAlignment="1">
      <alignment horizontal="center" wrapText="1"/>
    </xf>
    <xf numFmtId="164" fontId="2" fillId="0" borderId="0" xfId="0" applyNumberFormat="1" applyFont="1" applyFill="1" applyAlignment="1">
      <alignment horizontal="center" vertical="center"/>
    </xf>
    <xf numFmtId="0" fontId="11" fillId="21" borderId="12" xfId="0" applyFont="1" applyFill="1" applyBorder="1" applyAlignment="1">
      <alignment vertical="center"/>
    </xf>
    <xf numFmtId="0" fontId="0" fillId="21" borderId="14" xfId="0" applyNumberFormat="1" applyFill="1" applyBorder="1" applyAlignment="1">
      <alignment horizontal="center" vertical="center"/>
    </xf>
    <xf numFmtId="0" fontId="8" fillId="21" borderId="0" xfId="0" applyNumberFormat="1" applyFont="1" applyFill="1" applyBorder="1" applyAlignment="1">
      <alignment horizontal="right" vertical="center"/>
    </xf>
    <xf numFmtId="0" fontId="0" fillId="21" borderId="0" xfId="0" applyFill="1" applyBorder="1" applyAlignment="1">
      <alignment horizontal="center" vertical="center"/>
    </xf>
    <xf numFmtId="0" fontId="15" fillId="21" borderId="0" xfId="0" applyFont="1" applyFill="1" applyBorder="1" applyAlignment="1">
      <alignment horizontal="left" vertical="center"/>
    </xf>
    <xf numFmtId="0" fontId="7" fillId="17" borderId="19" xfId="0" applyFont="1" applyFill="1" applyBorder="1" applyAlignment="1">
      <alignment horizontal="center" vertical="center"/>
    </xf>
    <xf numFmtId="166" fontId="17" fillId="19" borderId="1" xfId="0" applyNumberFormat="1" applyFont="1" applyFill="1" applyBorder="1" applyAlignment="1">
      <alignment horizontal="center" vertical="center" wrapText="1"/>
    </xf>
    <xf numFmtId="166" fontId="12" fillId="18" borderId="17" xfId="0" applyNumberFormat="1" applyFont="1" applyFill="1" applyBorder="1" applyAlignment="1">
      <alignment horizontal="center" vertical="center"/>
    </xf>
    <xf numFmtId="166" fontId="12" fillId="18" borderId="5" xfId="0" applyNumberFormat="1" applyFont="1" applyFill="1" applyBorder="1" applyAlignment="1">
      <alignment horizontal="center" vertical="center"/>
    </xf>
    <xf numFmtId="167" fontId="0" fillId="0" borderId="0" xfId="0" applyNumberFormat="1"/>
    <xf numFmtId="0" fontId="7" fillId="21" borderId="0" xfId="0" applyFont="1" applyFill="1" applyBorder="1" applyAlignment="1">
      <alignment vertical="center"/>
    </xf>
    <xf numFmtId="0" fontId="8" fillId="15" borderId="0" xfId="0" applyFont="1" applyFill="1" applyBorder="1" applyAlignment="1">
      <alignment horizontal="center" vertical="center"/>
    </xf>
    <xf numFmtId="0" fontId="8" fillId="15" borderId="20" xfId="0" applyFont="1" applyFill="1" applyBorder="1" applyAlignment="1">
      <alignment horizontal="center" vertical="center"/>
    </xf>
    <xf numFmtId="0" fontId="8" fillId="15" borderId="22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/>
    </xf>
    <xf numFmtId="0" fontId="8" fillId="15" borderId="23" xfId="0" applyFont="1" applyFill="1" applyBorder="1" applyAlignment="1">
      <alignment horizontal="center" vertical="center"/>
    </xf>
    <xf numFmtId="0" fontId="0" fillId="0" borderId="21" xfId="0" applyBorder="1"/>
    <xf numFmtId="167" fontId="0" fillId="0" borderId="1" xfId="0" applyNumberFormat="1" applyBorder="1"/>
    <xf numFmtId="164" fontId="0" fillId="0" borderId="8" xfId="0" applyNumberFormat="1" applyBorder="1"/>
    <xf numFmtId="167" fontId="0" fillId="13" borderId="24" xfId="0" applyNumberFormat="1" applyFill="1" applyBorder="1"/>
    <xf numFmtId="0" fontId="0" fillId="13" borderId="25" xfId="0" applyFill="1" applyBorder="1"/>
    <xf numFmtId="166" fontId="17" fillId="19" borderId="11" xfId="0" applyNumberFormat="1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/>
    </xf>
    <xf numFmtId="0" fontId="7" fillId="17" borderId="26" xfId="0" applyFont="1" applyFill="1" applyBorder="1" applyAlignment="1">
      <alignment horizontal="center" vertical="center"/>
    </xf>
    <xf numFmtId="0" fontId="18" fillId="10" borderId="0" xfId="0" applyFont="1" applyFill="1"/>
    <xf numFmtId="0" fontId="19" fillId="11" borderId="7" xfId="0" applyFont="1" applyFill="1" applyBorder="1"/>
    <xf numFmtId="0" fontId="19" fillId="9" borderId="7" xfId="0" applyFont="1" applyFill="1" applyBorder="1"/>
    <xf numFmtId="0" fontId="19" fillId="6" borderId="7" xfId="0" applyFont="1" applyFill="1" applyBorder="1"/>
    <xf numFmtId="0" fontId="19" fillId="12" borderId="7" xfId="0" applyFont="1" applyFill="1" applyBorder="1"/>
    <xf numFmtId="0" fontId="19" fillId="13" borderId="7" xfId="0" applyFont="1" applyFill="1" applyBorder="1"/>
    <xf numFmtId="0" fontId="19" fillId="8" borderId="7" xfId="0" applyFont="1" applyFill="1" applyBorder="1"/>
    <xf numFmtId="0" fontId="19" fillId="14" borderId="7" xfId="0" applyFont="1" applyFill="1" applyBorder="1"/>
    <xf numFmtId="0" fontId="19" fillId="4" borderId="6" xfId="0" applyFont="1" applyFill="1" applyBorder="1"/>
    <xf numFmtId="14" fontId="7" fillId="17" borderId="18" xfId="0" applyNumberFormat="1" applyFont="1" applyFill="1" applyBorder="1" applyAlignment="1">
      <alignment horizontal="center" vertical="center"/>
    </xf>
    <xf numFmtId="0" fontId="7" fillId="21" borderId="13" xfId="0" applyFont="1" applyFill="1" applyBorder="1" applyAlignment="1">
      <alignment horizontal="center" vertical="center"/>
    </xf>
    <xf numFmtId="0" fontId="0" fillId="15" borderId="13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10" fillId="10" borderId="19" xfId="0" applyFont="1" applyFill="1" applyBorder="1" applyAlignment="1">
      <alignment horizontal="center" vertical="center"/>
    </xf>
    <xf numFmtId="164" fontId="18" fillId="22" borderId="1" xfId="1" applyNumberFormat="1" applyFont="1" applyFill="1" applyBorder="1"/>
    <xf numFmtId="164" fontId="18" fillId="23" borderId="2" xfId="1" applyNumberFormat="1" applyFont="1" applyFill="1" applyBorder="1"/>
    <xf numFmtId="164" fontId="18" fillId="22" borderId="2" xfId="1" applyNumberFormat="1" applyFont="1" applyFill="1" applyBorder="1"/>
    <xf numFmtId="164" fontId="18" fillId="23" borderId="1" xfId="1" applyNumberFormat="1" applyFont="1" applyFill="1" applyBorder="1"/>
    <xf numFmtId="0" fontId="18" fillId="22" borderId="2" xfId="1" applyFont="1" applyFill="1" applyBorder="1"/>
    <xf numFmtId="0" fontId="18" fillId="23" borderId="2" xfId="1" applyFont="1" applyFill="1" applyBorder="1"/>
    <xf numFmtId="0" fontId="18" fillId="23" borderId="1" xfId="1" applyFont="1" applyFill="1" applyBorder="1"/>
    <xf numFmtId="0" fontId="10" fillId="10" borderId="0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14" fontId="0" fillId="0" borderId="0" xfId="0" applyNumberFormat="1"/>
    <xf numFmtId="16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0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center" vertical="center"/>
    </xf>
    <xf numFmtId="164" fontId="18" fillId="23" borderId="11" xfId="1" applyNumberFormat="1" applyFont="1" applyFill="1" applyBorder="1" applyAlignment="1">
      <alignment horizontal="center"/>
    </xf>
    <xf numFmtId="164" fontId="18" fillId="23" borderId="11" xfId="1" quotePrefix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20" fillId="0" borderId="0" xfId="0" applyNumberFormat="1" applyFont="1" applyFill="1" applyBorder="1" applyAlignment="1">
      <alignment horizontal="center" vertical="center"/>
    </xf>
    <xf numFmtId="16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20" fillId="0" borderId="0" xfId="0" applyNumberFormat="1" applyFont="1" applyFill="1" applyBorder="1" applyAlignment="1">
      <alignment horizontal="center" vertical="center"/>
    </xf>
    <xf numFmtId="164" fontId="20" fillId="0" borderId="0" xfId="0" applyNumberFormat="1" applyFont="1" applyFill="1" applyBorder="1" applyAlignment="1">
      <alignment horizontal="left" vertical="center"/>
    </xf>
    <xf numFmtId="167" fontId="0" fillId="0" borderId="2" xfId="0" applyNumberFormat="1" applyBorder="1"/>
    <xf numFmtId="164" fontId="0" fillId="0" borderId="27" xfId="0" applyNumberFormat="1" applyBorder="1"/>
    <xf numFmtId="2" fontId="0" fillId="0" borderId="0" xfId="0" applyNumberFormat="1"/>
    <xf numFmtId="164" fontId="18" fillId="23" borderId="11" xfId="1" applyNumberFormat="1" applyFont="1" applyFill="1" applyBorder="1"/>
    <xf numFmtId="0" fontId="18" fillId="22" borderId="1" xfId="1" applyFont="1" applyFill="1" applyBorder="1"/>
    <xf numFmtId="0" fontId="18" fillId="22" borderId="2" xfId="1" applyNumberFormat="1" applyFont="1" applyFill="1" applyBorder="1" applyAlignment="1">
      <alignment horizontal="center"/>
    </xf>
    <xf numFmtId="0" fontId="18" fillId="23" borderId="2" xfId="1" applyNumberFormat="1" applyFont="1" applyFill="1" applyBorder="1" applyAlignment="1">
      <alignment horizontal="center"/>
    </xf>
    <xf numFmtId="0" fontId="18" fillId="23" borderId="1" xfId="1" applyNumberFormat="1" applyFont="1" applyFill="1" applyBorder="1" applyAlignment="1">
      <alignment horizontal="center"/>
    </xf>
    <xf numFmtId="0" fontId="18" fillId="22" borderId="1" xfId="1" applyNumberFormat="1" applyFont="1" applyFill="1" applyBorder="1" applyAlignment="1">
      <alignment horizontal="center"/>
    </xf>
    <xf numFmtId="0" fontId="4" fillId="10" borderId="12" xfId="0" applyFont="1" applyFill="1" applyBorder="1"/>
    <xf numFmtId="0" fontId="9" fillId="4" borderId="28" xfId="0" applyFont="1" applyFill="1" applyBorder="1"/>
    <xf numFmtId="0" fontId="9" fillId="5" borderId="28" xfId="0" applyFont="1" applyFill="1" applyBorder="1"/>
    <xf numFmtId="0" fontId="9" fillId="7" borderId="28" xfId="0" applyFont="1" applyFill="1" applyBorder="1"/>
    <xf numFmtId="0" fontId="19" fillId="11" borderId="28" xfId="0" applyFont="1" applyFill="1" applyBorder="1"/>
    <xf numFmtId="0" fontId="19" fillId="9" borderId="28" xfId="0" applyFont="1" applyFill="1" applyBorder="1"/>
    <xf numFmtId="0" fontId="19" fillId="6" borderId="28" xfId="0" applyFont="1" applyFill="1" applyBorder="1"/>
    <xf numFmtId="0" fontId="19" fillId="12" borderId="28" xfId="0" applyFont="1" applyFill="1" applyBorder="1"/>
    <xf numFmtId="0" fontId="19" fillId="13" borderId="28" xfId="0" applyFont="1" applyFill="1" applyBorder="1"/>
    <xf numFmtId="0" fontId="19" fillId="8" borderId="28" xfId="0" applyFont="1" applyFill="1" applyBorder="1"/>
    <xf numFmtId="0" fontId="19" fillId="14" borderId="28" xfId="0" applyFont="1" applyFill="1" applyBorder="1"/>
    <xf numFmtId="164" fontId="18" fillId="23" borderId="2" xfId="1" applyNumberFormat="1" applyFont="1" applyFill="1" applyBorder="1" applyAlignment="1">
      <alignment horizontal="center"/>
    </xf>
    <xf numFmtId="164" fontId="18" fillId="23" borderId="2" xfId="1" quotePrefix="1" applyNumberFormat="1" applyFont="1" applyFill="1" applyBorder="1" applyAlignment="1">
      <alignment horizontal="center"/>
    </xf>
    <xf numFmtId="0" fontId="10" fillId="10" borderId="0" xfId="0" applyNumberFormat="1" applyFont="1" applyFill="1" applyAlignment="1">
      <alignment horizontal="center" vertical="center"/>
    </xf>
    <xf numFmtId="0" fontId="18" fillId="23" borderId="11" xfId="1" applyNumberFormat="1" applyFont="1" applyFill="1" applyBorder="1"/>
    <xf numFmtId="0" fontId="18" fillId="23" borderId="2" xfId="1" applyNumberFormat="1" applyFont="1" applyFill="1" applyBorder="1"/>
    <xf numFmtId="0" fontId="8" fillId="0" borderId="0" xfId="0" applyFont="1"/>
    <xf numFmtId="0" fontId="21" fillId="0" borderId="0" xfId="0" applyFont="1"/>
    <xf numFmtId="0" fontId="22" fillId="0" borderId="0" xfId="0" applyFont="1"/>
    <xf numFmtId="165" fontId="7" fillId="21" borderId="0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2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/>
          <bgColor theme="7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4" formatCode="#,##0.00\ &quot;€&quot;"/>
      <fill>
        <patternFill patternType="solid">
          <fgColor theme="7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theme="7"/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relativeIndent="0" justifyLastLine="0" shrinkToFit="0" mergeCell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7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8" formatCode="d\-mmm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99FFCC"/>
      <color rgb="FF00FFCC"/>
      <color rgb="FFCC99FF"/>
      <color rgb="FFCCECFF"/>
      <color rgb="FFFFC000"/>
      <color rgb="FF00B0F0"/>
      <color rgb="FF00FF00"/>
      <color rgb="FF66FF99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[gestioncomptes-esteban5.xlsm]TcD!Tableau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spPr>
        <a:noFill/>
        <a:ln>
          <a:noFill/>
        </a:ln>
        <a:effectLst/>
      </c:spPr>
    </c:title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Val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Val val="1"/>
          <c:showCatNam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  <c:pivotFmt>
        <c:idx val="16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multiLvlStrRef>
              <c:f>TcD!$A$8:$A$24</c:f>
              <c:multiLvlStrCache>
                <c:ptCount val="10"/>
                <c:lvl>
                  <c:pt idx="0">
                    <c:v>ALIMENTATION</c:v>
                  </c:pt>
                  <c:pt idx="1">
                    <c:v>BEAUTE-MODE</c:v>
                  </c:pt>
                  <c:pt idx="2">
                    <c:v>FINANCE</c:v>
                  </c:pt>
                  <c:pt idx="3">
                    <c:v>TRANSPORT</c:v>
                  </c:pt>
                  <c:pt idx="4">
                    <c:v>HABITATION</c:v>
                  </c:pt>
                  <c:pt idx="5">
                    <c:v>LOISIRS</c:v>
                  </c:pt>
                  <c:pt idx="6">
                    <c:v>FRAIS ANNEXES</c:v>
                  </c:pt>
                  <c:pt idx="7">
                    <c:v>FINANCE</c:v>
                  </c:pt>
                  <c:pt idx="8">
                    <c:v>FINANCE</c:v>
                  </c:pt>
                  <c:pt idx="9">
                    <c:v>x</c:v>
                  </c:pt>
                </c:lvl>
                <c:lvl>
                  <c:pt idx="0">
                    <c:v>CB</c:v>
                  </c:pt>
                  <c:pt idx="5">
                    <c:v>Paypal</c:v>
                  </c:pt>
                  <c:pt idx="6">
                    <c:v>Prélévement</c:v>
                  </c:pt>
                  <c:pt idx="7">
                    <c:v>Virement</c:v>
                  </c:pt>
                  <c:pt idx="8">
                    <c:v>Apport</c:v>
                  </c:pt>
                  <c:pt idx="9">
                    <c:v>Ch N° 1405013</c:v>
                  </c:pt>
                </c:lvl>
              </c:multiLvlStrCache>
            </c:multiLvlStrRef>
          </c:cat>
          <c:val>
            <c:numRef>
              <c:f>TcD!$B$8:$B$24</c:f>
              <c:numCache>
                <c:formatCode>General</c:formatCode>
                <c:ptCount val="10"/>
                <c:pt idx="0">
                  <c:v>-395.09000000000003</c:v>
                </c:pt>
                <c:pt idx="1">
                  <c:v>-89</c:v>
                </c:pt>
                <c:pt idx="2">
                  <c:v>-100</c:v>
                </c:pt>
                <c:pt idx="3">
                  <c:v>-67.319999999999993</c:v>
                </c:pt>
                <c:pt idx="4">
                  <c:v>-147.57999999999998</c:v>
                </c:pt>
                <c:pt idx="5">
                  <c:v>-110.39</c:v>
                </c:pt>
                <c:pt idx="6">
                  <c:v>-23.98</c:v>
                </c:pt>
                <c:pt idx="7">
                  <c:v>-3610</c:v>
                </c:pt>
                <c:pt idx="9">
                  <c:v>-50</c:v>
                </c:pt>
              </c:numCache>
            </c:numRef>
          </c:val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multiLvlStrRef>
              <c:f>TcD!$A$8:$A$24</c:f>
              <c:multiLvlStrCache>
                <c:ptCount val="10"/>
                <c:lvl>
                  <c:pt idx="0">
                    <c:v>ALIMENTATION</c:v>
                  </c:pt>
                  <c:pt idx="1">
                    <c:v>BEAUTE-MODE</c:v>
                  </c:pt>
                  <c:pt idx="2">
                    <c:v>FINANCE</c:v>
                  </c:pt>
                  <c:pt idx="3">
                    <c:v>TRANSPORT</c:v>
                  </c:pt>
                  <c:pt idx="4">
                    <c:v>HABITATION</c:v>
                  </c:pt>
                  <c:pt idx="5">
                    <c:v>LOISIRS</c:v>
                  </c:pt>
                  <c:pt idx="6">
                    <c:v>FRAIS ANNEXES</c:v>
                  </c:pt>
                  <c:pt idx="7">
                    <c:v>FINANCE</c:v>
                  </c:pt>
                  <c:pt idx="8">
                    <c:v>FINANCE</c:v>
                  </c:pt>
                  <c:pt idx="9">
                    <c:v>x</c:v>
                  </c:pt>
                </c:lvl>
                <c:lvl>
                  <c:pt idx="0">
                    <c:v>CB</c:v>
                  </c:pt>
                  <c:pt idx="5">
                    <c:v>Paypal</c:v>
                  </c:pt>
                  <c:pt idx="6">
                    <c:v>Prélévement</c:v>
                  </c:pt>
                  <c:pt idx="7">
                    <c:v>Virement</c:v>
                  </c:pt>
                  <c:pt idx="8">
                    <c:v>Apport</c:v>
                  </c:pt>
                  <c:pt idx="9">
                    <c:v>Ch N° 1405013</c:v>
                  </c:pt>
                </c:lvl>
              </c:multiLvlStrCache>
            </c:multiLvlStrRef>
          </c:cat>
          <c:val>
            <c:numRef>
              <c:f>TcD!$C$8:$C$24</c:f>
              <c:numCache>
                <c:formatCode>General</c:formatCode>
                <c:ptCount val="10"/>
                <c:pt idx="7">
                  <c:v>7626.06</c:v>
                </c:pt>
                <c:pt idx="8">
                  <c:v>3500.17</c:v>
                </c:pt>
              </c:numCache>
            </c:numRef>
          </c:val>
        </c:ser>
        <c:dLbls>
          <c:showVal val="1"/>
        </c:dLbls>
        <c:gapWidth val="100"/>
        <c:axId val="91165056"/>
        <c:axId val="91166592"/>
      </c:barChart>
      <c:catAx>
        <c:axId val="91165056"/>
        <c:scaling>
          <c:orientation val="minMax"/>
        </c:scaling>
        <c:axPos val="b"/>
        <c:numFmt formatCode="General" sourceLinked="1"/>
        <c:tickLblPos val="nextTo"/>
        <c:crossAx val="91166592"/>
        <c:crosses val="autoZero"/>
        <c:auto val="1"/>
        <c:lblAlgn val="ctr"/>
        <c:lblOffset val="100"/>
      </c:catAx>
      <c:valAx>
        <c:axId val="91166592"/>
        <c:scaling>
          <c:orientation val="minMax"/>
        </c:scaling>
        <c:axPos val="l"/>
        <c:numFmt formatCode="General" sourceLinked="1"/>
        <c:tickLblPos val="nextTo"/>
        <c:crossAx val="91165056"/>
        <c:crosses val="autoZero"/>
        <c:crossBetween val="between"/>
      </c:valAx>
      <c:dTable>
        <c:showHorzBorder val="1"/>
        <c:showVertBorder val="1"/>
        <c:showOutline val="1"/>
      </c:dTable>
      <c:spPr>
        <a:noFill/>
        <a:ln>
          <a:noFill/>
        </a:ln>
        <a:effectLst/>
        <a:sp3d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comptes en %</a:t>
            </a:r>
            <a:endParaRPr lang="fr-FR"/>
          </a:p>
        </c:rich>
      </c:tx>
      <c:spPr>
        <a:noFill/>
        <a:ln>
          <a:noFill/>
        </a:ln>
        <a:effectLst/>
      </c:spPr>
    </c:title>
    <c:view3D>
      <c:rotX val="30"/>
      <c:rotY val="7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14"/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BAB-4C53-985D-972C78CBC788}"/>
              </c:ext>
            </c:extLst>
          </c:dPt>
          <c:dPt>
            <c:idx val="1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AB-4C53-985D-972C78CBC788}"/>
              </c:ext>
            </c:extLst>
          </c:dPt>
          <c:dPt>
            <c:idx val="2"/>
            <c:spPr>
              <a:solidFill>
                <a:srgbClr val="FF993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BAB-4C53-985D-972C78CBC788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joint</a:t>
                    </a:r>
                  </a:p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8381F-4C64-412C-BEA4-CD25A2BE7F6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fr-FR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9BAB-4C53-985D-972C78CBC788}"/>
                </c:ext>
              </c:extLst>
            </c:dLbl>
            <c:dLbl>
              <c:idx val="1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Compte personel</a:t>
                    </a:r>
                    <a:r>
                      <a:rPr lang="en-US" baseline="0"/>
                      <a:t>
</a:t>
                    </a:r>
                    <a:fld id="{B113AD71-D4FA-4269-84F8-2631487AE347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9BAB-4C53-985D-972C78CBC788}"/>
                </c:ext>
              </c:extLst>
            </c:dLbl>
            <c:dLbl>
              <c:idx val="2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Livret A
</a:t>
                    </a:r>
                    <a:fld id="{53AF03AA-BAFE-4C81-9BAC-8465B64786D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9BAB-4C53-985D-972C78CBC788}"/>
                </c:ext>
              </c:extLst>
            </c:dLbl>
            <c:dLbl>
              <c:idx val="3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Livret A</a:t>
                    </a:r>
                    <a:r>
                      <a:rPr lang="en-US" baseline="0"/>
                      <a:t>
</a:t>
                    </a:r>
                    <a:fld id="{32A4CD0D-EB58-4950-8679-2C4F98A5CA42}" type="PERCENTAGE">
                      <a:rPr lang="en-US" baseline="0"/>
                      <a:pPr>
                        <a:defRPr sz="1000" b="1" i="0" u="none" strike="noStrike" kern="1200" baseline="0">
                          <a:solidFill>
                            <a:schemeClr val="accen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/>
                  </a:p>
                </c:rich>
              </c:tx>
              <c:numFmt formatCode="General" sourceLinked="0"/>
              <c:spPr>
                <a:solidFill>
                  <a:sysClr val="window" lastClr="FFFFFF"/>
                </a:solidFill>
                <a:ln>
                  <a:solidFill>
                    <a:srgbClr val="90C226"/>
                  </a:solidFill>
                </a:ln>
                <a:effectLst/>
              </c:spPr>
              <c:dLblPos val="outEnd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9BAB-4C53-985D-972C78CBC788}"/>
                </c:ext>
              </c:extLst>
            </c:dLbl>
            <c:numFmt formatCode="General" sourceLinked="0"/>
            <c:spPr>
              <a:solidFill>
                <a:sysClr val="window" lastClr="FFFFFF"/>
              </a:solidFill>
              <a:ln>
                <a:solidFill>
                  <a:srgbClr val="90C226"/>
                </a:solidFill>
              </a:ln>
              <a:effectLst/>
            </c:spPr>
            <c:dLblPos val="outEnd"/>
            <c:showCatName val="1"/>
            <c:showPercent val="1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TcD!$S$3:$U$3</c:f>
              <c:numCache>
                <c:formatCode>General</c:formatCode>
                <c:ptCount val="3"/>
                <c:pt idx="0">
                  <c:v>3491.5600000000013</c:v>
                </c:pt>
                <c:pt idx="1">
                  <c:v>4179.75</c:v>
                </c:pt>
                <c:pt idx="2">
                  <c:v>10990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AB-4C53-985D-972C78CBC788}"/>
            </c:ext>
          </c:extLst>
        </c:ser>
      </c:pie3DChart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>
        <c:manualLayout>
          <c:layoutTarget val="inner"/>
          <c:xMode val="edge"/>
          <c:yMode val="edge"/>
          <c:x val="6.1006951546905934E-2"/>
          <c:y val="0.18962614338617592"/>
          <c:w val="0.91642804246870535"/>
          <c:h val="0.75937416034859684"/>
        </c:manualLayout>
      </c:layout>
      <c:lineChart>
        <c:grouping val="standard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TcD!$U$7:$U$13</c:f>
              <c:numCache>
                <c:formatCode>dd/mm/yy;@</c:formatCode>
                <c:ptCount val="7"/>
                <c:pt idx="0">
                  <c:v>44346</c:v>
                </c:pt>
                <c:pt idx="1">
                  <c:v>44347</c:v>
                </c:pt>
                <c:pt idx="2">
                  <c:v>44348</c:v>
                </c:pt>
                <c:pt idx="3">
                  <c:v>44349</c:v>
                </c:pt>
                <c:pt idx="4">
                  <c:v>44350</c:v>
                </c:pt>
                <c:pt idx="5">
                  <c:v>44351</c:v>
                </c:pt>
                <c:pt idx="6">
                  <c:v>44354</c:v>
                </c:pt>
              </c:numCache>
            </c:numRef>
          </c:cat>
          <c:val>
            <c:numRef>
              <c:f>TcD!$V$7:$V$13</c:f>
              <c:numCache>
                <c:formatCode>#,##0.00\ "€"</c:formatCode>
                <c:ptCount val="7"/>
                <c:pt idx="0">
                  <c:v>4269.3</c:v>
                </c:pt>
                <c:pt idx="1">
                  <c:v>4156.16</c:v>
                </c:pt>
                <c:pt idx="2">
                  <c:v>7569.87</c:v>
                </c:pt>
                <c:pt idx="3">
                  <c:v>4085.93</c:v>
                </c:pt>
                <c:pt idx="4">
                  <c:v>3665.54</c:v>
                </c:pt>
                <c:pt idx="5">
                  <c:v>3615.54</c:v>
                </c:pt>
                <c:pt idx="6">
                  <c:v>3491.56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marker val="1"/>
        <c:axId val="91275264"/>
        <c:axId val="91276800"/>
      </c:lineChart>
      <c:dateAx>
        <c:axId val="91275264"/>
        <c:scaling>
          <c:orientation val="minMax"/>
        </c:scaling>
        <c:axPos val="b"/>
        <c:numFmt formatCode="dd/mm/yy;@" sourceLinked="1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276800"/>
        <c:crosses val="autoZero"/>
        <c:auto val="1"/>
        <c:lblOffset val="100"/>
        <c:baseTimeUnit val="days"/>
      </c:dateAx>
      <c:valAx>
        <c:axId val="912768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2752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25400</xdr:colOff>
      <xdr:row>4</xdr:row>
      <xdr:rowOff>12700</xdr:rowOff>
    </xdr:from>
    <xdr:to>
      <xdr:col>13</xdr:col>
      <xdr:colOff>31750</xdr:colOff>
      <xdr:row>22</xdr:row>
      <xdr:rowOff>76200</xdr:rowOff>
    </xdr:to>
    <xdr:sp macro="" textlink="">
      <xdr:nvSpPr>
        <xdr:cNvPr id="2" name="ZoneTexte 1"/>
        <xdr:cNvSpPr txBox="1"/>
      </xdr:nvSpPr>
      <xdr:spPr>
        <a:xfrm>
          <a:off x="1549400" y="673100"/>
          <a:ext cx="8388350" cy="30353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298450</xdr:colOff>
      <xdr:row>5</xdr:row>
      <xdr:rowOff>44450</xdr:rowOff>
    </xdr:from>
    <xdr:to>
      <xdr:col>6</xdr:col>
      <xdr:colOff>565150</xdr:colOff>
      <xdr:row>10</xdr:row>
      <xdr:rowOff>31750</xdr:rowOff>
    </xdr:to>
    <xdr:sp macro="[0]!Formulaire" textlink="">
      <xdr:nvSpPr>
        <xdr:cNvPr id="3" name="Organigramme : Alternative 2"/>
        <xdr:cNvSpPr/>
      </xdr:nvSpPr>
      <xdr:spPr>
        <a:xfrm>
          <a:off x="1822450" y="869950"/>
          <a:ext cx="3314700" cy="8128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7</xdr:col>
      <xdr:colOff>450850</xdr:colOff>
      <xdr:row>5</xdr:row>
      <xdr:rowOff>38100</xdr:rowOff>
    </xdr:from>
    <xdr:to>
      <xdr:col>12</xdr:col>
      <xdr:colOff>234950</xdr:colOff>
      <xdr:row>10</xdr:row>
      <xdr:rowOff>12700</xdr:rowOff>
    </xdr:to>
    <xdr:sp macro="[0]!Periodique" textlink="">
      <xdr:nvSpPr>
        <xdr:cNvPr id="4" name="Organigramme : Alternative 3"/>
        <xdr:cNvSpPr/>
      </xdr:nvSpPr>
      <xdr:spPr>
        <a:xfrm>
          <a:off x="5784850" y="863600"/>
          <a:ext cx="3594100" cy="8001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2</xdr:col>
      <xdr:colOff>330200</xdr:colOff>
      <xdr:row>13</xdr:row>
      <xdr:rowOff>63500</xdr:rowOff>
    </xdr:from>
    <xdr:to>
      <xdr:col>6</xdr:col>
      <xdr:colOff>584200</xdr:colOff>
      <xdr:row>17</xdr:row>
      <xdr:rowOff>139700</xdr:rowOff>
    </xdr:to>
    <xdr:sp macro="[0]!sauve" textlink="">
      <xdr:nvSpPr>
        <xdr:cNvPr id="5" name="Organigramme : Alternative 4"/>
        <xdr:cNvSpPr/>
      </xdr:nvSpPr>
      <xdr:spPr>
        <a:xfrm>
          <a:off x="1854200" y="2209800"/>
          <a:ext cx="3302000" cy="736600"/>
        </a:xfrm>
        <a:prstGeom prst="flowChartAlternateProcess">
          <a:avLst/>
        </a:prstGeom>
        <a:gradFill flip="none" rotWithShape="1">
          <a:gsLst>
            <a:gs pos="0">
              <a:srgbClr val="FFC000">
                <a:shade val="30000"/>
                <a:satMod val="115000"/>
              </a:srgbClr>
            </a:gs>
            <a:gs pos="50000">
              <a:srgbClr val="FFC000">
                <a:shade val="67500"/>
                <a:satMod val="115000"/>
              </a:srgbClr>
            </a:gs>
            <a:gs pos="100000">
              <a:srgbClr val="FFC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</a:t>
          </a:r>
        </a:p>
      </xdr:txBody>
    </xdr:sp>
    <xdr:clientData/>
  </xdr:twoCellAnchor>
  <xdr:twoCellAnchor>
    <xdr:from>
      <xdr:col>7</xdr:col>
      <xdr:colOff>533400</xdr:colOff>
      <xdr:row>13</xdr:row>
      <xdr:rowOff>57150</xdr:rowOff>
    </xdr:from>
    <xdr:to>
      <xdr:col>12</xdr:col>
      <xdr:colOff>374650</xdr:colOff>
      <xdr:row>17</xdr:row>
      <xdr:rowOff>146050</xdr:rowOff>
    </xdr:to>
    <xdr:sp macro="[0]!Chgt_ANNEE" textlink="">
      <xdr:nvSpPr>
        <xdr:cNvPr id="6" name="Organigramme : Alternative 5"/>
        <xdr:cNvSpPr/>
      </xdr:nvSpPr>
      <xdr:spPr>
        <a:xfrm>
          <a:off x="5867400" y="2203450"/>
          <a:ext cx="3651250" cy="749300"/>
        </a:xfrm>
        <a:prstGeom prst="flowChartAlternateProcess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CHANGEMENT</a:t>
          </a:r>
          <a:r>
            <a:rPr lang="fr-FR" sz="1100" baseline="0"/>
            <a:t> D'ANNEE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305236</xdr:colOff>
      <xdr:row>2</xdr:row>
      <xdr:rowOff>23813</xdr:rowOff>
    </xdr:from>
    <xdr:to>
      <xdr:col>1</xdr:col>
      <xdr:colOff>1547813</xdr:colOff>
      <xdr:row>2</xdr:row>
      <xdr:rowOff>326881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05236" y="467591"/>
          <a:ext cx="1242577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4</xdr:col>
      <xdr:colOff>920029</xdr:colOff>
      <xdr:row>0</xdr:row>
      <xdr:rowOff>0</xdr:rowOff>
    </xdr:from>
    <xdr:to>
      <xdr:col>5</xdr:col>
      <xdr:colOff>11229</xdr:colOff>
      <xdr:row>2</xdr:row>
      <xdr:rowOff>512330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870" y="0"/>
          <a:ext cx="960121" cy="9597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416718</xdr:colOff>
      <xdr:row>21</xdr:row>
      <xdr:rowOff>11908</xdr:rowOff>
    </xdr:from>
    <xdr:to>
      <xdr:col>19</xdr:col>
      <xdr:colOff>904874</xdr:colOff>
      <xdr:row>57</xdr:row>
      <xdr:rowOff>130969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919163</xdr:colOff>
      <xdr:row>38</xdr:row>
      <xdr:rowOff>71445</xdr:rowOff>
    </xdr:from>
    <xdr:to>
      <xdr:col>4</xdr:col>
      <xdr:colOff>1285875</xdr:colOff>
      <xdr:row>54</xdr:row>
      <xdr:rowOff>147645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5952</xdr:colOff>
      <xdr:row>4</xdr:row>
      <xdr:rowOff>200024</xdr:rowOff>
    </xdr:from>
    <xdr:to>
      <xdr:col>19</xdr:col>
      <xdr:colOff>892968</xdr:colOff>
      <xdr:row>21</xdr:row>
      <xdr:rowOff>73818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11907</xdr:colOff>
      <xdr:row>0</xdr:row>
      <xdr:rowOff>0</xdr:rowOff>
    </xdr:from>
    <xdr:to>
      <xdr:col>6</xdr:col>
      <xdr:colOff>1059656</xdr:colOff>
      <xdr:row>4</xdr:row>
      <xdr:rowOff>194088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74595" y="0"/>
          <a:ext cx="1047749" cy="103943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FEH56" refreshedDate="44360.813486689818" createdVersion="7" refreshedVersion="3" minRefreshableVersion="3" recordCount="30">
  <cacheSource type="worksheet">
    <worksheetSource name="T_Données"/>
  </cacheSource>
  <cacheFields count="9">
    <cacheField name="NID" numFmtId="0">
      <sharedItems/>
    </cacheField>
    <cacheField name="Date" numFmtId="14">
      <sharedItems containsSemiMixedTypes="0" containsNonDate="0" containsDate="1" containsString="0" minDate="2021-05-30T00:00:00" maxDate="2021-06-08T00:00:00" count="8">
        <d v="2021-05-30T00:00:00"/>
        <d v="2021-05-31T00:00:00"/>
        <d v="2021-06-01T00:00:00"/>
        <d v="2021-06-02T00:00:00"/>
        <d v="2021-06-03T00:00:00"/>
        <d v="2021-06-04T00:00:00"/>
        <d v="2021-06-06T00:00:00"/>
        <d v="2021-06-07T00:00:00"/>
      </sharedItems>
    </cacheField>
    <cacheField name="Compte" numFmtId="16">
      <sharedItems count="3">
        <s v="LA BANQUE POSTALE - CP"/>
        <s v="LA BANQUE POSTALE - CJ"/>
        <s v="LIVRET A - CP"/>
      </sharedItems>
    </cacheField>
    <cacheField name="Mode" numFmtId="0">
      <sharedItems count="6">
        <s v="CB"/>
        <s v="Paypal"/>
        <s v="Virement"/>
        <s v="Apport"/>
        <s v="Ch N° 1405013"/>
        <s v="Prélévement"/>
      </sharedItems>
    </cacheField>
    <cacheField name="Catégorie" numFmtId="164">
      <sharedItems count="8">
        <s v="BEAUTE-MODE"/>
        <s v="TRANSPORT"/>
        <s v="ALIMENTATION"/>
        <s v="LOISIRS"/>
        <s v="FINANCE"/>
        <s v="HABITATION"/>
        <s v="x"/>
        <s v="FRAIS ANNEXES"/>
      </sharedItems>
    </cacheField>
    <cacheField name="S/Catégorie" numFmtId="164">
      <sharedItems/>
    </cacheField>
    <cacheField name="Débit" numFmtId="164">
      <sharedItems containsString="0" containsBlank="1" containsNumber="1" minValue="-3500" maxValue="-0.99"/>
    </cacheField>
    <cacheField name="Crédit" numFmtId="164">
      <sharedItems containsString="0" containsBlank="1" containsNumber="1" minValue="10" maxValue="3500.17"/>
    </cacheField>
    <cacheField name="Commentaires" numFmtId="164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R001"/>
    <x v="0"/>
    <x v="0"/>
    <x v="0"/>
    <x v="0"/>
    <s v="Bijoux"/>
    <n v="-59"/>
    <m/>
    <s v="HISTOIRE D'OR : bague Eva"/>
  </r>
  <r>
    <s v="R002"/>
    <x v="1"/>
    <x v="1"/>
    <x v="0"/>
    <x v="1"/>
    <s v="Public"/>
    <n v="-8.4499999999999993"/>
    <m/>
    <s v="RATP : carnet tickets 1/2 tarif "/>
  </r>
  <r>
    <s v="R003"/>
    <x v="1"/>
    <x v="1"/>
    <x v="0"/>
    <x v="2"/>
    <s v="Grande surface"/>
    <n v="-19.52"/>
    <m/>
    <s v="CASINO"/>
  </r>
  <r>
    <s v="R004"/>
    <x v="1"/>
    <x v="1"/>
    <x v="0"/>
    <x v="2"/>
    <s v="Restaurant"/>
    <n v="-29.5"/>
    <m/>
    <s v="SUSHI KING"/>
  </r>
  <r>
    <s v="R005"/>
    <x v="1"/>
    <x v="1"/>
    <x v="0"/>
    <x v="2"/>
    <s v="Commerce"/>
    <n v="-55.67"/>
    <m/>
    <s v="PRIMEURS"/>
  </r>
  <r>
    <s v="R006"/>
    <x v="1"/>
    <x v="0"/>
    <x v="1"/>
    <x v="3"/>
    <s v="Informatique Hight-tech"/>
    <n v="-62.43"/>
    <m/>
    <s v="ADOBE : photoshop-éléments 2021"/>
  </r>
  <r>
    <s v="R007"/>
    <x v="1"/>
    <x v="0"/>
    <x v="2"/>
    <x v="4"/>
    <s v="Salaire"/>
    <m/>
    <n v="2000"/>
    <s v="Salaire Adila"/>
  </r>
  <r>
    <s v="R008"/>
    <x v="2"/>
    <x v="1"/>
    <x v="3"/>
    <x v="4"/>
    <s v="Transfert"/>
    <m/>
    <n v="3500.17"/>
    <s v="EDP : Epargne salarial ( transit livret A)"/>
  </r>
  <r>
    <s v="R009"/>
    <x v="2"/>
    <x v="1"/>
    <x v="0"/>
    <x v="5"/>
    <s v="Bricolage-Travaux"/>
    <n v="-27.59"/>
    <m/>
    <s v="AMAZON : support mural TV"/>
  </r>
  <r>
    <s v="R010"/>
    <x v="2"/>
    <x v="1"/>
    <x v="0"/>
    <x v="1"/>
    <s v="Carburant"/>
    <n v="-58.87"/>
    <m/>
    <s v="ESSO : hyundai"/>
  </r>
  <r>
    <s v="R011"/>
    <x v="3"/>
    <x v="1"/>
    <x v="2"/>
    <x v="4"/>
    <s v="Transfert"/>
    <n v="-3500"/>
    <m/>
    <s v="EDP : Epargne salariale"/>
  </r>
  <r>
    <s v="R012"/>
    <x v="3"/>
    <x v="2"/>
    <x v="2"/>
    <x v="4"/>
    <s v="Transfert"/>
    <m/>
    <n v="3500"/>
    <s v="EDP : Epargne salariale"/>
  </r>
  <r>
    <s v="R013"/>
    <x v="3"/>
    <x v="0"/>
    <x v="1"/>
    <x v="3"/>
    <s v="Informatique Hight-tech"/>
    <n v="-17"/>
    <m/>
    <s v="EXCEL PRATIQUE : cours VBA"/>
  </r>
  <r>
    <s v="R014"/>
    <x v="3"/>
    <x v="1"/>
    <x v="2"/>
    <x v="4"/>
    <s v="Dépôt"/>
    <m/>
    <n v="16.059999999999999"/>
    <s v="CREDIT AGRICOLE : cloture du compte"/>
  </r>
  <r>
    <s v="R015"/>
    <x v="4"/>
    <x v="1"/>
    <x v="2"/>
    <x v="4"/>
    <s v="Retrait"/>
    <n v="-10"/>
    <m/>
    <s v="CJ&gt;livret A : suite cloture compte"/>
  </r>
  <r>
    <s v="R016"/>
    <x v="4"/>
    <x v="2"/>
    <x v="2"/>
    <x v="4"/>
    <s v="Dépôt"/>
    <m/>
    <n v="10"/>
    <s v="CJ&gt;livret A : suite cloture compte"/>
  </r>
  <r>
    <s v="R017"/>
    <x v="4"/>
    <x v="1"/>
    <x v="0"/>
    <x v="2"/>
    <s v="Grande surface"/>
    <n v="-238.9"/>
    <m/>
    <s v="CARREFOUR"/>
  </r>
  <r>
    <s v="R018"/>
    <x v="4"/>
    <x v="1"/>
    <x v="0"/>
    <x v="5"/>
    <s v="Bricolage-Travaux"/>
    <n v="-119.99"/>
    <m/>
    <s v="LEROY MERLIN : store vélux,..."/>
  </r>
  <r>
    <s v="R019"/>
    <x v="4"/>
    <x v="1"/>
    <x v="0"/>
    <x v="2"/>
    <s v="Restaurant"/>
    <n v="-51.5"/>
    <m/>
    <s v="SUSHI KING"/>
  </r>
  <r>
    <s v="R020"/>
    <x v="4"/>
    <x v="0"/>
    <x v="1"/>
    <x v="3"/>
    <s v="Informatique Hight-tech"/>
    <n v="-19.989999999999998"/>
    <m/>
    <s v="AVANQUEST : Berlitz anglais"/>
  </r>
  <r>
    <s v="R021"/>
    <x v="4"/>
    <x v="0"/>
    <x v="1"/>
    <x v="3"/>
    <s v="Informatique Hight-tech"/>
    <n v="-9.98"/>
    <m/>
    <s v="ASHAMPOO : Backup PRO 15"/>
  </r>
  <r>
    <s v="R022"/>
    <x v="5"/>
    <x v="0"/>
    <x v="1"/>
    <x v="3"/>
    <s v="Informatique Hight-tech"/>
    <n v="-0.99"/>
    <m/>
    <s v="MICROSOFT : thème"/>
  </r>
  <r>
    <s v="R023"/>
    <x v="5"/>
    <x v="0"/>
    <x v="0"/>
    <x v="0"/>
    <s v="Coiffeur"/>
    <n v="-30"/>
    <m/>
    <s v="ESCALE COIFFURE "/>
  </r>
  <r>
    <s v="R024"/>
    <x v="5"/>
    <x v="1"/>
    <x v="4"/>
    <x v="6"/>
    <s v="x"/>
    <n v="-50"/>
    <m/>
    <s v="Ordre non reporté"/>
  </r>
  <r>
    <s v="R025"/>
    <x v="5"/>
    <x v="2"/>
    <x v="2"/>
    <x v="4"/>
    <s v="Dépôt"/>
    <m/>
    <n v="100"/>
    <s v="CP&gt;Livret A"/>
  </r>
  <r>
    <s v="R026"/>
    <x v="5"/>
    <x v="0"/>
    <x v="2"/>
    <x v="4"/>
    <s v="Retrait"/>
    <n v="-100"/>
    <m/>
    <s v="CP&gt;Livret A"/>
  </r>
  <r>
    <s v="R027"/>
    <x v="6"/>
    <x v="0"/>
    <x v="2"/>
    <x v="4"/>
    <s v="Salaire"/>
    <m/>
    <n v="2000"/>
    <s v="Salaire Adila"/>
  </r>
  <r>
    <s v="R028"/>
    <x v="7"/>
    <x v="1"/>
    <x v="0"/>
    <x v="4"/>
    <s v="Dépôt"/>
    <n v="-100"/>
    <m/>
    <m/>
  </r>
  <r>
    <s v="R029"/>
    <x v="7"/>
    <x v="1"/>
    <x v="5"/>
    <x v="7"/>
    <s v="Forfait mobile"/>
    <n v="-11.99"/>
    <m/>
    <s v="Forfait SOSH Alex"/>
  </r>
  <r>
    <s v="R030"/>
    <x v="7"/>
    <x v="1"/>
    <x v="5"/>
    <x v="7"/>
    <s v="Forfait mobile"/>
    <n v="-11.99"/>
    <m/>
    <s v="Forfait SOSH Ev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useAutoFormatting="1" rowGrandTotals="0" itemPrintTitles="1" createdVersion="7" indent="0" outline="1" outlineData="1" multipleFieldFilters="0" rowHeaderCaption="Comptes">
  <location ref="E6:F18" firstHeaderRow="1" firstDataRow="1" firstDataCol="1"/>
  <pivotFields count="9">
    <pivotField showAll="0" defaultSubtotal="0"/>
    <pivotField numFmtId="14" showAll="0" defaultSubtotal="0"/>
    <pivotField axis="axisRow" showAll="0" defaultSubtotal="0">
      <items count="3">
        <item x="1"/>
        <item x="0"/>
        <item x="2"/>
      </items>
    </pivotField>
    <pivotField axis="axisRow" dataField="1" showAll="0" defaultSubtotal="0">
      <items count="6">
        <item x="0"/>
        <item x="1"/>
        <item x="5"/>
        <item x="2"/>
        <item x="3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12">
    <i>
      <x/>
    </i>
    <i r="1">
      <x/>
    </i>
    <i r="1">
      <x v="2"/>
    </i>
    <i r="1">
      <x v="3"/>
    </i>
    <i r="1">
      <x v="4"/>
    </i>
    <i r="1">
      <x v="5"/>
    </i>
    <i>
      <x v="1"/>
    </i>
    <i r="1">
      <x/>
    </i>
    <i r="1">
      <x v="1"/>
    </i>
    <i r="1">
      <x v="3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useAutoFormatting="1" itemPrintTitles="1" createdVersion="7" indent="0" outline="1" outlineData="1" chartFormat="1" rowHeaderCaption="GESTION COMPTE">
  <location ref="A6:C24" firstHeaderRow="1" firstDataRow="2" firstDataCol="1" rowPageCount="2" colPageCount="1"/>
  <pivotFields count="9">
    <pivotField showAll="0" defaultSubtotal="0"/>
    <pivotField axis="axisPage" numFmtId="14" showAll="0" defaultSubtotal="0">
      <items count="8">
        <item x="0"/>
        <item x="1"/>
        <item x="2"/>
        <item x="3"/>
        <item x="4"/>
        <item x="5"/>
        <item x="7"/>
        <item x="6"/>
      </items>
    </pivotField>
    <pivotField axis="axisPage" showAll="0" defaultSubtotal="0">
      <items count="3">
        <item x="1"/>
        <item x="0"/>
        <item x="2"/>
      </items>
    </pivotField>
    <pivotField axis="axisRow" showAll="0" defaultSubtotal="0">
      <items count="6">
        <item x="0"/>
        <item x="1"/>
        <item x="5"/>
        <item x="2"/>
        <item x="3"/>
        <item x="4"/>
      </items>
    </pivotField>
    <pivotField axis="axisRow" showAll="0" defaultSubtotal="0">
      <items count="8">
        <item x="2"/>
        <item x="0"/>
        <item x="4"/>
        <item x="3"/>
        <item x="1"/>
        <item x="7"/>
        <item x="5"/>
        <item x="6"/>
      </items>
    </pivotField>
    <pivotField showAll="0" defaultSubtotal="0"/>
    <pivotField dataField="1" showAll="0" defaultSubtotal="0"/>
    <pivotField dataField="1" showAll="0" defaultSubtotal="0"/>
    <pivotField showAll="0" defaultSubtotal="0"/>
  </pivotFields>
  <rowFields count="2">
    <field x="3"/>
    <field x="4"/>
  </rowFields>
  <rowItems count="17">
    <i>
      <x/>
    </i>
    <i r="1">
      <x/>
    </i>
    <i r="1">
      <x v="1"/>
    </i>
    <i r="1">
      <x v="2"/>
    </i>
    <i r="1">
      <x v="4"/>
    </i>
    <i r="1">
      <x v="6"/>
    </i>
    <i>
      <x v="1"/>
    </i>
    <i r="1">
      <x v="3"/>
    </i>
    <i>
      <x v="2"/>
    </i>
    <i r="1">
      <x v="5"/>
    </i>
    <i>
      <x v="3"/>
    </i>
    <i r="1">
      <x v="2"/>
    </i>
    <i>
      <x v="4"/>
    </i>
    <i r="1">
      <x v="2"/>
    </i>
    <i>
      <x v="5"/>
    </i>
    <i r="1">
      <x v="7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hier="-1"/>
  </pageFields>
  <dataFields count="2">
    <dataField name="Somme de Débit" fld="6" baseField="0" baseItem="0"/>
    <dataField name="Somme de Crédit" fld="7" baseField="0" baseItem="0"/>
  </dataFields>
  <chartFormats count="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_Données" displayName="T_Données" ref="A5:I35" totalsRowShown="0" headerRowDxfId="271" headerRowBorderDxfId="270">
  <sortState ref="A6:I35">
    <sortCondition ref="B6:B35"/>
  </sortState>
  <tableColumns count="9">
    <tableColumn id="7" name="NID"/>
    <tableColumn id="1" name="Date" dataDxfId="269"/>
    <tableColumn id="2" name="Compte" dataDxfId="268"/>
    <tableColumn id="3" name="Mode" dataDxfId="267"/>
    <tableColumn id="9" name="Catégorie" dataDxfId="266"/>
    <tableColumn id="8" name="S/Catégorie" dataDxfId="265"/>
    <tableColumn id="4" name="Débit" dataDxfId="264"/>
    <tableColumn id="5" name="Crédit" dataDxfId="263"/>
    <tableColumn id="6" name="Commentaires" dataDxfId="262" totalsRowDxfId="26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13" totalsRowShown="0" headerRowBorderDxfId="260" tableBorderDxfId="259" totalsRowBorderDxfId="258">
  <autoFilter ref="U6:V13"/>
  <tableColumns count="2">
    <tableColumn id="1" name="Date " dataDxfId="257">
      <calculatedColumnFormula>Données!B6</calculatedColumnFormula>
    </tableColumn>
    <tableColumn id="2" name="Bpostale-CJ" dataDxfId="256">
      <calculatedColumnFormula>Données!#REF!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6" totalsRowShown="0" headerRowDxfId="255" dataDxfId="254" tableBorderDxfId="253">
  <autoFilter ref="A1:B56">
    <filterColumn colId="0" hiddenButton="1"/>
  </autoFilter>
  <tableColumns count="2">
    <tableColumn id="1" name="Catégorie" dataDxfId="252"/>
    <tableColumn id="2" name="Sous-catégories" dataDxfId="2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250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4" totalsRowShown="0" tableBorderDxfId="249">
  <autoFilter ref="E1:E4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_Mvt" displayName="T_Mvt" ref="A1:M96" totalsRowShown="0" headerRowDxfId="14" dataDxfId="13" dataCellStyle="Normal 2">
  <autoFilter ref="A1:M96">
    <filterColumn colId="0"/>
    <filterColumn colId="10"/>
    <filterColumn colId="11"/>
    <filterColumn colId="12"/>
  </autoFilter>
  <tableColumns count="13">
    <tableColumn id="12" name="ID" dataDxfId="12" dataCellStyle="Normal 2"/>
    <tableColumn id="1" name="Mois" dataDxfId="11"/>
    <tableColumn id="2" name="Jour" dataDxfId="10" dataCellStyle="Normal 2"/>
    <tableColumn id="3" name="Compte" dataDxfId="9" dataCellStyle="Normal 2"/>
    <tableColumn id="4" name="Mode" dataDxfId="8" dataCellStyle="Normal 2"/>
    <tableColumn id="5" name="Catégorie" dataDxfId="7" dataCellStyle="Normal 2"/>
    <tableColumn id="6" name="S/Catégorie " dataDxfId="6" dataCellStyle="Normal 2"/>
    <tableColumn id="7" name="Débit" dataDxfId="5" dataCellStyle="Normal 2"/>
    <tableColumn id="8" name="Crédit" dataDxfId="4" dataCellStyle="Normal 2"/>
    <tableColumn id="9" name="Commentaires" dataDxfId="3" dataCellStyle="Normal 2"/>
    <tableColumn id="10" name="Vérif" dataDxfId="2" dataCellStyle="Normal 2"/>
    <tableColumn id="11" name="MoisNum" dataDxfId="1" dataCellStyle="Normal 2"/>
    <tableColumn id="13" name="Moisbis" dataDxfId="0" dataCellStyle="Normal 2">
      <calculatedColumnFormula>MONTH(1&amp;[Mois])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4"/>
  <sheetViews>
    <sheetView showGridLines="0" showRowColHeaders="0" tabSelected="1" workbookViewId="0">
      <selection activeCell="O18" sqref="O18"/>
    </sheetView>
  </sheetViews>
  <sheetFormatPr baseColWidth="10" defaultRowHeight="13"/>
  <sheetData>
    <row r="1" spans="1:10">
      <c r="A1" s="128">
        <v>2021</v>
      </c>
    </row>
    <row r="4" spans="1:10" ht="35.5">
      <c r="D4" s="130" t="str">
        <f>"Fichier comptable de l'année "&amp; $A$1</f>
        <v>Fichier comptable de l'année 2021</v>
      </c>
      <c r="G4" s="129"/>
      <c r="H4" s="129"/>
      <c r="I4" s="129"/>
      <c r="J4" s="12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35"/>
  <sheetViews>
    <sheetView topLeftCell="E1" zoomScale="88" zoomScaleNormal="88" workbookViewId="0">
      <pane ySplit="5" topLeftCell="A6" activePane="bottomLeft" state="frozen"/>
      <selection pane="bottomLeft" activeCell="K12" sqref="K12"/>
    </sheetView>
  </sheetViews>
  <sheetFormatPr baseColWidth="10" defaultColWidth="11.453125" defaultRowHeight="13"/>
  <cols>
    <col min="1" max="1" width="6.90625" customWidth="1"/>
    <col min="2" max="2" width="26.7265625" style="1" customWidth="1"/>
    <col min="3" max="8" width="26.7265625" style="2" customWidth="1"/>
    <col min="9" max="9" width="54.7265625" style="30" customWidth="1"/>
    <col min="10" max="10" width="11" bestFit="1" customWidth="1"/>
    <col min="11" max="13" width="18.26953125" customWidth="1"/>
  </cols>
  <sheetData>
    <row r="1" spans="1:15" ht="22.5" customHeight="1">
      <c r="B1" s="37" t="s">
        <v>95</v>
      </c>
      <c r="C1" s="39" t="s">
        <v>87</v>
      </c>
      <c r="D1" s="41">
        <f>COUNTA(T_Données[NID])</f>
        <v>30</v>
      </c>
      <c r="E1" s="71"/>
      <c r="F1" s="32" t="s">
        <v>106</v>
      </c>
      <c r="G1" s="45">
        <f>F3+G3</f>
        <v>7671.3100000000013</v>
      </c>
      <c r="H1" s="29"/>
      <c r="I1" s="72"/>
      <c r="N1" s="4"/>
      <c r="O1" s="4"/>
    </row>
    <row r="2" spans="1:15" ht="12.75" customHeight="1" thickBot="1">
      <c r="B2" s="38"/>
      <c r="C2" s="41"/>
      <c r="D2" s="41"/>
      <c r="E2" s="40"/>
      <c r="F2" s="33" t="s">
        <v>107</v>
      </c>
      <c r="G2" s="34" t="s">
        <v>108</v>
      </c>
      <c r="H2" s="35" t="s">
        <v>109</v>
      </c>
      <c r="I2" s="28"/>
      <c r="J2" s="4"/>
      <c r="N2" s="4"/>
      <c r="O2" s="4"/>
    </row>
    <row r="3" spans="1:15" ht="42" customHeight="1" thickBot="1">
      <c r="B3" s="38"/>
      <c r="C3" s="40"/>
      <c r="D3" s="40"/>
      <c r="E3" s="40"/>
      <c r="F3" s="43">
        <f>F4+SUMPRODUCT((T_Données[Compte]=Listes!E2)*T_Données[Crédit])+SUMPRODUCT((T_Données[Compte]=Listes!E2)*T_Données[Débit])</f>
        <v>3491.5600000000013</v>
      </c>
      <c r="G3" s="44">
        <f>G4+SUMPRODUCT((T_Données[Compte]=Listes!E4)*T_Données[Crédit])+SUMPRODUCT((T_Données[Compte]=Listes!E4)*T_Données[Débit])</f>
        <v>4179.75</v>
      </c>
      <c r="H3" s="44">
        <f>H4+SUMPRODUCT((T_Données[Compte]=Listes!E3)*T_Données[Crédit])+SUMPRODUCT((T_Données[Compte]=Listes!E3)*T_Données[Débit])</f>
        <v>10990</v>
      </c>
      <c r="I3" s="28"/>
      <c r="J3" s="4"/>
      <c r="N3" s="4"/>
      <c r="O3" s="4"/>
    </row>
    <row r="4" spans="1:15" ht="42.75" customHeight="1" thickBot="1">
      <c r="B4" s="38"/>
      <c r="C4" s="40"/>
      <c r="D4" s="40"/>
      <c r="E4" s="59" t="s">
        <v>117</v>
      </c>
      <c r="F4" s="58">
        <v>4269.3</v>
      </c>
      <c r="G4" s="44">
        <v>479.14</v>
      </c>
      <c r="H4" s="44">
        <v>7380</v>
      </c>
      <c r="I4" s="28"/>
      <c r="J4" s="4"/>
      <c r="N4" s="4"/>
      <c r="O4" s="4"/>
    </row>
    <row r="5" spans="1:15" ht="22.5" customHeight="1" thickBot="1">
      <c r="A5" s="60" t="s">
        <v>96</v>
      </c>
      <c r="B5" s="70" t="s">
        <v>86</v>
      </c>
      <c r="C5" s="42" t="s">
        <v>9</v>
      </c>
      <c r="D5" s="42" t="s">
        <v>2</v>
      </c>
      <c r="E5" s="42" t="s">
        <v>0</v>
      </c>
      <c r="F5" s="42" t="s">
        <v>1</v>
      </c>
      <c r="G5" s="42" t="s">
        <v>103</v>
      </c>
      <c r="H5" s="42" t="s">
        <v>104</v>
      </c>
      <c r="I5" s="42" t="s">
        <v>105</v>
      </c>
      <c r="J5" s="4"/>
      <c r="K5" s="4"/>
      <c r="L5" s="4"/>
      <c r="M5" s="4"/>
      <c r="N5" s="4"/>
      <c r="O5" s="4"/>
    </row>
    <row r="6" spans="1:15">
      <c r="A6" t="s">
        <v>97</v>
      </c>
      <c r="B6" s="94">
        <v>44346</v>
      </c>
      <c r="C6" s="89" t="s">
        <v>80</v>
      </c>
      <c r="D6" s="90" t="s">
        <v>4</v>
      </c>
      <c r="E6" s="36" t="s">
        <v>38</v>
      </c>
      <c r="F6" s="36" t="s">
        <v>25</v>
      </c>
      <c r="G6" s="36">
        <v>-59</v>
      </c>
      <c r="H6" s="36"/>
      <c r="I6" s="91" t="s">
        <v>146</v>
      </c>
    </row>
    <row r="7" spans="1:15">
      <c r="A7" t="s">
        <v>98</v>
      </c>
      <c r="B7" s="94">
        <v>44347</v>
      </c>
      <c r="C7" s="89" t="s">
        <v>50</v>
      </c>
      <c r="D7" s="90" t="s">
        <v>4</v>
      </c>
      <c r="E7" s="36" t="s">
        <v>35</v>
      </c>
      <c r="F7" s="36" t="s">
        <v>36</v>
      </c>
      <c r="G7" s="36">
        <v>-8.4499999999999993</v>
      </c>
      <c r="H7" s="36"/>
      <c r="I7" s="91" t="s">
        <v>92</v>
      </c>
    </row>
    <row r="8" spans="1:15">
      <c r="A8" t="s">
        <v>99</v>
      </c>
      <c r="B8" s="94">
        <v>44347</v>
      </c>
      <c r="C8" s="89" t="s">
        <v>50</v>
      </c>
      <c r="D8" s="90" t="s">
        <v>4</v>
      </c>
      <c r="E8" s="36" t="s">
        <v>32</v>
      </c>
      <c r="F8" s="36" t="s">
        <v>40</v>
      </c>
      <c r="G8" s="36">
        <v>-19.52</v>
      </c>
      <c r="H8" s="36"/>
      <c r="I8" s="91" t="s">
        <v>93</v>
      </c>
    </row>
    <row r="9" spans="1:15">
      <c r="A9" t="s">
        <v>100</v>
      </c>
      <c r="B9" s="94">
        <v>44347</v>
      </c>
      <c r="C9" s="89" t="s">
        <v>50</v>
      </c>
      <c r="D9" s="90" t="s">
        <v>4</v>
      </c>
      <c r="E9" s="36" t="s">
        <v>32</v>
      </c>
      <c r="F9" s="36" t="s">
        <v>20</v>
      </c>
      <c r="G9" s="36">
        <v>-29.5</v>
      </c>
      <c r="H9" s="36"/>
      <c r="I9" s="91" t="s">
        <v>94</v>
      </c>
    </row>
    <row r="10" spans="1:15">
      <c r="A10" t="s">
        <v>101</v>
      </c>
      <c r="B10" s="94">
        <v>44347</v>
      </c>
      <c r="C10" s="89" t="s">
        <v>50</v>
      </c>
      <c r="D10" s="90" t="s">
        <v>4</v>
      </c>
      <c r="E10" s="36" t="s">
        <v>32</v>
      </c>
      <c r="F10" s="36" t="s">
        <v>37</v>
      </c>
      <c r="G10" s="36">
        <v>-55.67</v>
      </c>
      <c r="H10" s="36"/>
      <c r="I10" s="91" t="s">
        <v>147</v>
      </c>
    </row>
    <row r="11" spans="1:15">
      <c r="A11" t="s">
        <v>166</v>
      </c>
      <c r="B11" s="94">
        <v>44347</v>
      </c>
      <c r="C11" s="89" t="s">
        <v>80</v>
      </c>
      <c r="D11" s="90" t="s">
        <v>11</v>
      </c>
      <c r="E11" s="36" t="s">
        <v>39</v>
      </c>
      <c r="F11" s="36" t="s">
        <v>75</v>
      </c>
      <c r="G11" s="36">
        <v>-62.43</v>
      </c>
      <c r="H11" s="36"/>
      <c r="I11" s="91" t="s">
        <v>148</v>
      </c>
    </row>
    <row r="12" spans="1:15">
      <c r="A12" t="s">
        <v>167</v>
      </c>
      <c r="B12" s="98">
        <v>44347</v>
      </c>
      <c r="C12" s="99" t="s">
        <v>80</v>
      </c>
      <c r="D12" s="100" t="s">
        <v>7</v>
      </c>
      <c r="E12" s="101" t="s">
        <v>34</v>
      </c>
      <c r="F12" s="101" t="s">
        <v>62</v>
      </c>
      <c r="G12" s="101"/>
      <c r="H12" s="101">
        <v>2000</v>
      </c>
      <c r="I12" s="102" t="s">
        <v>90</v>
      </c>
    </row>
    <row r="13" spans="1:15">
      <c r="A13" t="s">
        <v>168</v>
      </c>
      <c r="B13" s="94">
        <v>44348</v>
      </c>
      <c r="C13" s="89" t="s">
        <v>50</v>
      </c>
      <c r="D13" s="90" t="s">
        <v>91</v>
      </c>
      <c r="E13" s="36" t="s">
        <v>34</v>
      </c>
      <c r="F13" s="36" t="s">
        <v>149</v>
      </c>
      <c r="G13" s="36"/>
      <c r="H13" s="36">
        <v>3500.17</v>
      </c>
      <c r="I13" s="91" t="s">
        <v>150</v>
      </c>
    </row>
    <row r="14" spans="1:15">
      <c r="A14" t="s">
        <v>169</v>
      </c>
      <c r="B14" s="94">
        <v>44348</v>
      </c>
      <c r="C14" s="89" t="s">
        <v>50</v>
      </c>
      <c r="D14" s="90" t="s">
        <v>4</v>
      </c>
      <c r="E14" s="36" t="s">
        <v>28</v>
      </c>
      <c r="F14" s="36" t="s">
        <v>68</v>
      </c>
      <c r="G14" s="36">
        <v>-27.59</v>
      </c>
      <c r="H14" s="36"/>
      <c r="I14" s="91" t="s">
        <v>151</v>
      </c>
    </row>
    <row r="15" spans="1:15">
      <c r="A15" t="s">
        <v>170</v>
      </c>
      <c r="B15" s="94">
        <v>44348</v>
      </c>
      <c r="C15" s="89" t="s">
        <v>50</v>
      </c>
      <c r="D15" s="90" t="s">
        <v>4</v>
      </c>
      <c r="E15" s="36" t="s">
        <v>35</v>
      </c>
      <c r="F15" s="36" t="s">
        <v>12</v>
      </c>
      <c r="G15" s="36">
        <v>-58.87</v>
      </c>
      <c r="H15" s="36"/>
      <c r="I15" s="91" t="s">
        <v>152</v>
      </c>
    </row>
    <row r="16" spans="1:15">
      <c r="A16" t="s">
        <v>171</v>
      </c>
      <c r="B16" s="94">
        <v>44349</v>
      </c>
      <c r="C16" s="89" t="s">
        <v>50</v>
      </c>
      <c r="D16" s="90" t="s">
        <v>7</v>
      </c>
      <c r="E16" s="36" t="s">
        <v>34</v>
      </c>
      <c r="F16" s="36" t="s">
        <v>149</v>
      </c>
      <c r="G16" s="36">
        <v>-3500</v>
      </c>
      <c r="H16" s="36"/>
      <c r="I16" s="91" t="s">
        <v>153</v>
      </c>
    </row>
    <row r="17" spans="1:9">
      <c r="A17" t="s">
        <v>172</v>
      </c>
      <c r="B17" s="94">
        <v>44349</v>
      </c>
      <c r="C17" s="89" t="s">
        <v>56</v>
      </c>
      <c r="D17" s="90" t="s">
        <v>7</v>
      </c>
      <c r="E17" s="36" t="s">
        <v>34</v>
      </c>
      <c r="F17" s="36" t="s">
        <v>149</v>
      </c>
      <c r="G17" s="36"/>
      <c r="H17" s="36">
        <v>3500</v>
      </c>
      <c r="I17" s="91" t="s">
        <v>153</v>
      </c>
    </row>
    <row r="18" spans="1:9">
      <c r="A18" t="s">
        <v>173</v>
      </c>
      <c r="B18" s="94">
        <v>44349</v>
      </c>
      <c r="C18" s="89" t="s">
        <v>80</v>
      </c>
      <c r="D18" s="90" t="s">
        <v>11</v>
      </c>
      <c r="E18" s="36" t="s">
        <v>39</v>
      </c>
      <c r="F18" s="36" t="s">
        <v>75</v>
      </c>
      <c r="G18" s="36">
        <v>-17</v>
      </c>
      <c r="H18" s="36"/>
      <c r="I18" s="91" t="s">
        <v>154</v>
      </c>
    </row>
    <row r="19" spans="1:9">
      <c r="A19" t="s">
        <v>174</v>
      </c>
      <c r="B19" s="94">
        <v>44349</v>
      </c>
      <c r="C19" s="89" t="s">
        <v>50</v>
      </c>
      <c r="D19" s="90" t="s">
        <v>7</v>
      </c>
      <c r="E19" s="36" t="s">
        <v>34</v>
      </c>
      <c r="F19" s="36" t="s">
        <v>51</v>
      </c>
      <c r="G19" s="36"/>
      <c r="H19" s="36">
        <v>16.059999999999999</v>
      </c>
      <c r="I19" s="91" t="s">
        <v>155</v>
      </c>
    </row>
    <row r="20" spans="1:9">
      <c r="A20" t="s">
        <v>175</v>
      </c>
      <c r="B20" s="94">
        <v>44350</v>
      </c>
      <c r="C20" s="89" t="s">
        <v>50</v>
      </c>
      <c r="D20" s="90" t="s">
        <v>7</v>
      </c>
      <c r="E20" s="36" t="s">
        <v>34</v>
      </c>
      <c r="F20" s="36" t="s">
        <v>52</v>
      </c>
      <c r="G20" s="36">
        <v>-10</v>
      </c>
      <c r="H20" s="36"/>
      <c r="I20" s="91" t="s">
        <v>156</v>
      </c>
    </row>
    <row r="21" spans="1:9">
      <c r="A21" t="s">
        <v>176</v>
      </c>
      <c r="B21" s="94">
        <v>44350</v>
      </c>
      <c r="C21" s="89" t="s">
        <v>56</v>
      </c>
      <c r="D21" s="90" t="s">
        <v>7</v>
      </c>
      <c r="E21" s="36" t="s">
        <v>34</v>
      </c>
      <c r="F21" s="36" t="s">
        <v>51</v>
      </c>
      <c r="G21" s="36"/>
      <c r="H21" s="36">
        <v>10</v>
      </c>
      <c r="I21" s="91" t="s">
        <v>156</v>
      </c>
    </row>
    <row r="22" spans="1:9">
      <c r="A22" t="s">
        <v>177</v>
      </c>
      <c r="B22" s="94">
        <v>44350</v>
      </c>
      <c r="C22" s="89" t="s">
        <v>50</v>
      </c>
      <c r="D22" s="90" t="s">
        <v>4</v>
      </c>
      <c r="E22" s="36" t="s">
        <v>32</v>
      </c>
      <c r="F22" s="36" t="s">
        <v>40</v>
      </c>
      <c r="G22" s="36">
        <v>-238.9</v>
      </c>
      <c r="H22" s="36"/>
      <c r="I22" s="91" t="s">
        <v>157</v>
      </c>
    </row>
    <row r="23" spans="1:9">
      <c r="A23" t="s">
        <v>178</v>
      </c>
      <c r="B23" s="94">
        <v>44350</v>
      </c>
      <c r="C23" s="89" t="s">
        <v>50</v>
      </c>
      <c r="D23" s="90" t="s">
        <v>4</v>
      </c>
      <c r="E23" s="36" t="s">
        <v>28</v>
      </c>
      <c r="F23" s="36" t="s">
        <v>68</v>
      </c>
      <c r="G23" s="36">
        <v>-119.99</v>
      </c>
      <c r="H23" s="36"/>
      <c r="I23" s="91" t="s">
        <v>158</v>
      </c>
    </row>
    <row r="24" spans="1:9">
      <c r="A24" t="s">
        <v>179</v>
      </c>
      <c r="B24" s="94">
        <v>44350</v>
      </c>
      <c r="C24" s="89" t="s">
        <v>50</v>
      </c>
      <c r="D24" s="90" t="s">
        <v>4</v>
      </c>
      <c r="E24" s="36" t="s">
        <v>32</v>
      </c>
      <c r="F24" s="36" t="s">
        <v>20</v>
      </c>
      <c r="G24" s="36">
        <v>-51.5</v>
      </c>
      <c r="H24" s="36"/>
      <c r="I24" s="91" t="s">
        <v>94</v>
      </c>
    </row>
    <row r="25" spans="1:9">
      <c r="A25" t="s">
        <v>180</v>
      </c>
      <c r="B25" s="94">
        <v>44350</v>
      </c>
      <c r="C25" s="89" t="s">
        <v>80</v>
      </c>
      <c r="D25" s="90" t="s">
        <v>11</v>
      </c>
      <c r="E25" s="36" t="s">
        <v>39</v>
      </c>
      <c r="F25" s="36" t="s">
        <v>75</v>
      </c>
      <c r="G25" s="36">
        <v>-19.989999999999998</v>
      </c>
      <c r="H25" s="36"/>
      <c r="I25" s="91" t="s">
        <v>159</v>
      </c>
    </row>
    <row r="26" spans="1:9">
      <c r="A26" t="s">
        <v>181</v>
      </c>
      <c r="B26" s="94">
        <v>44350</v>
      </c>
      <c r="C26" s="89" t="s">
        <v>80</v>
      </c>
      <c r="D26" s="90" t="s">
        <v>11</v>
      </c>
      <c r="E26" s="36" t="s">
        <v>39</v>
      </c>
      <c r="F26" s="36" t="s">
        <v>75</v>
      </c>
      <c r="G26" s="36">
        <v>-9.98</v>
      </c>
      <c r="H26" s="36"/>
      <c r="I26" s="91" t="s">
        <v>160</v>
      </c>
    </row>
    <row r="27" spans="1:9">
      <c r="A27" t="s">
        <v>182</v>
      </c>
      <c r="B27" s="94">
        <v>44351</v>
      </c>
      <c r="C27" s="89" t="s">
        <v>80</v>
      </c>
      <c r="D27" s="90" t="s">
        <v>11</v>
      </c>
      <c r="E27" s="36" t="s">
        <v>39</v>
      </c>
      <c r="F27" s="36" t="s">
        <v>75</v>
      </c>
      <c r="G27" s="36">
        <v>-0.99</v>
      </c>
      <c r="H27" s="36"/>
      <c r="I27" s="91" t="s">
        <v>161</v>
      </c>
    </row>
    <row r="28" spans="1:9">
      <c r="A28" t="s">
        <v>183</v>
      </c>
      <c r="B28" s="94">
        <v>44351</v>
      </c>
      <c r="C28" s="89" t="s">
        <v>80</v>
      </c>
      <c r="D28" s="90" t="s">
        <v>4</v>
      </c>
      <c r="E28" s="36" t="s">
        <v>38</v>
      </c>
      <c r="F28" s="36" t="s">
        <v>10</v>
      </c>
      <c r="G28" s="36">
        <v>-30</v>
      </c>
      <c r="H28" s="36"/>
      <c r="I28" s="91" t="s">
        <v>162</v>
      </c>
    </row>
    <row r="29" spans="1:9">
      <c r="A29" t="s">
        <v>184</v>
      </c>
      <c r="B29" s="94">
        <v>44351</v>
      </c>
      <c r="C29" s="89" t="s">
        <v>50</v>
      </c>
      <c r="D29" s="90" t="s">
        <v>163</v>
      </c>
      <c r="E29" s="36" t="s">
        <v>164</v>
      </c>
      <c r="F29" s="36" t="s">
        <v>164</v>
      </c>
      <c r="G29" s="36">
        <v>-50</v>
      </c>
      <c r="H29" s="36"/>
      <c r="I29" s="91" t="s">
        <v>165</v>
      </c>
    </row>
    <row r="30" spans="1:9">
      <c r="A30" t="s">
        <v>185</v>
      </c>
      <c r="B30" s="94">
        <v>44351</v>
      </c>
      <c r="C30" s="89" t="s">
        <v>56</v>
      </c>
      <c r="D30" s="90" t="s">
        <v>7</v>
      </c>
      <c r="E30" s="36" t="s">
        <v>34</v>
      </c>
      <c r="F30" s="92" t="s">
        <v>51</v>
      </c>
      <c r="G30" s="36"/>
      <c r="H30" s="36">
        <v>100</v>
      </c>
      <c r="I30" s="93" t="s">
        <v>123</v>
      </c>
    </row>
    <row r="31" spans="1:9">
      <c r="A31" t="s">
        <v>186</v>
      </c>
      <c r="B31" s="94">
        <v>44351</v>
      </c>
      <c r="C31" s="89" t="s">
        <v>80</v>
      </c>
      <c r="D31" s="90" t="s">
        <v>7</v>
      </c>
      <c r="E31" s="36" t="s">
        <v>34</v>
      </c>
      <c r="F31" s="92" t="s">
        <v>52</v>
      </c>
      <c r="G31" s="36">
        <v>-100</v>
      </c>
      <c r="H31" s="36"/>
      <c r="I31" s="91" t="s">
        <v>123</v>
      </c>
    </row>
    <row r="32" spans="1:9">
      <c r="A32" t="s">
        <v>187</v>
      </c>
      <c r="B32" s="98">
        <v>44353</v>
      </c>
      <c r="C32" s="99" t="s">
        <v>80</v>
      </c>
      <c r="D32" s="100" t="s">
        <v>7</v>
      </c>
      <c r="E32" s="101" t="s">
        <v>34</v>
      </c>
      <c r="F32" s="101" t="s">
        <v>62</v>
      </c>
      <c r="G32" s="101"/>
      <c r="H32" s="101">
        <v>2000</v>
      </c>
      <c r="I32" s="102" t="s">
        <v>90</v>
      </c>
    </row>
    <row r="33" spans="1:9">
      <c r="A33" t="s">
        <v>188</v>
      </c>
      <c r="B33" s="94">
        <v>44354</v>
      </c>
      <c r="C33" s="89" t="s">
        <v>50</v>
      </c>
      <c r="D33" s="90" t="s">
        <v>4</v>
      </c>
      <c r="E33" s="36" t="s">
        <v>34</v>
      </c>
      <c r="F33" s="36" t="s">
        <v>51</v>
      </c>
      <c r="G33" s="36">
        <v>-100</v>
      </c>
      <c r="H33" s="36"/>
      <c r="I33" s="91"/>
    </row>
    <row r="34" spans="1:9">
      <c r="A34" t="s">
        <v>189</v>
      </c>
      <c r="B34" s="98">
        <v>44354</v>
      </c>
      <c r="C34" s="99" t="s">
        <v>50</v>
      </c>
      <c r="D34" s="100" t="s">
        <v>122</v>
      </c>
      <c r="E34" s="101" t="s">
        <v>71</v>
      </c>
      <c r="F34" s="101" t="s">
        <v>81</v>
      </c>
      <c r="G34" s="101">
        <v>-11.99</v>
      </c>
      <c r="H34" s="101"/>
      <c r="I34" s="102" t="s">
        <v>125</v>
      </c>
    </row>
    <row r="35" spans="1:9">
      <c r="A35" t="s">
        <v>190</v>
      </c>
      <c r="B35" s="98">
        <v>44354</v>
      </c>
      <c r="C35" s="99" t="s">
        <v>50</v>
      </c>
      <c r="D35" s="100" t="s">
        <v>122</v>
      </c>
      <c r="E35" s="101" t="s">
        <v>71</v>
      </c>
      <c r="F35" s="101" t="s">
        <v>81</v>
      </c>
      <c r="G35" s="101">
        <v>-11.99</v>
      </c>
      <c r="H35" s="101"/>
      <c r="I35" s="102" t="s">
        <v>126</v>
      </c>
    </row>
  </sheetData>
  <sortState ref="A6:I35">
    <sortCondition ref="B6"/>
  </sortState>
  <phoneticPr fontId="16" type="noConversion"/>
  <conditionalFormatting sqref="G1 G3:H4">
    <cfRule type="cellIs" dxfId="279" priority="22" operator="lessThan">
      <formula>0</formula>
    </cfRule>
    <cfRule type="cellIs" dxfId="278" priority="23" operator="greaterThanOrEqual">
      <formula>0</formula>
    </cfRule>
  </conditionalFormatting>
  <conditionalFormatting sqref="B6:I9709">
    <cfRule type="expression" dxfId="277" priority="19">
      <formula>$E6="LA BANQUE POSTALE - CP"</formula>
    </cfRule>
    <cfRule type="expression" dxfId="276" priority="20">
      <formula>$E6="LA BANQUE POSTALE - CJ"</formula>
    </cfRule>
    <cfRule type="expression" dxfId="275" priority="21">
      <formula>$E6="LIVRET A - CP"</formula>
    </cfRule>
  </conditionalFormatting>
  <conditionalFormatting sqref="B6:I35">
    <cfRule type="expression" dxfId="274" priority="1">
      <formula>$D6="LA BANQUE POSTALE - CP"</formula>
    </cfRule>
    <cfRule type="expression" dxfId="273" priority="2">
      <formula>$D6="LA BANQUE POSTALE - CJ"</formula>
    </cfRule>
    <cfRule type="expression" dxfId="272" priority="3">
      <formula>$D6="LIVRET A - CP"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X30"/>
  <sheetViews>
    <sheetView showGridLines="0" showRowColHeaders="0" zoomScale="80" zoomScaleNormal="80" workbookViewId="0">
      <pane xSplit="6" ySplit="5" topLeftCell="Q6" activePane="bottomRight" state="frozen"/>
      <selection pane="topRight" activeCell="G1" sqref="G1"/>
      <selection pane="bottomLeft" activeCell="A6" sqref="A6"/>
      <selection pane="bottomRight" activeCell="V8" sqref="V8"/>
    </sheetView>
  </sheetViews>
  <sheetFormatPr baseColWidth="10" defaultRowHeight="13"/>
  <cols>
    <col min="1" max="1" width="19.26953125" customWidth="1"/>
    <col min="2" max="2" width="15.36328125" customWidth="1"/>
    <col min="3" max="3" width="16.36328125" customWidth="1"/>
    <col min="4" max="4" width="1" customWidth="1"/>
    <col min="5" max="5" width="25.1796875" customWidth="1"/>
    <col min="6" max="6" width="15.36328125" bestFit="1" customWidth="1"/>
    <col min="7" max="8" width="16.1796875" customWidth="1"/>
    <col min="9" max="9" width="26.81640625" bestFit="1" customWidth="1"/>
    <col min="10" max="10" width="6.54296875" bestFit="1" customWidth="1"/>
    <col min="11" max="12" width="15" bestFit="1" customWidth="1"/>
    <col min="13" max="13" width="6" bestFit="1" customWidth="1"/>
    <col min="14" max="14" width="10" bestFit="1" customWidth="1"/>
    <col min="15" max="15" width="8" bestFit="1" customWidth="1"/>
    <col min="16" max="16" width="23" bestFit="1" customWidth="1"/>
    <col min="17" max="17" width="11" bestFit="1" customWidth="1"/>
    <col min="18" max="19" width="13.54296875" customWidth="1"/>
    <col min="20" max="20" width="13.54296875" style="53" customWidth="1"/>
    <col min="21" max="21" width="12" bestFit="1" customWidth="1"/>
    <col min="22" max="22" width="15" customWidth="1"/>
    <col min="23" max="23" width="12" bestFit="1" customWidth="1"/>
    <col min="24" max="24" width="9.81640625" style="46" bestFit="1" customWidth="1"/>
    <col min="25" max="25" width="21.269531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796875" bestFit="1" customWidth="1"/>
    <col min="37" max="37" width="17.179687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796875" bestFit="1" customWidth="1"/>
    <col min="75" max="75" width="17.1796875" bestFit="1" customWidth="1"/>
  </cols>
  <sheetData>
    <row r="1" spans="1:24" ht="18">
      <c r="A1" s="37" t="s">
        <v>79</v>
      </c>
      <c r="B1" s="47"/>
      <c r="C1" s="47"/>
      <c r="D1" s="47"/>
      <c r="E1" s="131">
        <f ca="1">TODAY()</f>
        <v>44360</v>
      </c>
      <c r="F1" s="131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51"/>
      <c r="U1" s="48"/>
      <c r="V1" s="48"/>
    </row>
    <row r="2" spans="1:24" ht="15.5">
      <c r="A2" s="47"/>
      <c r="B2" s="47"/>
      <c r="C2" s="47"/>
      <c r="D2" s="47"/>
      <c r="E2" s="47"/>
      <c r="F2" s="47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 t="s">
        <v>83</v>
      </c>
      <c r="T2" s="52" t="s">
        <v>84</v>
      </c>
      <c r="U2" s="50" t="s">
        <v>85</v>
      </c>
      <c r="V2" s="48"/>
    </row>
    <row r="3" spans="1:24" ht="15.5">
      <c r="A3" s="73" t="s">
        <v>86</v>
      </c>
      <c r="B3" t="s">
        <v>112</v>
      </c>
      <c r="C3" s="47"/>
      <c r="D3" s="47"/>
      <c r="E3" s="47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9">
        <f>Données!F3</f>
        <v>3491.5600000000013</v>
      </c>
      <c r="T3" s="52">
        <f>Données!G3</f>
        <v>4179.75</v>
      </c>
      <c r="U3" s="50">
        <f>Données!H3</f>
        <v>10990</v>
      </c>
      <c r="V3" s="48"/>
    </row>
    <row r="4" spans="1:24" ht="15.5">
      <c r="A4" s="73" t="s">
        <v>9</v>
      </c>
      <c r="B4" t="s">
        <v>112</v>
      </c>
      <c r="C4" s="47"/>
      <c r="D4" s="47"/>
      <c r="E4" s="47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51"/>
      <c r="U4" s="48"/>
      <c r="V4" s="48"/>
    </row>
    <row r="5" spans="1:24" ht="15.5">
      <c r="A5" s="47"/>
      <c r="B5" s="47"/>
      <c r="C5" s="47"/>
      <c r="D5" s="47"/>
      <c r="E5" s="47"/>
      <c r="F5" s="47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51"/>
      <c r="U5" s="48"/>
      <c r="V5" s="48"/>
    </row>
    <row r="6" spans="1:24">
      <c r="B6" s="73" t="s">
        <v>113</v>
      </c>
      <c r="E6" s="73" t="s">
        <v>8</v>
      </c>
      <c r="F6" t="s">
        <v>116</v>
      </c>
      <c r="T6" s="3"/>
      <c r="U6" s="56" t="s">
        <v>88</v>
      </c>
      <c r="V6" s="57" t="s">
        <v>89</v>
      </c>
      <c r="W6" s="46"/>
      <c r="X6"/>
    </row>
    <row r="7" spans="1:24">
      <c r="A7" s="73" t="s">
        <v>110</v>
      </c>
      <c r="B7" t="s">
        <v>114</v>
      </c>
      <c r="C7" t="s">
        <v>115</v>
      </c>
      <c r="E7" s="75" t="s">
        <v>50</v>
      </c>
      <c r="F7" s="76"/>
      <c r="T7" s="3"/>
      <c r="U7" s="54">
        <f>Données!B6</f>
        <v>44346</v>
      </c>
      <c r="V7" s="55">
        <f>Données!F4</f>
        <v>4269.3</v>
      </c>
      <c r="W7" s="46"/>
      <c r="X7"/>
    </row>
    <row r="8" spans="1:24">
      <c r="A8" s="75" t="s">
        <v>4</v>
      </c>
      <c r="B8" s="76"/>
      <c r="C8" s="76"/>
      <c r="E8" s="74" t="s">
        <v>4</v>
      </c>
      <c r="F8" s="76">
        <v>10</v>
      </c>
      <c r="T8" s="3"/>
      <c r="U8" s="54">
        <v>44347</v>
      </c>
      <c r="V8" s="55">
        <v>4156.16</v>
      </c>
      <c r="W8" s="105"/>
      <c r="X8"/>
    </row>
    <row r="9" spans="1:24">
      <c r="A9" s="74" t="s">
        <v>32</v>
      </c>
      <c r="B9" s="76">
        <v>-395.09000000000003</v>
      </c>
      <c r="C9" s="76"/>
      <c r="E9" s="74" t="s">
        <v>122</v>
      </c>
      <c r="F9" s="76">
        <v>2</v>
      </c>
      <c r="T9" s="3"/>
      <c r="U9" s="103">
        <v>44348</v>
      </c>
      <c r="V9" s="104">
        <v>7569.87</v>
      </c>
      <c r="W9" s="105"/>
      <c r="X9"/>
    </row>
    <row r="10" spans="1:24">
      <c r="A10" s="74" t="s">
        <v>38</v>
      </c>
      <c r="B10" s="76">
        <v>-89</v>
      </c>
      <c r="C10" s="76"/>
      <c r="E10" s="74" t="s">
        <v>7</v>
      </c>
      <c r="F10" s="76">
        <v>3</v>
      </c>
      <c r="T10" s="3"/>
      <c r="U10" s="103">
        <v>44349</v>
      </c>
      <c r="V10" s="104">
        <v>4085.93</v>
      </c>
      <c r="W10" s="105"/>
      <c r="X10"/>
    </row>
    <row r="11" spans="1:24">
      <c r="A11" s="74" t="s">
        <v>34</v>
      </c>
      <c r="B11" s="76">
        <v>-100</v>
      </c>
      <c r="C11" s="76"/>
      <c r="E11" s="74" t="s">
        <v>91</v>
      </c>
      <c r="F11" s="76">
        <v>1</v>
      </c>
      <c r="T11" s="3"/>
      <c r="U11" s="103">
        <v>44350</v>
      </c>
      <c r="V11" s="104">
        <v>3665.54</v>
      </c>
      <c r="W11" s="105"/>
      <c r="X11"/>
    </row>
    <row r="12" spans="1:24">
      <c r="A12" s="74" t="s">
        <v>35</v>
      </c>
      <c r="B12" s="76">
        <v>-67.319999999999993</v>
      </c>
      <c r="C12" s="76"/>
      <c r="E12" s="74" t="s">
        <v>163</v>
      </c>
      <c r="F12" s="76">
        <v>1</v>
      </c>
      <c r="T12" s="3"/>
      <c r="U12" s="103">
        <v>44351</v>
      </c>
      <c r="V12" s="104">
        <v>3615.54</v>
      </c>
      <c r="W12" s="105"/>
      <c r="X12"/>
    </row>
    <row r="13" spans="1:24">
      <c r="A13" s="74" t="s">
        <v>28</v>
      </c>
      <c r="B13" s="76">
        <v>-147.57999999999998</v>
      </c>
      <c r="C13" s="76"/>
      <c r="E13" s="75" t="s">
        <v>80</v>
      </c>
      <c r="F13" s="76"/>
      <c r="U13" s="103">
        <v>44354</v>
      </c>
      <c r="V13" s="104">
        <v>3491.56</v>
      </c>
      <c r="W13" s="105"/>
      <c r="X13"/>
    </row>
    <row r="14" spans="1:24">
      <c r="A14" s="75" t="s">
        <v>11</v>
      </c>
      <c r="B14" s="76"/>
      <c r="C14" s="76"/>
      <c r="E14" s="74" t="s">
        <v>4</v>
      </c>
      <c r="F14" s="76">
        <v>2</v>
      </c>
      <c r="U14" s="46"/>
    </row>
    <row r="15" spans="1:24">
      <c r="A15" s="74" t="s">
        <v>39</v>
      </c>
      <c r="B15" s="76">
        <v>-110.39</v>
      </c>
      <c r="C15" s="76"/>
      <c r="E15" s="74" t="s">
        <v>11</v>
      </c>
      <c r="F15" s="76">
        <v>5</v>
      </c>
      <c r="U15" s="46"/>
    </row>
    <row r="16" spans="1:24">
      <c r="A16" s="75" t="s">
        <v>122</v>
      </c>
      <c r="B16" s="76"/>
      <c r="C16" s="76"/>
      <c r="E16" s="74" t="s">
        <v>7</v>
      </c>
      <c r="F16" s="76">
        <v>3</v>
      </c>
      <c r="U16" s="46"/>
    </row>
    <row r="17" spans="1:21">
      <c r="A17" s="74" t="s">
        <v>71</v>
      </c>
      <c r="B17" s="76">
        <v>-23.98</v>
      </c>
      <c r="C17" s="76"/>
      <c r="E17" s="75" t="s">
        <v>56</v>
      </c>
      <c r="F17" s="76"/>
      <c r="U17" s="46"/>
    </row>
    <row r="18" spans="1:21">
      <c r="A18" s="75" t="s">
        <v>7</v>
      </c>
      <c r="B18" s="76"/>
      <c r="C18" s="76"/>
      <c r="E18" s="74" t="s">
        <v>7</v>
      </c>
      <c r="F18" s="76">
        <v>3</v>
      </c>
      <c r="U18" s="46"/>
    </row>
    <row r="19" spans="1:21">
      <c r="A19" s="74" t="s">
        <v>34</v>
      </c>
      <c r="B19" s="76">
        <v>-3610</v>
      </c>
      <c r="C19" s="76">
        <v>7626.06</v>
      </c>
      <c r="U19" s="46"/>
    </row>
    <row r="20" spans="1:21">
      <c r="A20" s="75" t="s">
        <v>91</v>
      </c>
      <c r="B20" s="76"/>
      <c r="C20" s="76"/>
      <c r="U20" s="46"/>
    </row>
    <row r="21" spans="1:21">
      <c r="A21" s="74" t="s">
        <v>34</v>
      </c>
      <c r="B21" s="76"/>
      <c r="C21" s="76">
        <v>3500.17</v>
      </c>
      <c r="U21" s="46"/>
    </row>
    <row r="22" spans="1:21">
      <c r="A22" s="75" t="s">
        <v>163</v>
      </c>
      <c r="B22" s="76"/>
      <c r="C22" s="76"/>
      <c r="U22" s="46"/>
    </row>
    <row r="23" spans="1:21">
      <c r="A23" s="74" t="s">
        <v>164</v>
      </c>
      <c r="B23" s="76">
        <v>-50</v>
      </c>
      <c r="C23" s="76"/>
      <c r="U23" s="46"/>
    </row>
    <row r="24" spans="1:21">
      <c r="A24" s="75" t="s">
        <v>111</v>
      </c>
      <c r="B24" s="76">
        <v>-4593.3599999999997</v>
      </c>
      <c r="C24" s="76">
        <v>11126.23</v>
      </c>
      <c r="U24" s="46"/>
    </row>
    <row r="25" spans="1:21">
      <c r="U25" s="46"/>
    </row>
    <row r="26" spans="1:21">
      <c r="U26" s="46"/>
    </row>
    <row r="27" spans="1:21">
      <c r="U27" s="46"/>
    </row>
    <row r="28" spans="1:21">
      <c r="U28" s="46"/>
    </row>
    <row r="29" spans="1:21">
      <c r="U29" s="46"/>
    </row>
    <row r="30" spans="1:21">
      <c r="U30" s="46"/>
    </row>
  </sheetData>
  <mergeCells count="1">
    <mergeCell ref="E1:F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X56"/>
  <sheetViews>
    <sheetView showGridLines="0" topLeftCell="D1" zoomScale="80" zoomScaleNormal="80" workbookViewId="0">
      <selection activeCell="O27" sqref="O27"/>
    </sheetView>
  </sheetViews>
  <sheetFormatPr baseColWidth="10" defaultColWidth="9.1796875" defaultRowHeight="13"/>
  <cols>
    <col min="1" max="1" width="23" style="21" bestFit="1" customWidth="1"/>
    <col min="2" max="2" width="48.81640625" customWidth="1"/>
    <col min="3" max="3" width="15.1796875" bestFit="1" customWidth="1"/>
    <col min="4" max="4" width="2.453125" customWidth="1"/>
    <col min="5" max="5" width="25.1796875" bestFit="1" customWidth="1"/>
    <col min="6" max="6" width="10" customWidth="1"/>
    <col min="7" max="7" width="14.26953125" hidden="1" customWidth="1"/>
    <col min="8" max="8" width="16.08984375" customWidth="1"/>
    <col min="13" max="13" width="27.26953125" customWidth="1"/>
    <col min="24" max="24" width="11.26953125" bestFit="1" customWidth="1"/>
  </cols>
  <sheetData>
    <row r="1" spans="1:24">
      <c r="A1" s="25" t="s">
        <v>0</v>
      </c>
      <c r="B1" s="61" t="s">
        <v>102</v>
      </c>
      <c r="C1" s="3" t="s">
        <v>3</v>
      </c>
      <c r="E1" s="3" t="s">
        <v>8</v>
      </c>
      <c r="G1" s="5" t="s">
        <v>1</v>
      </c>
      <c r="H1" s="77" t="s">
        <v>118</v>
      </c>
      <c r="I1" t="s">
        <v>119</v>
      </c>
      <c r="K1" t="s">
        <v>142</v>
      </c>
      <c r="M1" s="112" t="s">
        <v>302</v>
      </c>
      <c r="X1" s="88"/>
    </row>
    <row r="2" spans="1:24">
      <c r="A2" s="22" t="s">
        <v>34</v>
      </c>
      <c r="B2" s="69" t="s">
        <v>51</v>
      </c>
      <c r="C2" s="3" t="s">
        <v>4</v>
      </c>
      <c r="E2" t="s">
        <v>50</v>
      </c>
      <c r="G2" s="7" t="e">
        <f>INDEX(#REF!,ROW()-1,MATCH(c_c,#REF!,0))</f>
        <v>#REF!</v>
      </c>
      <c r="H2" t="s">
        <v>86</v>
      </c>
      <c r="I2">
        <v>2</v>
      </c>
      <c r="K2" t="s">
        <v>130</v>
      </c>
      <c r="M2" s="113" t="s">
        <v>34</v>
      </c>
    </row>
    <row r="3" spans="1:24">
      <c r="A3" s="22" t="s">
        <v>34</v>
      </c>
      <c r="B3" s="69" t="s">
        <v>52</v>
      </c>
      <c r="C3" s="3" t="s">
        <v>5</v>
      </c>
      <c r="E3" s="3" t="s">
        <v>56</v>
      </c>
      <c r="G3" s="7" t="e">
        <f>INDEX(#REF!,ROW()-1,MATCH(c_c,#REF!,0))</f>
        <v>#REF!</v>
      </c>
      <c r="H3" t="s">
        <v>8</v>
      </c>
      <c r="I3">
        <v>3</v>
      </c>
      <c r="K3" t="s">
        <v>131</v>
      </c>
      <c r="M3" s="114" t="s">
        <v>71</v>
      </c>
    </row>
    <row r="4" spans="1:24">
      <c r="A4" s="22" t="s">
        <v>34</v>
      </c>
      <c r="B4" s="69" t="s">
        <v>62</v>
      </c>
      <c r="C4" t="s">
        <v>53</v>
      </c>
      <c r="E4" s="31" t="s">
        <v>80</v>
      </c>
      <c r="G4" s="7" t="e">
        <f>INDEX(#REF!,ROW()-1,MATCH(c_c,#REF!,0))</f>
        <v>#REF!</v>
      </c>
      <c r="H4" t="s">
        <v>2</v>
      </c>
      <c r="I4">
        <v>4</v>
      </c>
      <c r="K4" t="s">
        <v>132</v>
      </c>
      <c r="M4" s="115" t="s">
        <v>28</v>
      </c>
    </row>
    <row r="5" spans="1:24">
      <c r="A5" s="22" t="s">
        <v>34</v>
      </c>
      <c r="B5" s="69" t="s">
        <v>22</v>
      </c>
      <c r="C5" s="3" t="s">
        <v>11</v>
      </c>
      <c r="G5" s="7" t="e">
        <f>INDEX(#REF!,ROW()-1,MATCH(c_c,#REF!,0))</f>
        <v>#REF!</v>
      </c>
      <c r="H5" t="s">
        <v>0</v>
      </c>
      <c r="I5">
        <v>5</v>
      </c>
      <c r="K5" t="s">
        <v>133</v>
      </c>
      <c r="M5" s="116" t="s">
        <v>35</v>
      </c>
    </row>
    <row r="6" spans="1:24">
      <c r="A6" s="22" t="s">
        <v>34</v>
      </c>
      <c r="B6" s="69" t="s">
        <v>26</v>
      </c>
      <c r="C6" s="3" t="s">
        <v>6</v>
      </c>
      <c r="G6" s="7" t="e">
        <f>INDEX(#REF!,ROW()-1,MATCH(c_c,#REF!,0))</f>
        <v>#REF!</v>
      </c>
      <c r="H6" t="s">
        <v>120</v>
      </c>
      <c r="I6">
        <v>6</v>
      </c>
      <c r="K6" t="s">
        <v>134</v>
      </c>
      <c r="M6" s="117" t="s">
        <v>31</v>
      </c>
    </row>
    <row r="7" spans="1:24">
      <c r="A7" s="22" t="s">
        <v>34</v>
      </c>
      <c r="B7" s="69" t="s">
        <v>55</v>
      </c>
      <c r="C7" s="3" t="s">
        <v>7</v>
      </c>
      <c r="G7" s="7" t="e">
        <f>INDEX(#REF!,ROW()-1,MATCH(c_c,#REF!,0))</f>
        <v>#REF!</v>
      </c>
      <c r="H7" t="s">
        <v>105</v>
      </c>
      <c r="I7">
        <v>9</v>
      </c>
      <c r="K7" t="s">
        <v>135</v>
      </c>
      <c r="M7" s="118" t="s">
        <v>32</v>
      </c>
    </row>
    <row r="8" spans="1:24">
      <c r="A8" s="22" t="s">
        <v>34</v>
      </c>
      <c r="B8" s="69" t="s">
        <v>72</v>
      </c>
      <c r="C8" t="s">
        <v>77</v>
      </c>
      <c r="G8" s="7" t="e">
        <f>INDEX(#REF!,ROW()-1,MATCH(c_c,#REF!,0))</f>
        <v>#REF!</v>
      </c>
      <c r="K8" t="s">
        <v>136</v>
      </c>
      <c r="M8" s="119" t="s">
        <v>38</v>
      </c>
    </row>
    <row r="9" spans="1:24">
      <c r="A9" s="23" t="s">
        <v>71</v>
      </c>
      <c r="B9" s="9" t="s">
        <v>81</v>
      </c>
      <c r="C9" t="s">
        <v>91</v>
      </c>
      <c r="G9" s="7" t="e">
        <f>INDEX(#REF!,ROW()-1,MATCH(c_c,#REF!,0))</f>
        <v>#REF!</v>
      </c>
      <c r="K9" t="s">
        <v>137</v>
      </c>
      <c r="M9" s="120" t="s">
        <v>33</v>
      </c>
    </row>
    <row r="10" spans="1:24">
      <c r="A10" s="23" t="s">
        <v>71</v>
      </c>
      <c r="B10" s="9" t="s">
        <v>24</v>
      </c>
      <c r="G10" s="7" t="e">
        <f>INDEX(#REF!,ROW()-1,MATCH(c_c,#REF!,0))</f>
        <v>#REF!</v>
      </c>
      <c r="K10" t="s">
        <v>138</v>
      </c>
      <c r="M10" s="121" t="s">
        <v>39</v>
      </c>
    </row>
    <row r="11" spans="1:24">
      <c r="A11" s="23" t="s">
        <v>71</v>
      </c>
      <c r="B11" s="26" t="s">
        <v>59</v>
      </c>
      <c r="G11" s="7" t="e">
        <f>INDEX(#REF!,ROW()-1,MATCH(c_c,#REF!,0))</f>
        <v>#REF!</v>
      </c>
      <c r="K11" t="s">
        <v>139</v>
      </c>
      <c r="M11" s="122" t="s">
        <v>67</v>
      </c>
    </row>
    <row r="12" spans="1:24">
      <c r="A12" s="23" t="s">
        <v>71</v>
      </c>
      <c r="B12" s="9" t="s">
        <v>58</v>
      </c>
      <c r="G12" s="7" t="e">
        <f>INDEX(#REF!,ROW()-1,MATCH(c_c,#REF!,0))</f>
        <v>#REF!</v>
      </c>
      <c r="K12" t="s">
        <v>140</v>
      </c>
    </row>
    <row r="13" spans="1:24">
      <c r="A13" s="24" t="s">
        <v>28</v>
      </c>
      <c r="B13" s="10" t="s">
        <v>57</v>
      </c>
      <c r="G13" s="7" t="e">
        <f>INDEX(#REF!,ROW()-1,MATCH(c_c,#REF!,0))</f>
        <v>#REF!</v>
      </c>
      <c r="K13" t="s">
        <v>141</v>
      </c>
    </row>
    <row r="14" spans="1:24">
      <c r="A14" s="24" t="s">
        <v>28</v>
      </c>
      <c r="B14" s="20" t="s">
        <v>48</v>
      </c>
      <c r="G14" s="7" t="e">
        <f>INDEX(#REF!,ROW()-1,MATCH(c_c,#REF!,0))</f>
        <v>#REF!</v>
      </c>
    </row>
    <row r="15" spans="1:24">
      <c r="A15" s="24" t="s">
        <v>28</v>
      </c>
      <c r="B15" s="20" t="s">
        <v>46</v>
      </c>
      <c r="G15" s="7" t="e">
        <f>INDEX(#REF!,ROW()-1,MATCH(c_c,#REF!,0))</f>
        <v>#REF!</v>
      </c>
    </row>
    <row r="16" spans="1:24">
      <c r="A16" s="24" t="s">
        <v>28</v>
      </c>
      <c r="B16" s="10" t="s">
        <v>61</v>
      </c>
      <c r="G16" s="7" t="e">
        <f>INDEX(#REF!,ROW()-1,MATCH(c_c,#REF!,0))</f>
        <v>#REF!</v>
      </c>
    </row>
    <row r="17" spans="1:7">
      <c r="A17" s="24" t="s">
        <v>28</v>
      </c>
      <c r="B17" s="10" t="s">
        <v>30</v>
      </c>
      <c r="G17" s="7" t="e">
        <f>INDEX(#REF!,ROW()-1,MATCH(c_c,#REF!,0))</f>
        <v>#REF!</v>
      </c>
    </row>
    <row r="18" spans="1:7">
      <c r="A18" s="24" t="s">
        <v>28</v>
      </c>
      <c r="B18" s="10" t="s">
        <v>29</v>
      </c>
      <c r="G18" s="7" t="e">
        <f>INDEX(#REF!,ROW()-1,MATCH(c_c,#REF!,0))</f>
        <v>#REF!</v>
      </c>
    </row>
    <row r="19" spans="1:7">
      <c r="A19" s="24" t="s">
        <v>28</v>
      </c>
      <c r="B19" s="10" t="s">
        <v>82</v>
      </c>
      <c r="G19" s="7" t="e">
        <f>INDEX(#REF!,ROW()-1,MATCH(c_c,#REF!,0))</f>
        <v>#REF!</v>
      </c>
    </row>
    <row r="20" spans="1:7">
      <c r="A20" s="24" t="s">
        <v>28</v>
      </c>
      <c r="B20" s="10" t="s">
        <v>68</v>
      </c>
      <c r="G20" s="7" t="e">
        <f>INDEX(#REF!,ROW()-1,MATCH(c_c,#REF!,0))</f>
        <v>#REF!</v>
      </c>
    </row>
    <row r="21" spans="1:7">
      <c r="A21" s="62" t="s">
        <v>35</v>
      </c>
      <c r="B21" s="8" t="s">
        <v>47</v>
      </c>
      <c r="G21" s="7" t="e">
        <f>INDEX(#REF!,ROW()-1,MATCH(c_c,#REF!,0))</f>
        <v>#REF!</v>
      </c>
    </row>
    <row r="22" spans="1:7">
      <c r="A22" s="62" t="s">
        <v>35</v>
      </c>
      <c r="B22" s="13" t="s">
        <v>12</v>
      </c>
      <c r="G22" s="7" t="e">
        <f>INDEX(#REF!,ROW()-1,MATCH(c_c,#REF!,0))</f>
        <v>#REF!</v>
      </c>
    </row>
    <row r="23" spans="1:7">
      <c r="A23" s="62" t="s">
        <v>35</v>
      </c>
      <c r="B23" s="13" t="s">
        <v>23</v>
      </c>
      <c r="G23" s="7" t="e">
        <f>INDEX(#REF!,ROW()-1,MATCH(c_c,#REF!,0))</f>
        <v>#REF!</v>
      </c>
    </row>
    <row r="24" spans="1:7">
      <c r="A24" s="62" t="s">
        <v>35</v>
      </c>
      <c r="B24" s="8" t="s">
        <v>49</v>
      </c>
      <c r="G24" s="6" t="s">
        <v>21</v>
      </c>
    </row>
    <row r="25" spans="1:7">
      <c r="A25" s="62" t="s">
        <v>35</v>
      </c>
      <c r="B25" s="8" t="s">
        <v>36</v>
      </c>
    </row>
    <row r="26" spans="1:7">
      <c r="A26" s="62" t="s">
        <v>35</v>
      </c>
      <c r="B26" s="8" t="s">
        <v>73</v>
      </c>
    </row>
    <row r="27" spans="1:7">
      <c r="A27" s="63" t="s">
        <v>31</v>
      </c>
      <c r="B27" s="15" t="s">
        <v>76</v>
      </c>
    </row>
    <row r="28" spans="1:7">
      <c r="A28" s="63" t="s">
        <v>31</v>
      </c>
      <c r="B28" s="15" t="s">
        <v>13</v>
      </c>
    </row>
    <row r="29" spans="1:7">
      <c r="A29" s="63" t="s">
        <v>31</v>
      </c>
      <c r="B29" s="11" t="s">
        <v>27</v>
      </c>
    </row>
    <row r="30" spans="1:7">
      <c r="A30" s="63" t="s">
        <v>31</v>
      </c>
      <c r="B30" s="11" t="s">
        <v>19</v>
      </c>
    </row>
    <row r="31" spans="1:7">
      <c r="A31" s="63" t="s">
        <v>31</v>
      </c>
      <c r="B31" s="11" t="s">
        <v>14</v>
      </c>
    </row>
    <row r="32" spans="1:7">
      <c r="A32" s="63" t="s">
        <v>31</v>
      </c>
      <c r="B32" s="11" t="s">
        <v>74</v>
      </c>
    </row>
    <row r="33" spans="1:2">
      <c r="A33" s="64" t="s">
        <v>32</v>
      </c>
      <c r="B33" s="17" t="s">
        <v>37</v>
      </c>
    </row>
    <row r="34" spans="1:2">
      <c r="A34" s="64" t="s">
        <v>32</v>
      </c>
      <c r="B34" s="19" t="s">
        <v>40</v>
      </c>
    </row>
    <row r="35" spans="1:2">
      <c r="A35" s="64" t="s">
        <v>32</v>
      </c>
      <c r="B35" s="18" t="s">
        <v>20</v>
      </c>
    </row>
    <row r="36" spans="1:2">
      <c r="A36" s="65" t="s">
        <v>38</v>
      </c>
      <c r="B36" s="16" t="s">
        <v>25</v>
      </c>
    </row>
    <row r="37" spans="1:2">
      <c r="A37" s="65" t="s">
        <v>38</v>
      </c>
      <c r="B37" s="16" t="s">
        <v>10</v>
      </c>
    </row>
    <row r="38" spans="1:2">
      <c r="A38" s="65" t="s">
        <v>38</v>
      </c>
      <c r="B38" s="16" t="s">
        <v>54</v>
      </c>
    </row>
    <row r="39" spans="1:2">
      <c r="A39" s="65" t="s">
        <v>38</v>
      </c>
      <c r="B39" s="16" t="s">
        <v>60</v>
      </c>
    </row>
    <row r="40" spans="1:2">
      <c r="A40" s="65" t="s">
        <v>38</v>
      </c>
      <c r="B40" s="16" t="s">
        <v>78</v>
      </c>
    </row>
    <row r="41" spans="1:2">
      <c r="A41" s="66" t="s">
        <v>33</v>
      </c>
      <c r="B41" s="14" t="s">
        <v>42</v>
      </c>
    </row>
    <row r="42" spans="1:2">
      <c r="A42" s="66" t="s">
        <v>33</v>
      </c>
      <c r="B42" s="14" t="s">
        <v>41</v>
      </c>
    </row>
    <row r="43" spans="1:2">
      <c r="A43" s="67" t="s">
        <v>39</v>
      </c>
      <c r="B43" s="12" t="s">
        <v>43</v>
      </c>
    </row>
    <row r="44" spans="1:2">
      <c r="A44" s="67" t="s">
        <v>39</v>
      </c>
      <c r="B44" s="12" t="s">
        <v>16</v>
      </c>
    </row>
    <row r="45" spans="1:2">
      <c r="A45" s="67" t="s">
        <v>39</v>
      </c>
      <c r="B45" s="12" t="s">
        <v>75</v>
      </c>
    </row>
    <row r="46" spans="1:2">
      <c r="A46" s="67" t="s">
        <v>39</v>
      </c>
      <c r="B46" s="12" t="s">
        <v>70</v>
      </c>
    </row>
    <row r="47" spans="1:2">
      <c r="A47" s="67" t="s">
        <v>39</v>
      </c>
      <c r="B47" s="12" t="s">
        <v>44</v>
      </c>
    </row>
    <row r="48" spans="1:2">
      <c r="A48" s="67" t="s">
        <v>39</v>
      </c>
      <c r="B48" s="12" t="s">
        <v>45</v>
      </c>
    </row>
    <row r="49" spans="1:2">
      <c r="A49" s="67" t="s">
        <v>39</v>
      </c>
      <c r="B49" s="12" t="s">
        <v>17</v>
      </c>
    </row>
    <row r="50" spans="1:2">
      <c r="A50" s="67" t="s">
        <v>39</v>
      </c>
      <c r="B50" s="12" t="s">
        <v>15</v>
      </c>
    </row>
    <row r="51" spans="1:2">
      <c r="A51" s="67" t="s">
        <v>39</v>
      </c>
      <c r="B51" s="12" t="s">
        <v>18</v>
      </c>
    </row>
    <row r="52" spans="1:2">
      <c r="A52" s="67" t="s">
        <v>39</v>
      </c>
      <c r="B52" s="12" t="s">
        <v>66</v>
      </c>
    </row>
    <row r="53" spans="1:2">
      <c r="A53" s="68" t="s">
        <v>67</v>
      </c>
      <c r="B53" s="27" t="s">
        <v>63</v>
      </c>
    </row>
    <row r="54" spans="1:2">
      <c r="A54" s="68" t="s">
        <v>67</v>
      </c>
      <c r="B54" s="27" t="s">
        <v>64</v>
      </c>
    </row>
    <row r="55" spans="1:2">
      <c r="A55" s="68" t="s">
        <v>67</v>
      </c>
      <c r="B55" s="27" t="s">
        <v>69</v>
      </c>
    </row>
    <row r="56" spans="1:2">
      <c r="A56" s="68" t="s">
        <v>67</v>
      </c>
      <c r="B56" s="27" t="s">
        <v>65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M96"/>
  <sheetViews>
    <sheetView workbookViewId="0">
      <pane ySplit="1" topLeftCell="A2" activePane="bottomLeft" state="frozen"/>
      <selection pane="bottomLeft" activeCell="O15" sqref="O15"/>
    </sheetView>
  </sheetViews>
  <sheetFormatPr baseColWidth="10" defaultRowHeight="13"/>
  <cols>
    <col min="1" max="1" width="6.453125" customWidth="1"/>
    <col min="2" max="2" width="9" customWidth="1"/>
    <col min="3" max="3" width="6.81640625" customWidth="1"/>
    <col min="4" max="4" width="27.6328125" customWidth="1"/>
    <col min="5" max="5" width="17.08984375" customWidth="1"/>
    <col min="6" max="6" width="24.6328125" customWidth="1"/>
    <col min="7" max="7" width="19.54296875" customWidth="1"/>
    <col min="10" max="10" width="23.90625" customWidth="1"/>
    <col min="11" max="11" width="10.90625" style="97"/>
    <col min="12" max="12" width="0" style="97" hidden="1" customWidth="1"/>
    <col min="13" max="13" width="0" style="76" hidden="1" customWidth="1"/>
  </cols>
  <sheetData>
    <row r="1" spans="1:13" ht="13.5" thickBot="1">
      <c r="A1" s="87" t="s">
        <v>204</v>
      </c>
      <c r="B1" t="s">
        <v>142</v>
      </c>
      <c r="C1" t="s">
        <v>143</v>
      </c>
      <c r="D1" t="s">
        <v>9</v>
      </c>
      <c r="E1" s="78" t="s">
        <v>2</v>
      </c>
      <c r="F1" s="78" t="s">
        <v>0</v>
      </c>
      <c r="G1" s="78" t="s">
        <v>121</v>
      </c>
      <c r="H1" s="86" t="s">
        <v>103</v>
      </c>
      <c r="I1" s="86" t="s">
        <v>104</v>
      </c>
      <c r="J1" s="86" t="s">
        <v>105</v>
      </c>
      <c r="K1" s="87" t="s">
        <v>144</v>
      </c>
      <c r="L1" s="87" t="s">
        <v>191</v>
      </c>
      <c r="M1" s="125" t="s">
        <v>303</v>
      </c>
    </row>
    <row r="2" spans="1:13">
      <c r="A2" s="106" t="s">
        <v>205</v>
      </c>
      <c r="B2" t="s">
        <v>130</v>
      </c>
      <c r="C2" s="109">
        <v>7</v>
      </c>
      <c r="D2" s="82" t="s">
        <v>50</v>
      </c>
      <c r="E2" s="84" t="s">
        <v>122</v>
      </c>
      <c r="F2" s="84" t="s">
        <v>71</v>
      </c>
      <c r="G2" s="84" t="s">
        <v>81</v>
      </c>
      <c r="H2" s="80">
        <v>-11.99</v>
      </c>
      <c r="I2" s="80"/>
      <c r="J2" s="82" t="s">
        <v>125</v>
      </c>
      <c r="K2" s="95"/>
      <c r="L2" s="96" t="s">
        <v>192</v>
      </c>
      <c r="M2" s="126">
        <f>MONTH(1&amp;[Mois])</f>
        <v>1</v>
      </c>
    </row>
    <row r="3" spans="1:13">
      <c r="A3" s="106" t="s">
        <v>206</v>
      </c>
      <c r="B3" t="s">
        <v>130</v>
      </c>
      <c r="C3" s="108">
        <v>7</v>
      </c>
      <c r="D3" s="81" t="s">
        <v>50</v>
      </c>
      <c r="E3" s="83" t="s">
        <v>122</v>
      </c>
      <c r="F3" s="83" t="s">
        <v>71</v>
      </c>
      <c r="G3" s="83" t="s">
        <v>81</v>
      </c>
      <c r="H3" s="81">
        <v>11.99</v>
      </c>
      <c r="I3" s="81"/>
      <c r="J3" s="81" t="s">
        <v>126</v>
      </c>
      <c r="K3" s="95"/>
      <c r="L3" s="96" t="s">
        <v>192</v>
      </c>
      <c r="M3" s="126">
        <f>MONTH(1&amp;[Mois])</f>
        <v>1</v>
      </c>
    </row>
    <row r="4" spans="1:13">
      <c r="A4" s="106" t="s">
        <v>207</v>
      </c>
      <c r="B4" t="s">
        <v>130</v>
      </c>
      <c r="C4" s="109">
        <v>17</v>
      </c>
      <c r="D4" s="80" t="s">
        <v>80</v>
      </c>
      <c r="E4" s="84" t="s">
        <v>122</v>
      </c>
      <c r="F4" s="84" t="s">
        <v>71</v>
      </c>
      <c r="G4" s="84" t="s">
        <v>81</v>
      </c>
      <c r="H4" s="80">
        <v>-12.99</v>
      </c>
      <c r="I4" s="80"/>
      <c r="J4" s="80" t="s">
        <v>127</v>
      </c>
      <c r="K4" s="95"/>
      <c r="L4" s="96" t="s">
        <v>192</v>
      </c>
      <c r="M4" s="126">
        <f>MONTH(1&amp;[Mois])</f>
        <v>1</v>
      </c>
    </row>
    <row r="5" spans="1:13">
      <c r="A5" s="106" t="s">
        <v>208</v>
      </c>
      <c r="B5" t="s">
        <v>130</v>
      </c>
      <c r="C5" s="108">
        <v>17</v>
      </c>
      <c r="D5" s="81" t="s">
        <v>50</v>
      </c>
      <c r="E5" s="83" t="s">
        <v>122</v>
      </c>
      <c r="F5" s="83" t="s">
        <v>34</v>
      </c>
      <c r="G5" s="83" t="s">
        <v>26</v>
      </c>
      <c r="H5" s="81">
        <v>-13</v>
      </c>
      <c r="I5" s="81"/>
      <c r="J5" s="81" t="s">
        <v>128</v>
      </c>
      <c r="K5" s="95"/>
      <c r="L5" s="96" t="s">
        <v>192</v>
      </c>
      <c r="M5" s="126">
        <f>MONTH(1&amp;[Mois])</f>
        <v>1</v>
      </c>
    </row>
    <row r="6" spans="1:13">
      <c r="A6" s="106" t="s">
        <v>209</v>
      </c>
      <c r="B6" t="s">
        <v>130</v>
      </c>
      <c r="C6" s="110">
        <v>17</v>
      </c>
      <c r="D6" s="82" t="s">
        <v>50</v>
      </c>
      <c r="E6" s="85" t="s">
        <v>122</v>
      </c>
      <c r="F6" s="85" t="s">
        <v>34</v>
      </c>
      <c r="G6" s="85" t="s">
        <v>26</v>
      </c>
      <c r="H6" s="82">
        <v>-180</v>
      </c>
      <c r="I6" s="82"/>
      <c r="J6" s="82" t="s">
        <v>129</v>
      </c>
      <c r="K6" s="95"/>
      <c r="L6" s="96" t="s">
        <v>192</v>
      </c>
      <c r="M6" s="126">
        <f>MONTH(1&amp;[Mois])</f>
        <v>1</v>
      </c>
    </row>
    <row r="7" spans="1:13">
      <c r="A7" s="106" t="s">
        <v>210</v>
      </c>
      <c r="B7" t="s">
        <v>130</v>
      </c>
      <c r="C7" s="108">
        <v>28</v>
      </c>
      <c r="D7" s="79" t="s">
        <v>80</v>
      </c>
      <c r="E7" s="83" t="s">
        <v>122</v>
      </c>
      <c r="F7" s="83" t="s">
        <v>34</v>
      </c>
      <c r="G7" s="83" t="s">
        <v>52</v>
      </c>
      <c r="H7" s="81">
        <v>-100</v>
      </c>
      <c r="I7" s="81"/>
      <c r="J7" s="79" t="s">
        <v>123</v>
      </c>
      <c r="K7" s="123"/>
      <c r="L7" s="124" t="s">
        <v>192</v>
      </c>
      <c r="M7" s="126">
        <f>MONTH(1&amp;[Mois])</f>
        <v>1</v>
      </c>
    </row>
    <row r="8" spans="1:13">
      <c r="A8" s="106" t="s">
        <v>211</v>
      </c>
      <c r="B8" t="s">
        <v>130</v>
      </c>
      <c r="C8" s="109">
        <v>28</v>
      </c>
      <c r="D8" s="80" t="s">
        <v>56</v>
      </c>
      <c r="E8" s="84" t="s">
        <v>7</v>
      </c>
      <c r="F8" s="84" t="s">
        <v>34</v>
      </c>
      <c r="G8" s="84" t="s">
        <v>51</v>
      </c>
      <c r="H8" s="80"/>
      <c r="I8" s="80">
        <v>100</v>
      </c>
      <c r="J8" s="80" t="s">
        <v>124</v>
      </c>
      <c r="K8" s="95"/>
      <c r="L8" s="96" t="s">
        <v>192</v>
      </c>
      <c r="M8" s="126">
        <f>MONTH(1&amp;[Mois])</f>
        <v>1</v>
      </c>
    </row>
    <row r="9" spans="1:13">
      <c r="A9" s="106" t="s">
        <v>212</v>
      </c>
      <c r="B9" t="s">
        <v>130</v>
      </c>
      <c r="C9" s="108">
        <v>31</v>
      </c>
      <c r="D9" s="81" t="s">
        <v>80</v>
      </c>
      <c r="E9" s="83" t="s">
        <v>7</v>
      </c>
      <c r="F9" s="83" t="s">
        <v>34</v>
      </c>
      <c r="G9" s="83" t="s">
        <v>62</v>
      </c>
      <c r="H9" s="81"/>
      <c r="I9" s="81">
        <v>2000</v>
      </c>
      <c r="J9" s="81" t="s">
        <v>90</v>
      </c>
      <c r="K9" s="95"/>
      <c r="L9" s="96" t="s">
        <v>192</v>
      </c>
      <c r="M9" s="126">
        <f>MONTH(1&amp;[Mois])</f>
        <v>1</v>
      </c>
    </row>
    <row r="10" spans="1:13">
      <c r="A10" s="106" t="s">
        <v>213</v>
      </c>
      <c r="B10" t="s">
        <v>131</v>
      </c>
      <c r="C10" s="108">
        <v>7</v>
      </c>
      <c r="D10" s="81" t="s">
        <v>50</v>
      </c>
      <c r="E10" s="83" t="s">
        <v>122</v>
      </c>
      <c r="F10" s="83" t="s">
        <v>71</v>
      </c>
      <c r="G10" s="83" t="s">
        <v>81</v>
      </c>
      <c r="H10" s="81">
        <v>-11.99</v>
      </c>
      <c r="I10" s="81"/>
      <c r="J10" s="81" t="s">
        <v>126</v>
      </c>
      <c r="K10" s="95"/>
      <c r="L10" s="96" t="s">
        <v>193</v>
      </c>
      <c r="M10" s="126">
        <f>MONTH(1&amp;[Mois])</f>
        <v>2</v>
      </c>
    </row>
    <row r="11" spans="1:13">
      <c r="A11" s="106" t="s">
        <v>214</v>
      </c>
      <c r="B11" t="s">
        <v>131</v>
      </c>
      <c r="C11" s="109">
        <v>17</v>
      </c>
      <c r="D11" s="80" t="s">
        <v>80</v>
      </c>
      <c r="E11" s="84" t="s">
        <v>122</v>
      </c>
      <c r="F11" s="84" t="s">
        <v>71</v>
      </c>
      <c r="G11" s="84" t="s">
        <v>81</v>
      </c>
      <c r="H11" s="80">
        <v>-12.99</v>
      </c>
      <c r="I11" s="80"/>
      <c r="J11" s="80" t="s">
        <v>127</v>
      </c>
      <c r="K11" s="95"/>
      <c r="L11" s="96" t="s">
        <v>193</v>
      </c>
      <c r="M11" s="126">
        <f>MONTH(1&amp;[Mois])</f>
        <v>2</v>
      </c>
    </row>
    <row r="12" spans="1:13">
      <c r="A12" s="106" t="s">
        <v>215</v>
      </c>
      <c r="B12" t="s">
        <v>131</v>
      </c>
      <c r="C12" s="108">
        <v>17</v>
      </c>
      <c r="D12" s="81" t="s">
        <v>50</v>
      </c>
      <c r="E12" s="83" t="s">
        <v>122</v>
      </c>
      <c r="F12" s="83" t="s">
        <v>34</v>
      </c>
      <c r="G12" s="83" t="s">
        <v>26</v>
      </c>
      <c r="H12" s="81">
        <v>-13</v>
      </c>
      <c r="I12" s="81"/>
      <c r="J12" s="81" t="s">
        <v>128</v>
      </c>
      <c r="K12" s="95"/>
      <c r="L12" s="96" t="s">
        <v>193</v>
      </c>
      <c r="M12" s="126">
        <f>MONTH(1&amp;[Mois])</f>
        <v>2</v>
      </c>
    </row>
    <row r="13" spans="1:13">
      <c r="A13" s="106" t="s">
        <v>216</v>
      </c>
      <c r="B13" t="s">
        <v>131</v>
      </c>
      <c r="C13" s="109">
        <v>17</v>
      </c>
      <c r="D13" s="80" t="s">
        <v>50</v>
      </c>
      <c r="E13" s="84" t="s">
        <v>122</v>
      </c>
      <c r="F13" s="84" t="s">
        <v>34</v>
      </c>
      <c r="G13" s="84" t="s">
        <v>26</v>
      </c>
      <c r="H13" s="80">
        <v>-180</v>
      </c>
      <c r="I13" s="80"/>
      <c r="J13" s="80" t="s">
        <v>129</v>
      </c>
      <c r="K13" s="95"/>
      <c r="L13" s="96" t="s">
        <v>193</v>
      </c>
      <c r="M13" s="126">
        <f>MONTH(1&amp;[Mois])</f>
        <v>2</v>
      </c>
    </row>
    <row r="14" spans="1:13">
      <c r="A14" s="106" t="s">
        <v>217</v>
      </c>
      <c r="B14" t="s">
        <v>131</v>
      </c>
      <c r="C14" s="111">
        <v>28</v>
      </c>
      <c r="D14" s="79" t="s">
        <v>80</v>
      </c>
      <c r="E14" s="107" t="s">
        <v>122</v>
      </c>
      <c r="F14" s="107" t="s">
        <v>34</v>
      </c>
      <c r="G14" s="107" t="s">
        <v>52</v>
      </c>
      <c r="H14" s="79">
        <v>-100</v>
      </c>
      <c r="I14" s="79"/>
      <c r="J14" s="79" t="s">
        <v>123</v>
      </c>
      <c r="K14" s="95"/>
      <c r="L14" s="96" t="s">
        <v>193</v>
      </c>
      <c r="M14" s="126">
        <f>MONTH(1&amp;[Mois])</f>
        <v>2</v>
      </c>
    </row>
    <row r="15" spans="1:13">
      <c r="A15" s="106" t="s">
        <v>218</v>
      </c>
      <c r="B15" t="s">
        <v>131</v>
      </c>
      <c r="C15" s="109">
        <v>28</v>
      </c>
      <c r="D15" s="82" t="s">
        <v>56</v>
      </c>
      <c r="E15" s="84" t="s">
        <v>7</v>
      </c>
      <c r="F15" s="84" t="s">
        <v>34</v>
      </c>
      <c r="G15" s="84" t="s">
        <v>51</v>
      </c>
      <c r="H15" s="80"/>
      <c r="I15" s="80">
        <v>100</v>
      </c>
      <c r="J15" s="82" t="s">
        <v>124</v>
      </c>
      <c r="K15" s="95"/>
      <c r="L15" s="96" t="s">
        <v>193</v>
      </c>
      <c r="M15" s="126">
        <f>MONTH(1&amp;[Mois])</f>
        <v>2</v>
      </c>
    </row>
    <row r="16" spans="1:13">
      <c r="A16" s="106" t="s">
        <v>219</v>
      </c>
      <c r="B16" t="s">
        <v>131</v>
      </c>
      <c r="C16" s="108">
        <v>28</v>
      </c>
      <c r="D16" s="81" t="s">
        <v>80</v>
      </c>
      <c r="E16" s="83" t="s">
        <v>7</v>
      </c>
      <c r="F16" s="83" t="s">
        <v>34</v>
      </c>
      <c r="G16" s="83" t="s">
        <v>62</v>
      </c>
      <c r="H16" s="81"/>
      <c r="I16" s="81">
        <v>2000</v>
      </c>
      <c r="J16" s="81" t="s">
        <v>90</v>
      </c>
      <c r="K16" s="95"/>
      <c r="L16" s="96" t="s">
        <v>193</v>
      </c>
      <c r="M16" s="126">
        <f>MONTH(1&amp;[Mois])</f>
        <v>2</v>
      </c>
    </row>
    <row r="17" spans="1:13">
      <c r="A17" s="106" t="s">
        <v>220</v>
      </c>
      <c r="B17" t="s">
        <v>132</v>
      </c>
      <c r="C17" s="109">
        <v>7</v>
      </c>
      <c r="D17" s="80" t="s">
        <v>50</v>
      </c>
      <c r="E17" s="84" t="s">
        <v>122</v>
      </c>
      <c r="F17" s="84" t="s">
        <v>71</v>
      </c>
      <c r="G17" s="84" t="s">
        <v>81</v>
      </c>
      <c r="H17" s="80">
        <v>-11.99</v>
      </c>
      <c r="I17" s="80"/>
      <c r="J17" s="80" t="s">
        <v>125</v>
      </c>
      <c r="K17" s="95"/>
      <c r="L17" s="96" t="s">
        <v>194</v>
      </c>
      <c r="M17" s="126">
        <f>MONTH(1&amp;[Mois])</f>
        <v>3</v>
      </c>
    </row>
    <row r="18" spans="1:13">
      <c r="A18" s="106" t="s">
        <v>221</v>
      </c>
      <c r="B18" t="s">
        <v>132</v>
      </c>
      <c r="C18" s="108">
        <v>7</v>
      </c>
      <c r="D18" s="81" t="s">
        <v>50</v>
      </c>
      <c r="E18" s="83" t="s">
        <v>122</v>
      </c>
      <c r="F18" s="83" t="s">
        <v>71</v>
      </c>
      <c r="G18" s="83" t="s">
        <v>81</v>
      </c>
      <c r="H18" s="81">
        <v>-11.99</v>
      </c>
      <c r="I18" s="81"/>
      <c r="J18" s="81" t="s">
        <v>126</v>
      </c>
      <c r="K18" s="95"/>
      <c r="L18" s="96" t="s">
        <v>194</v>
      </c>
      <c r="M18" s="126">
        <f>MONTH(1&amp;[Mois])</f>
        <v>3</v>
      </c>
    </row>
    <row r="19" spans="1:13">
      <c r="A19" s="106" t="s">
        <v>222</v>
      </c>
      <c r="B19" t="s">
        <v>132</v>
      </c>
      <c r="C19" s="109">
        <v>17</v>
      </c>
      <c r="D19" s="80" t="s">
        <v>80</v>
      </c>
      <c r="E19" s="84" t="s">
        <v>122</v>
      </c>
      <c r="F19" s="84" t="s">
        <v>71</v>
      </c>
      <c r="G19" s="84" t="s">
        <v>81</v>
      </c>
      <c r="H19" s="80">
        <v>-12.99</v>
      </c>
      <c r="I19" s="80"/>
      <c r="J19" s="80" t="s">
        <v>127</v>
      </c>
      <c r="K19" s="95"/>
      <c r="L19" s="96" t="s">
        <v>194</v>
      </c>
      <c r="M19" s="126">
        <f>MONTH(1&amp;[Mois])</f>
        <v>3</v>
      </c>
    </row>
    <row r="20" spans="1:13">
      <c r="A20" s="106" t="s">
        <v>223</v>
      </c>
      <c r="B20" t="s">
        <v>132</v>
      </c>
      <c r="C20" s="108">
        <v>17</v>
      </c>
      <c r="D20" s="81" t="s">
        <v>50</v>
      </c>
      <c r="E20" s="83" t="s">
        <v>122</v>
      </c>
      <c r="F20" s="83" t="s">
        <v>34</v>
      </c>
      <c r="G20" s="83" t="s">
        <v>26</v>
      </c>
      <c r="H20" s="81">
        <v>-13</v>
      </c>
      <c r="I20" s="81"/>
      <c r="J20" s="81" t="s">
        <v>128</v>
      </c>
      <c r="K20" s="95"/>
      <c r="L20" s="96" t="s">
        <v>194</v>
      </c>
      <c r="M20" s="126">
        <f>MONTH(1&amp;[Mois])</f>
        <v>3</v>
      </c>
    </row>
    <row r="21" spans="1:13">
      <c r="A21" s="106" t="s">
        <v>224</v>
      </c>
      <c r="B21" t="s">
        <v>132</v>
      </c>
      <c r="C21" s="109">
        <v>17</v>
      </c>
      <c r="D21" s="80" t="s">
        <v>50</v>
      </c>
      <c r="E21" s="84" t="s">
        <v>122</v>
      </c>
      <c r="F21" s="84" t="s">
        <v>34</v>
      </c>
      <c r="G21" s="84" t="s">
        <v>26</v>
      </c>
      <c r="H21" s="80">
        <v>-180</v>
      </c>
      <c r="I21" s="80"/>
      <c r="J21" s="80" t="s">
        <v>129</v>
      </c>
      <c r="K21" s="95"/>
      <c r="L21" s="96" t="s">
        <v>194</v>
      </c>
      <c r="M21" s="126">
        <f>MONTH(1&amp;[Mois])</f>
        <v>3</v>
      </c>
    </row>
    <row r="22" spans="1:13">
      <c r="A22" s="106" t="s">
        <v>225</v>
      </c>
      <c r="B22" t="s">
        <v>132</v>
      </c>
      <c r="C22" s="111">
        <v>28</v>
      </c>
      <c r="D22" s="79" t="s">
        <v>80</v>
      </c>
      <c r="E22" s="107" t="s">
        <v>122</v>
      </c>
      <c r="F22" s="107" t="s">
        <v>34</v>
      </c>
      <c r="G22" s="107" t="s">
        <v>52</v>
      </c>
      <c r="H22" s="79">
        <v>-100</v>
      </c>
      <c r="I22" s="79"/>
      <c r="J22" s="79" t="s">
        <v>123</v>
      </c>
      <c r="K22" s="95"/>
      <c r="L22" s="96" t="s">
        <v>194</v>
      </c>
      <c r="M22" s="126">
        <f>MONTH(1&amp;[Mois])</f>
        <v>3</v>
      </c>
    </row>
    <row r="23" spans="1:13">
      <c r="A23" s="106" t="s">
        <v>226</v>
      </c>
      <c r="B23" t="s">
        <v>132</v>
      </c>
      <c r="C23" s="109">
        <v>28</v>
      </c>
      <c r="D23" s="82" t="s">
        <v>56</v>
      </c>
      <c r="E23" s="84" t="s">
        <v>7</v>
      </c>
      <c r="F23" s="84" t="s">
        <v>34</v>
      </c>
      <c r="G23" s="84" t="s">
        <v>51</v>
      </c>
      <c r="H23" s="80"/>
      <c r="I23" s="80">
        <v>100</v>
      </c>
      <c r="J23" s="82" t="s">
        <v>124</v>
      </c>
      <c r="K23" s="95"/>
      <c r="L23" s="96" t="s">
        <v>194</v>
      </c>
      <c r="M23" s="126">
        <f>MONTH(1&amp;[Mois])</f>
        <v>3</v>
      </c>
    </row>
    <row r="24" spans="1:13">
      <c r="A24" s="106" t="s">
        <v>227</v>
      </c>
      <c r="B24" t="s">
        <v>132</v>
      </c>
      <c r="C24" s="108">
        <v>31</v>
      </c>
      <c r="D24" s="81" t="s">
        <v>80</v>
      </c>
      <c r="E24" s="83" t="s">
        <v>7</v>
      </c>
      <c r="F24" s="83" t="s">
        <v>34</v>
      </c>
      <c r="G24" s="83" t="s">
        <v>62</v>
      </c>
      <c r="H24" s="81"/>
      <c r="I24" s="81">
        <v>2000</v>
      </c>
      <c r="J24" s="81" t="s">
        <v>90</v>
      </c>
      <c r="K24" s="95"/>
      <c r="L24" s="96" t="s">
        <v>194</v>
      </c>
      <c r="M24" s="126">
        <f>MONTH(1&amp;[Mois])</f>
        <v>3</v>
      </c>
    </row>
    <row r="25" spans="1:13">
      <c r="A25" s="106" t="s">
        <v>228</v>
      </c>
      <c r="B25" t="s">
        <v>133</v>
      </c>
      <c r="C25" s="108">
        <v>7</v>
      </c>
      <c r="D25" s="81" t="s">
        <v>50</v>
      </c>
      <c r="E25" s="83" t="s">
        <v>122</v>
      </c>
      <c r="F25" s="83" t="s">
        <v>71</v>
      </c>
      <c r="G25" s="83" t="s">
        <v>81</v>
      </c>
      <c r="H25" s="81">
        <v>-11.99</v>
      </c>
      <c r="I25" s="81"/>
      <c r="J25" s="81" t="s">
        <v>126</v>
      </c>
      <c r="K25" s="95"/>
      <c r="L25" s="96" t="s">
        <v>195</v>
      </c>
      <c r="M25" s="126">
        <f>MONTH(1&amp;[Mois])</f>
        <v>4</v>
      </c>
    </row>
    <row r="26" spans="1:13">
      <c r="A26" s="106" t="s">
        <v>229</v>
      </c>
      <c r="B26" t="s">
        <v>133</v>
      </c>
      <c r="C26" s="109">
        <v>17</v>
      </c>
      <c r="D26" s="80" t="s">
        <v>80</v>
      </c>
      <c r="E26" s="84" t="s">
        <v>122</v>
      </c>
      <c r="F26" s="84" t="s">
        <v>71</v>
      </c>
      <c r="G26" s="84" t="s">
        <v>81</v>
      </c>
      <c r="H26" s="80">
        <v>-12.99</v>
      </c>
      <c r="I26" s="80"/>
      <c r="J26" s="80" t="s">
        <v>127</v>
      </c>
      <c r="K26" s="95"/>
      <c r="L26" s="96" t="s">
        <v>195</v>
      </c>
      <c r="M26" s="126">
        <f>MONTH(1&amp;[Mois])</f>
        <v>4</v>
      </c>
    </row>
    <row r="27" spans="1:13">
      <c r="A27" s="106" t="s">
        <v>230</v>
      </c>
      <c r="B27" t="s">
        <v>133</v>
      </c>
      <c r="C27" s="108">
        <v>17</v>
      </c>
      <c r="D27" s="81" t="s">
        <v>50</v>
      </c>
      <c r="E27" s="83" t="s">
        <v>122</v>
      </c>
      <c r="F27" s="83" t="s">
        <v>34</v>
      </c>
      <c r="G27" s="83" t="s">
        <v>26</v>
      </c>
      <c r="H27" s="81">
        <v>-13</v>
      </c>
      <c r="I27" s="81"/>
      <c r="J27" s="81" t="s">
        <v>128</v>
      </c>
      <c r="K27" s="95"/>
      <c r="L27" s="96" t="s">
        <v>195</v>
      </c>
      <c r="M27" s="126">
        <f>MONTH(1&amp;[Mois])</f>
        <v>4</v>
      </c>
    </row>
    <row r="28" spans="1:13">
      <c r="A28" s="106" t="s">
        <v>231</v>
      </c>
      <c r="B28" t="s">
        <v>133</v>
      </c>
      <c r="C28" s="109">
        <v>17</v>
      </c>
      <c r="D28" s="80" t="s">
        <v>50</v>
      </c>
      <c r="E28" s="84" t="s">
        <v>122</v>
      </c>
      <c r="F28" s="84" t="s">
        <v>34</v>
      </c>
      <c r="G28" s="84" t="s">
        <v>26</v>
      </c>
      <c r="H28" s="80">
        <v>-180</v>
      </c>
      <c r="I28" s="80"/>
      <c r="J28" s="80" t="s">
        <v>129</v>
      </c>
      <c r="K28" s="95"/>
      <c r="L28" s="96" t="s">
        <v>195</v>
      </c>
      <c r="M28" s="126">
        <f>MONTH(1&amp;[Mois])</f>
        <v>4</v>
      </c>
    </row>
    <row r="29" spans="1:13">
      <c r="A29" s="106" t="s">
        <v>232</v>
      </c>
      <c r="B29" t="s">
        <v>133</v>
      </c>
      <c r="C29" s="108">
        <v>28</v>
      </c>
      <c r="D29" s="81" t="s">
        <v>80</v>
      </c>
      <c r="E29" s="83" t="s">
        <v>122</v>
      </c>
      <c r="F29" s="83" t="s">
        <v>34</v>
      </c>
      <c r="G29" s="83" t="s">
        <v>52</v>
      </c>
      <c r="H29" s="81">
        <v>-100</v>
      </c>
      <c r="I29" s="81"/>
      <c r="J29" s="81" t="s">
        <v>123</v>
      </c>
      <c r="K29" s="95"/>
      <c r="L29" s="96" t="s">
        <v>195</v>
      </c>
      <c r="M29" s="126">
        <f>MONTH(1&amp;[Mois])</f>
        <v>4</v>
      </c>
    </row>
    <row r="30" spans="1:13">
      <c r="A30" s="106" t="s">
        <v>233</v>
      </c>
      <c r="B30" t="s">
        <v>133</v>
      </c>
      <c r="C30" s="110">
        <v>28</v>
      </c>
      <c r="D30" s="82" t="s">
        <v>56</v>
      </c>
      <c r="E30" s="85" t="s">
        <v>7</v>
      </c>
      <c r="F30" s="85" t="s">
        <v>34</v>
      </c>
      <c r="G30" s="85" t="s">
        <v>51</v>
      </c>
      <c r="H30" s="82"/>
      <c r="I30" s="82">
        <v>100</v>
      </c>
      <c r="J30" s="82" t="s">
        <v>124</v>
      </c>
      <c r="K30" s="95"/>
      <c r="L30" s="96" t="s">
        <v>195</v>
      </c>
      <c r="M30" s="126">
        <f>MONTH(1&amp;[Mois])</f>
        <v>4</v>
      </c>
    </row>
    <row r="31" spans="1:13">
      <c r="A31" s="106" t="s">
        <v>234</v>
      </c>
      <c r="B31" t="s">
        <v>133</v>
      </c>
      <c r="C31" s="108" t="s">
        <v>301</v>
      </c>
      <c r="D31" s="79" t="s">
        <v>80</v>
      </c>
      <c r="E31" s="83" t="s">
        <v>7</v>
      </c>
      <c r="F31" s="83" t="s">
        <v>34</v>
      </c>
      <c r="G31" s="83" t="s">
        <v>62</v>
      </c>
      <c r="H31" s="81"/>
      <c r="I31" s="81">
        <v>2000</v>
      </c>
      <c r="J31" s="79" t="s">
        <v>90</v>
      </c>
      <c r="K31" s="95"/>
      <c r="L31" s="96" t="s">
        <v>195</v>
      </c>
      <c r="M31" s="126">
        <f>MONTH(1&amp;[Mois])</f>
        <v>4</v>
      </c>
    </row>
    <row r="32" spans="1:13">
      <c r="A32" s="106" t="s">
        <v>235</v>
      </c>
      <c r="B32" t="s">
        <v>133</v>
      </c>
      <c r="C32" s="109" t="s">
        <v>300</v>
      </c>
      <c r="D32" s="80" t="s">
        <v>50</v>
      </c>
      <c r="E32" s="84" t="s">
        <v>122</v>
      </c>
      <c r="F32" s="84" t="s">
        <v>71</v>
      </c>
      <c r="G32" s="84" t="s">
        <v>81</v>
      </c>
      <c r="H32" s="80">
        <v>-11.99</v>
      </c>
      <c r="I32" s="80"/>
      <c r="J32" s="80" t="s">
        <v>125</v>
      </c>
      <c r="K32" s="95"/>
      <c r="L32" s="96" t="s">
        <v>195</v>
      </c>
      <c r="M32" s="126">
        <f>MONTH(1&amp;[Mois])</f>
        <v>4</v>
      </c>
    </row>
    <row r="33" spans="1:13">
      <c r="A33" s="106" t="s">
        <v>236</v>
      </c>
      <c r="B33" t="s">
        <v>134</v>
      </c>
      <c r="C33" s="109">
        <v>7</v>
      </c>
      <c r="D33" s="80" t="s">
        <v>50</v>
      </c>
      <c r="E33" s="84" t="s">
        <v>122</v>
      </c>
      <c r="F33" s="84" t="s">
        <v>71</v>
      </c>
      <c r="G33" s="84" t="s">
        <v>81</v>
      </c>
      <c r="H33" s="80">
        <v>-11.99</v>
      </c>
      <c r="I33" s="80"/>
      <c r="J33" s="80" t="s">
        <v>125</v>
      </c>
      <c r="K33" s="95" t="s">
        <v>145</v>
      </c>
      <c r="L33" s="96" t="s">
        <v>196</v>
      </c>
      <c r="M33" s="126">
        <f>MONTH(1&amp;[Mois])</f>
        <v>5</v>
      </c>
    </row>
    <row r="34" spans="1:13">
      <c r="A34" s="106" t="s">
        <v>237</v>
      </c>
      <c r="B34" t="s">
        <v>134</v>
      </c>
      <c r="C34" s="108">
        <v>7</v>
      </c>
      <c r="D34" s="81" t="s">
        <v>50</v>
      </c>
      <c r="E34" s="83" t="s">
        <v>122</v>
      </c>
      <c r="F34" s="83" t="s">
        <v>71</v>
      </c>
      <c r="G34" s="83" t="s">
        <v>81</v>
      </c>
      <c r="H34" s="81">
        <v>-11.99</v>
      </c>
      <c r="I34" s="81"/>
      <c r="J34" s="81" t="s">
        <v>126</v>
      </c>
      <c r="K34" s="95" t="s">
        <v>145</v>
      </c>
      <c r="L34" s="96" t="s">
        <v>196</v>
      </c>
      <c r="M34" s="126">
        <f>MONTH(1&amp;[Mois])</f>
        <v>5</v>
      </c>
    </row>
    <row r="35" spans="1:13">
      <c r="A35" s="106" t="s">
        <v>238</v>
      </c>
      <c r="B35" t="s">
        <v>134</v>
      </c>
      <c r="C35" s="109">
        <v>17</v>
      </c>
      <c r="D35" s="80" t="s">
        <v>80</v>
      </c>
      <c r="E35" s="84" t="s">
        <v>122</v>
      </c>
      <c r="F35" s="84" t="s">
        <v>71</v>
      </c>
      <c r="G35" s="84" t="s">
        <v>81</v>
      </c>
      <c r="H35" s="80">
        <v>-12.99</v>
      </c>
      <c r="I35" s="80"/>
      <c r="J35" s="80" t="s">
        <v>127</v>
      </c>
      <c r="K35" s="95" t="s">
        <v>145</v>
      </c>
      <c r="L35" s="96" t="s">
        <v>196</v>
      </c>
      <c r="M35" s="126">
        <f>MONTH(1&amp;[Mois])</f>
        <v>5</v>
      </c>
    </row>
    <row r="36" spans="1:13">
      <c r="A36" s="106" t="s">
        <v>239</v>
      </c>
      <c r="B36" t="s">
        <v>134</v>
      </c>
      <c r="C36" s="108">
        <v>17</v>
      </c>
      <c r="D36" s="81" t="s">
        <v>50</v>
      </c>
      <c r="E36" s="83" t="s">
        <v>122</v>
      </c>
      <c r="F36" s="83" t="s">
        <v>34</v>
      </c>
      <c r="G36" s="83" t="s">
        <v>26</v>
      </c>
      <c r="H36" s="81">
        <v>-13</v>
      </c>
      <c r="I36" s="81"/>
      <c r="J36" s="81" t="s">
        <v>128</v>
      </c>
      <c r="K36" s="95" t="s">
        <v>145</v>
      </c>
      <c r="L36" s="96" t="s">
        <v>196</v>
      </c>
      <c r="M36" s="126">
        <f>MONTH(1&amp;[Mois])</f>
        <v>5</v>
      </c>
    </row>
    <row r="37" spans="1:13">
      <c r="A37" s="106" t="s">
        <v>240</v>
      </c>
      <c r="B37" t="s">
        <v>134</v>
      </c>
      <c r="C37" s="109">
        <v>17</v>
      </c>
      <c r="D37" s="80" t="s">
        <v>50</v>
      </c>
      <c r="E37" s="84" t="s">
        <v>122</v>
      </c>
      <c r="F37" s="84" t="s">
        <v>34</v>
      </c>
      <c r="G37" s="84" t="s">
        <v>26</v>
      </c>
      <c r="H37" s="80">
        <v>-180</v>
      </c>
      <c r="I37" s="80"/>
      <c r="J37" s="80" t="s">
        <v>129</v>
      </c>
      <c r="K37" s="95" t="s">
        <v>145</v>
      </c>
      <c r="L37" s="96" t="s">
        <v>196</v>
      </c>
      <c r="M37" s="126">
        <f>MONTH(1&amp;[Mois])</f>
        <v>5</v>
      </c>
    </row>
    <row r="38" spans="1:13">
      <c r="A38" s="106" t="s">
        <v>241</v>
      </c>
      <c r="B38" t="s">
        <v>134</v>
      </c>
      <c r="C38" s="111">
        <v>28</v>
      </c>
      <c r="D38" s="79" t="s">
        <v>80</v>
      </c>
      <c r="E38" s="107" t="s">
        <v>122</v>
      </c>
      <c r="F38" s="107" t="s">
        <v>34</v>
      </c>
      <c r="G38" s="107" t="s">
        <v>52</v>
      </c>
      <c r="H38" s="79">
        <v>-100</v>
      </c>
      <c r="I38" s="79"/>
      <c r="J38" s="79" t="s">
        <v>123</v>
      </c>
      <c r="K38" s="95" t="s">
        <v>145</v>
      </c>
      <c r="L38" s="96" t="s">
        <v>196</v>
      </c>
      <c r="M38" s="126">
        <f>MONTH(1&amp;[Mois])</f>
        <v>5</v>
      </c>
    </row>
    <row r="39" spans="1:13">
      <c r="A39" s="106" t="s">
        <v>242</v>
      </c>
      <c r="B39" t="s">
        <v>134</v>
      </c>
      <c r="C39" s="109">
        <v>28</v>
      </c>
      <c r="D39" s="82" t="s">
        <v>56</v>
      </c>
      <c r="E39" s="84" t="s">
        <v>7</v>
      </c>
      <c r="F39" s="84" t="s">
        <v>34</v>
      </c>
      <c r="G39" s="84" t="s">
        <v>51</v>
      </c>
      <c r="H39" s="80"/>
      <c r="I39" s="80">
        <v>100</v>
      </c>
      <c r="J39" s="82" t="s">
        <v>124</v>
      </c>
      <c r="K39" s="95" t="s">
        <v>145</v>
      </c>
      <c r="L39" s="96" t="s">
        <v>196</v>
      </c>
      <c r="M39" s="126">
        <f>MONTH(1&amp;[Mois])</f>
        <v>5</v>
      </c>
    </row>
    <row r="40" spans="1:13">
      <c r="A40" s="106" t="s">
        <v>243</v>
      </c>
      <c r="B40" t="s">
        <v>134</v>
      </c>
      <c r="C40" s="108">
        <v>31</v>
      </c>
      <c r="D40" s="81" t="s">
        <v>80</v>
      </c>
      <c r="E40" s="83" t="s">
        <v>7</v>
      </c>
      <c r="F40" s="83" t="s">
        <v>34</v>
      </c>
      <c r="G40" s="83" t="s">
        <v>62</v>
      </c>
      <c r="H40" s="81"/>
      <c r="I40" s="81">
        <v>2000</v>
      </c>
      <c r="J40" s="81" t="s">
        <v>90</v>
      </c>
      <c r="K40" s="95" t="s">
        <v>145</v>
      </c>
      <c r="L40" s="96" t="s">
        <v>196</v>
      </c>
      <c r="M40" s="126">
        <f>MONTH(1&amp;[Mois])</f>
        <v>5</v>
      </c>
    </row>
    <row r="41" spans="1:13">
      <c r="A41" s="106" t="s">
        <v>244</v>
      </c>
      <c r="B41" t="s">
        <v>135</v>
      </c>
      <c r="C41" s="109">
        <v>7</v>
      </c>
      <c r="D41" s="80" t="s">
        <v>50</v>
      </c>
      <c r="E41" s="84" t="s">
        <v>122</v>
      </c>
      <c r="F41" s="84" t="s">
        <v>71</v>
      </c>
      <c r="G41" s="84" t="s">
        <v>81</v>
      </c>
      <c r="H41" s="80">
        <v>-11.99</v>
      </c>
      <c r="I41" s="80"/>
      <c r="J41" s="80" t="s">
        <v>125</v>
      </c>
      <c r="K41" s="95" t="s">
        <v>145</v>
      </c>
      <c r="L41" s="96" t="s">
        <v>197</v>
      </c>
      <c r="M41" s="126">
        <f>MONTH(1&amp;[Mois])</f>
        <v>6</v>
      </c>
    </row>
    <row r="42" spans="1:13">
      <c r="A42" s="106" t="s">
        <v>245</v>
      </c>
      <c r="B42" t="s">
        <v>135</v>
      </c>
      <c r="C42" s="108">
        <v>7</v>
      </c>
      <c r="D42" s="81" t="s">
        <v>50</v>
      </c>
      <c r="E42" s="83" t="s">
        <v>122</v>
      </c>
      <c r="F42" s="83" t="s">
        <v>71</v>
      </c>
      <c r="G42" s="83" t="s">
        <v>81</v>
      </c>
      <c r="H42" s="81">
        <v>-11.99</v>
      </c>
      <c r="I42" s="81"/>
      <c r="J42" s="81" t="s">
        <v>126</v>
      </c>
      <c r="K42" s="95" t="s">
        <v>145</v>
      </c>
      <c r="L42" s="96" t="s">
        <v>197</v>
      </c>
      <c r="M42" s="126">
        <f>MONTH(1&amp;[Mois])</f>
        <v>6</v>
      </c>
    </row>
    <row r="43" spans="1:13">
      <c r="A43" s="106" t="s">
        <v>246</v>
      </c>
      <c r="B43" t="s">
        <v>135</v>
      </c>
      <c r="C43" s="109">
        <v>17</v>
      </c>
      <c r="D43" s="80" t="s">
        <v>80</v>
      </c>
      <c r="E43" s="84" t="s">
        <v>122</v>
      </c>
      <c r="F43" s="84" t="s">
        <v>71</v>
      </c>
      <c r="G43" s="84" t="s">
        <v>81</v>
      </c>
      <c r="H43" s="80">
        <v>-12.99</v>
      </c>
      <c r="I43" s="80"/>
      <c r="J43" s="80" t="s">
        <v>127</v>
      </c>
      <c r="K43" s="95"/>
      <c r="L43" s="96" t="s">
        <v>197</v>
      </c>
      <c r="M43" s="126">
        <f>MONTH(1&amp;[Mois])</f>
        <v>6</v>
      </c>
    </row>
    <row r="44" spans="1:13">
      <c r="A44" s="106" t="s">
        <v>247</v>
      </c>
      <c r="B44" t="s">
        <v>135</v>
      </c>
      <c r="C44" s="108">
        <v>17</v>
      </c>
      <c r="D44" s="81" t="s">
        <v>50</v>
      </c>
      <c r="E44" s="83" t="s">
        <v>122</v>
      </c>
      <c r="F44" s="83" t="s">
        <v>34</v>
      </c>
      <c r="G44" s="83" t="s">
        <v>26</v>
      </c>
      <c r="H44" s="81">
        <v>-13</v>
      </c>
      <c r="I44" s="81"/>
      <c r="J44" s="81" t="s">
        <v>128</v>
      </c>
      <c r="K44" s="95"/>
      <c r="L44" s="96" t="s">
        <v>197</v>
      </c>
      <c r="M44" s="126">
        <f>MONTH(1&amp;[Mois])</f>
        <v>6</v>
      </c>
    </row>
    <row r="45" spans="1:13">
      <c r="A45" s="106" t="s">
        <v>248</v>
      </c>
      <c r="B45" t="s">
        <v>135</v>
      </c>
      <c r="C45" s="109">
        <v>17</v>
      </c>
      <c r="D45" s="80" t="s">
        <v>50</v>
      </c>
      <c r="E45" s="84" t="s">
        <v>122</v>
      </c>
      <c r="F45" s="84" t="s">
        <v>34</v>
      </c>
      <c r="G45" s="84" t="s">
        <v>26</v>
      </c>
      <c r="H45" s="80">
        <v>-180</v>
      </c>
      <c r="I45" s="80"/>
      <c r="J45" s="80" t="s">
        <v>129</v>
      </c>
      <c r="K45" s="95"/>
      <c r="L45" s="96" t="s">
        <v>197</v>
      </c>
      <c r="M45" s="126">
        <f>MONTH(1&amp;[Mois])</f>
        <v>6</v>
      </c>
    </row>
    <row r="46" spans="1:13">
      <c r="A46" s="106" t="s">
        <v>249</v>
      </c>
      <c r="B46" t="s">
        <v>135</v>
      </c>
      <c r="C46" s="111">
        <v>28</v>
      </c>
      <c r="D46" s="79" t="s">
        <v>80</v>
      </c>
      <c r="E46" s="107" t="s">
        <v>122</v>
      </c>
      <c r="F46" s="107" t="s">
        <v>34</v>
      </c>
      <c r="G46" s="107" t="s">
        <v>52</v>
      </c>
      <c r="H46" s="79">
        <v>-100</v>
      </c>
      <c r="I46" s="79"/>
      <c r="J46" s="79" t="s">
        <v>123</v>
      </c>
      <c r="K46" s="95"/>
      <c r="L46" s="96" t="s">
        <v>197</v>
      </c>
      <c r="M46" s="126">
        <f>MONTH(1&amp;[Mois])</f>
        <v>6</v>
      </c>
    </row>
    <row r="47" spans="1:13">
      <c r="A47" s="106" t="s">
        <v>250</v>
      </c>
      <c r="B47" t="s">
        <v>135</v>
      </c>
      <c r="C47" s="109">
        <v>28</v>
      </c>
      <c r="D47" s="82" t="s">
        <v>56</v>
      </c>
      <c r="E47" s="84" t="s">
        <v>7</v>
      </c>
      <c r="F47" s="84" t="s">
        <v>34</v>
      </c>
      <c r="G47" s="84" t="s">
        <v>51</v>
      </c>
      <c r="H47" s="80"/>
      <c r="I47" s="80">
        <v>100</v>
      </c>
      <c r="J47" s="82" t="s">
        <v>124</v>
      </c>
      <c r="K47" s="95"/>
      <c r="L47" s="96" t="s">
        <v>197</v>
      </c>
      <c r="M47" s="126">
        <f>MONTH(1&amp;[Mois])</f>
        <v>6</v>
      </c>
    </row>
    <row r="48" spans="1:13">
      <c r="A48" s="106" t="s">
        <v>251</v>
      </c>
      <c r="B48" t="s">
        <v>135</v>
      </c>
      <c r="C48" s="108">
        <v>30</v>
      </c>
      <c r="D48" s="81" t="s">
        <v>80</v>
      </c>
      <c r="E48" s="83" t="s">
        <v>7</v>
      </c>
      <c r="F48" s="83" t="s">
        <v>34</v>
      </c>
      <c r="G48" s="83" t="s">
        <v>62</v>
      </c>
      <c r="H48" s="81"/>
      <c r="I48" s="81">
        <v>2000</v>
      </c>
      <c r="J48" s="81" t="s">
        <v>90</v>
      </c>
      <c r="K48" s="95"/>
      <c r="L48" s="96" t="s">
        <v>197</v>
      </c>
      <c r="M48" s="126">
        <f>MONTH(1&amp;[Mois])</f>
        <v>6</v>
      </c>
    </row>
    <row r="49" spans="1:13">
      <c r="A49" s="106" t="s">
        <v>252</v>
      </c>
      <c r="B49" t="s">
        <v>136</v>
      </c>
      <c r="C49" s="109">
        <v>7</v>
      </c>
      <c r="D49" s="80" t="s">
        <v>50</v>
      </c>
      <c r="E49" s="84" t="s">
        <v>122</v>
      </c>
      <c r="F49" s="84" t="s">
        <v>71</v>
      </c>
      <c r="G49" s="84" t="s">
        <v>81</v>
      </c>
      <c r="H49" s="80">
        <v>-11.99</v>
      </c>
      <c r="I49" s="80"/>
      <c r="J49" s="80" t="s">
        <v>125</v>
      </c>
      <c r="K49" s="95"/>
      <c r="L49" s="96" t="s">
        <v>198</v>
      </c>
      <c r="M49" s="126">
        <f>MONTH(1&amp;[Mois])</f>
        <v>7</v>
      </c>
    </row>
    <row r="50" spans="1:13">
      <c r="A50" s="106" t="s">
        <v>253</v>
      </c>
      <c r="B50" t="s">
        <v>136</v>
      </c>
      <c r="C50" s="108">
        <v>7</v>
      </c>
      <c r="D50" s="81" t="s">
        <v>50</v>
      </c>
      <c r="E50" s="83" t="s">
        <v>122</v>
      </c>
      <c r="F50" s="83" t="s">
        <v>71</v>
      </c>
      <c r="G50" s="83" t="s">
        <v>81</v>
      </c>
      <c r="H50" s="81">
        <v>-11.99</v>
      </c>
      <c r="I50" s="81"/>
      <c r="J50" s="81" t="s">
        <v>126</v>
      </c>
      <c r="K50" s="95"/>
      <c r="L50" s="96" t="s">
        <v>198</v>
      </c>
      <c r="M50" s="126">
        <f>MONTH(1&amp;[Mois])</f>
        <v>7</v>
      </c>
    </row>
    <row r="51" spans="1:13">
      <c r="A51" s="106" t="s">
        <v>254</v>
      </c>
      <c r="B51" t="s">
        <v>136</v>
      </c>
      <c r="C51" s="109">
        <v>17</v>
      </c>
      <c r="D51" s="80" t="s">
        <v>80</v>
      </c>
      <c r="E51" s="84" t="s">
        <v>122</v>
      </c>
      <c r="F51" s="84" t="s">
        <v>71</v>
      </c>
      <c r="G51" s="84" t="s">
        <v>81</v>
      </c>
      <c r="H51" s="80">
        <v>-12.99</v>
      </c>
      <c r="I51" s="80"/>
      <c r="J51" s="80" t="s">
        <v>127</v>
      </c>
      <c r="K51" s="95"/>
      <c r="L51" s="96" t="s">
        <v>198</v>
      </c>
      <c r="M51" s="126">
        <f>MONTH(1&amp;[Mois])</f>
        <v>7</v>
      </c>
    </row>
    <row r="52" spans="1:13">
      <c r="A52" s="106" t="s">
        <v>255</v>
      </c>
      <c r="B52" t="s">
        <v>136</v>
      </c>
      <c r="C52" s="108">
        <v>17</v>
      </c>
      <c r="D52" s="81" t="s">
        <v>50</v>
      </c>
      <c r="E52" s="83" t="s">
        <v>122</v>
      </c>
      <c r="F52" s="83" t="s">
        <v>34</v>
      </c>
      <c r="G52" s="83" t="s">
        <v>26</v>
      </c>
      <c r="H52" s="81">
        <v>-13</v>
      </c>
      <c r="I52" s="81"/>
      <c r="J52" s="81" t="s">
        <v>128</v>
      </c>
      <c r="K52" s="95"/>
      <c r="L52" s="96" t="s">
        <v>198</v>
      </c>
      <c r="M52" s="126">
        <f>MONTH(1&amp;[Mois])</f>
        <v>7</v>
      </c>
    </row>
    <row r="53" spans="1:13">
      <c r="A53" s="106" t="s">
        <v>256</v>
      </c>
      <c r="B53" t="s">
        <v>136</v>
      </c>
      <c r="C53" s="109">
        <v>17</v>
      </c>
      <c r="D53" s="80" t="s">
        <v>50</v>
      </c>
      <c r="E53" s="84" t="s">
        <v>122</v>
      </c>
      <c r="F53" s="84" t="s">
        <v>34</v>
      </c>
      <c r="G53" s="84" t="s">
        <v>26</v>
      </c>
      <c r="H53" s="80">
        <v>-180</v>
      </c>
      <c r="I53" s="80"/>
      <c r="J53" s="80" t="s">
        <v>129</v>
      </c>
      <c r="K53" s="95"/>
      <c r="L53" s="96" t="s">
        <v>198</v>
      </c>
      <c r="M53" s="126">
        <f>MONTH(1&amp;[Mois])</f>
        <v>7</v>
      </c>
    </row>
    <row r="54" spans="1:13">
      <c r="A54" s="106" t="s">
        <v>257</v>
      </c>
      <c r="B54" t="s">
        <v>136</v>
      </c>
      <c r="C54" s="111">
        <v>28</v>
      </c>
      <c r="D54" s="79" t="s">
        <v>80</v>
      </c>
      <c r="E54" s="107" t="s">
        <v>122</v>
      </c>
      <c r="F54" s="107" t="s">
        <v>34</v>
      </c>
      <c r="G54" s="107" t="s">
        <v>52</v>
      </c>
      <c r="H54" s="79">
        <v>-100</v>
      </c>
      <c r="I54" s="79"/>
      <c r="J54" s="79" t="s">
        <v>123</v>
      </c>
      <c r="K54" s="95"/>
      <c r="L54" s="96" t="s">
        <v>198</v>
      </c>
      <c r="M54" s="126">
        <f>MONTH(1&amp;[Mois])</f>
        <v>7</v>
      </c>
    </row>
    <row r="55" spans="1:13">
      <c r="A55" s="106" t="s">
        <v>258</v>
      </c>
      <c r="B55" t="s">
        <v>136</v>
      </c>
      <c r="C55" s="109">
        <v>28</v>
      </c>
      <c r="D55" s="82" t="s">
        <v>56</v>
      </c>
      <c r="E55" s="84" t="s">
        <v>7</v>
      </c>
      <c r="F55" s="84" t="s">
        <v>34</v>
      </c>
      <c r="G55" s="84" t="s">
        <v>51</v>
      </c>
      <c r="H55" s="80"/>
      <c r="I55" s="80">
        <v>100</v>
      </c>
      <c r="J55" s="82" t="s">
        <v>124</v>
      </c>
      <c r="K55" s="95"/>
      <c r="L55" s="96" t="s">
        <v>198</v>
      </c>
      <c r="M55" s="126">
        <f>MONTH(1&amp;[Mois])</f>
        <v>7</v>
      </c>
    </row>
    <row r="56" spans="1:13">
      <c r="A56" s="106" t="s">
        <v>259</v>
      </c>
      <c r="B56" t="s">
        <v>136</v>
      </c>
      <c r="C56" s="108">
        <v>31</v>
      </c>
      <c r="D56" s="81" t="s">
        <v>80</v>
      </c>
      <c r="E56" s="83" t="s">
        <v>7</v>
      </c>
      <c r="F56" s="83" t="s">
        <v>34</v>
      </c>
      <c r="G56" s="83" t="s">
        <v>62</v>
      </c>
      <c r="H56" s="81"/>
      <c r="I56" s="81">
        <v>2000</v>
      </c>
      <c r="J56" s="81" t="s">
        <v>90</v>
      </c>
      <c r="K56" s="95"/>
      <c r="L56" s="96" t="s">
        <v>198</v>
      </c>
      <c r="M56" s="126">
        <f>MONTH(1&amp;[Mois])</f>
        <v>7</v>
      </c>
    </row>
    <row r="57" spans="1:13">
      <c r="A57" s="106" t="s">
        <v>260</v>
      </c>
      <c r="B57" t="s">
        <v>137</v>
      </c>
      <c r="C57" s="109">
        <v>7</v>
      </c>
      <c r="D57" s="80" t="s">
        <v>50</v>
      </c>
      <c r="E57" s="84" t="s">
        <v>122</v>
      </c>
      <c r="F57" s="84" t="s">
        <v>71</v>
      </c>
      <c r="G57" s="84" t="s">
        <v>81</v>
      </c>
      <c r="H57" s="80">
        <v>-11.99</v>
      </c>
      <c r="I57" s="80"/>
      <c r="J57" s="80" t="s">
        <v>125</v>
      </c>
      <c r="K57" s="95"/>
      <c r="L57" s="96" t="s">
        <v>199</v>
      </c>
      <c r="M57" s="126">
        <f>MONTH(1&amp;[Mois])</f>
        <v>8</v>
      </c>
    </row>
    <row r="58" spans="1:13">
      <c r="A58" s="106" t="s">
        <v>261</v>
      </c>
      <c r="B58" t="s">
        <v>137</v>
      </c>
      <c r="C58" s="108">
        <v>7</v>
      </c>
      <c r="D58" s="81" t="s">
        <v>50</v>
      </c>
      <c r="E58" s="83" t="s">
        <v>122</v>
      </c>
      <c r="F58" s="83" t="s">
        <v>71</v>
      </c>
      <c r="G58" s="83" t="s">
        <v>81</v>
      </c>
      <c r="H58" s="81">
        <v>-11.99</v>
      </c>
      <c r="I58" s="81"/>
      <c r="J58" s="81" t="s">
        <v>126</v>
      </c>
      <c r="K58" s="95"/>
      <c r="L58" s="96" t="s">
        <v>199</v>
      </c>
      <c r="M58" s="126">
        <f>MONTH(1&amp;[Mois])</f>
        <v>8</v>
      </c>
    </row>
    <row r="59" spans="1:13">
      <c r="A59" s="106" t="s">
        <v>262</v>
      </c>
      <c r="B59" t="s">
        <v>137</v>
      </c>
      <c r="C59" s="109">
        <v>17</v>
      </c>
      <c r="D59" s="80" t="s">
        <v>80</v>
      </c>
      <c r="E59" s="84" t="s">
        <v>122</v>
      </c>
      <c r="F59" s="84" t="s">
        <v>71</v>
      </c>
      <c r="G59" s="84" t="s">
        <v>81</v>
      </c>
      <c r="H59" s="80">
        <v>-12.99</v>
      </c>
      <c r="I59" s="80"/>
      <c r="J59" s="80" t="s">
        <v>127</v>
      </c>
      <c r="K59" s="95"/>
      <c r="L59" s="96" t="s">
        <v>199</v>
      </c>
      <c r="M59" s="126">
        <f>MONTH(1&amp;[Mois])</f>
        <v>8</v>
      </c>
    </row>
    <row r="60" spans="1:13">
      <c r="A60" s="106" t="s">
        <v>263</v>
      </c>
      <c r="B60" t="s">
        <v>137</v>
      </c>
      <c r="C60" s="108">
        <v>17</v>
      </c>
      <c r="D60" s="81" t="s">
        <v>50</v>
      </c>
      <c r="E60" s="83" t="s">
        <v>122</v>
      </c>
      <c r="F60" s="83" t="s">
        <v>34</v>
      </c>
      <c r="G60" s="83" t="s">
        <v>26</v>
      </c>
      <c r="H60" s="81">
        <v>-13</v>
      </c>
      <c r="I60" s="81"/>
      <c r="J60" s="81" t="s">
        <v>128</v>
      </c>
      <c r="K60" s="95"/>
      <c r="L60" s="96" t="s">
        <v>199</v>
      </c>
      <c r="M60" s="126">
        <f>MONTH(1&amp;[Mois])</f>
        <v>8</v>
      </c>
    </row>
    <row r="61" spans="1:13">
      <c r="A61" s="106" t="s">
        <v>264</v>
      </c>
      <c r="B61" t="s">
        <v>137</v>
      </c>
      <c r="C61" s="109">
        <v>17</v>
      </c>
      <c r="D61" s="80" t="s">
        <v>50</v>
      </c>
      <c r="E61" s="84" t="s">
        <v>122</v>
      </c>
      <c r="F61" s="84" t="s">
        <v>34</v>
      </c>
      <c r="G61" s="84" t="s">
        <v>26</v>
      </c>
      <c r="H61" s="80">
        <v>-180</v>
      </c>
      <c r="I61" s="80"/>
      <c r="J61" s="80" t="s">
        <v>129</v>
      </c>
      <c r="K61" s="95"/>
      <c r="L61" s="96" t="s">
        <v>199</v>
      </c>
      <c r="M61" s="126">
        <f>MONTH(1&amp;[Mois])</f>
        <v>8</v>
      </c>
    </row>
    <row r="62" spans="1:13">
      <c r="A62" s="106" t="s">
        <v>265</v>
      </c>
      <c r="B62" t="s">
        <v>137</v>
      </c>
      <c r="C62" s="111">
        <v>28</v>
      </c>
      <c r="D62" s="79" t="s">
        <v>80</v>
      </c>
      <c r="E62" s="107" t="s">
        <v>122</v>
      </c>
      <c r="F62" s="107" t="s">
        <v>34</v>
      </c>
      <c r="G62" s="107" t="s">
        <v>52</v>
      </c>
      <c r="H62" s="79">
        <v>-100</v>
      </c>
      <c r="I62" s="79"/>
      <c r="J62" s="79" t="s">
        <v>123</v>
      </c>
      <c r="K62" s="95"/>
      <c r="L62" s="96" t="s">
        <v>199</v>
      </c>
      <c r="M62" s="126">
        <f>MONTH(1&amp;[Mois])</f>
        <v>8</v>
      </c>
    </row>
    <row r="63" spans="1:13">
      <c r="A63" s="106" t="s">
        <v>266</v>
      </c>
      <c r="B63" t="s">
        <v>137</v>
      </c>
      <c r="C63" s="109">
        <v>28</v>
      </c>
      <c r="D63" s="82" t="s">
        <v>56</v>
      </c>
      <c r="E63" s="84" t="s">
        <v>7</v>
      </c>
      <c r="F63" s="84" t="s">
        <v>34</v>
      </c>
      <c r="G63" s="84" t="s">
        <v>51</v>
      </c>
      <c r="H63" s="80"/>
      <c r="I63" s="80">
        <v>100</v>
      </c>
      <c r="J63" s="82" t="s">
        <v>124</v>
      </c>
      <c r="K63" s="95"/>
      <c r="L63" s="96" t="s">
        <v>199</v>
      </c>
      <c r="M63" s="126">
        <f>MONTH(1&amp;[Mois])</f>
        <v>8</v>
      </c>
    </row>
    <row r="64" spans="1:13">
      <c r="A64" s="106" t="s">
        <v>267</v>
      </c>
      <c r="B64" t="s">
        <v>137</v>
      </c>
      <c r="C64" s="108">
        <v>31</v>
      </c>
      <c r="D64" s="81" t="s">
        <v>80</v>
      </c>
      <c r="E64" s="83" t="s">
        <v>7</v>
      </c>
      <c r="F64" s="83" t="s">
        <v>34</v>
      </c>
      <c r="G64" s="83" t="s">
        <v>62</v>
      </c>
      <c r="H64" s="81"/>
      <c r="I64" s="81">
        <v>2000</v>
      </c>
      <c r="J64" s="81" t="s">
        <v>90</v>
      </c>
      <c r="K64" s="95"/>
      <c r="L64" s="96" t="s">
        <v>199</v>
      </c>
      <c r="M64" s="126">
        <f>MONTH(1&amp;[Mois])</f>
        <v>8</v>
      </c>
    </row>
    <row r="65" spans="1:13">
      <c r="A65" s="106" t="s">
        <v>268</v>
      </c>
      <c r="B65" t="s">
        <v>138</v>
      </c>
      <c r="C65" s="109">
        <v>7</v>
      </c>
      <c r="D65" s="80" t="s">
        <v>50</v>
      </c>
      <c r="E65" s="84" t="s">
        <v>122</v>
      </c>
      <c r="F65" s="84" t="s">
        <v>71</v>
      </c>
      <c r="G65" s="84" t="s">
        <v>81</v>
      </c>
      <c r="H65" s="80">
        <v>-11.99</v>
      </c>
      <c r="I65" s="80"/>
      <c r="J65" s="80" t="s">
        <v>125</v>
      </c>
      <c r="K65" s="95"/>
      <c r="L65" s="96" t="s">
        <v>200</v>
      </c>
      <c r="M65" s="126">
        <f>MONTH(1&amp;[Mois])</f>
        <v>9</v>
      </c>
    </row>
    <row r="66" spans="1:13">
      <c r="A66" s="106" t="s">
        <v>269</v>
      </c>
      <c r="B66" t="s">
        <v>138</v>
      </c>
      <c r="C66" s="108">
        <v>7</v>
      </c>
      <c r="D66" s="81" t="s">
        <v>50</v>
      </c>
      <c r="E66" s="83" t="s">
        <v>122</v>
      </c>
      <c r="F66" s="83" t="s">
        <v>71</v>
      </c>
      <c r="G66" s="83" t="s">
        <v>81</v>
      </c>
      <c r="H66" s="81">
        <v>-11.99</v>
      </c>
      <c r="I66" s="81"/>
      <c r="J66" s="81" t="s">
        <v>126</v>
      </c>
      <c r="K66" s="95"/>
      <c r="L66" s="96" t="s">
        <v>200</v>
      </c>
      <c r="M66" s="126">
        <f>MONTH(1&amp;[Mois])</f>
        <v>9</v>
      </c>
    </row>
    <row r="67" spans="1:13">
      <c r="A67" s="106" t="s">
        <v>270</v>
      </c>
      <c r="B67" t="s">
        <v>138</v>
      </c>
      <c r="C67" s="109">
        <v>17</v>
      </c>
      <c r="D67" s="80" t="s">
        <v>80</v>
      </c>
      <c r="E67" s="84" t="s">
        <v>122</v>
      </c>
      <c r="F67" s="84" t="s">
        <v>71</v>
      </c>
      <c r="G67" s="84" t="s">
        <v>81</v>
      </c>
      <c r="H67" s="80">
        <v>-12.99</v>
      </c>
      <c r="I67" s="80"/>
      <c r="J67" s="80" t="s">
        <v>127</v>
      </c>
      <c r="K67" s="95"/>
      <c r="L67" s="96" t="s">
        <v>200</v>
      </c>
      <c r="M67" s="126">
        <f>MONTH(1&amp;[Mois])</f>
        <v>9</v>
      </c>
    </row>
    <row r="68" spans="1:13">
      <c r="A68" s="106" t="s">
        <v>271</v>
      </c>
      <c r="B68" t="s">
        <v>138</v>
      </c>
      <c r="C68" s="108">
        <v>17</v>
      </c>
      <c r="D68" s="81" t="s">
        <v>50</v>
      </c>
      <c r="E68" s="83" t="s">
        <v>122</v>
      </c>
      <c r="F68" s="83" t="s">
        <v>34</v>
      </c>
      <c r="G68" s="83" t="s">
        <v>26</v>
      </c>
      <c r="H68" s="81">
        <v>-13</v>
      </c>
      <c r="I68" s="81"/>
      <c r="J68" s="81" t="s">
        <v>128</v>
      </c>
      <c r="K68" s="95"/>
      <c r="L68" s="96" t="s">
        <v>200</v>
      </c>
      <c r="M68" s="126">
        <f>MONTH(1&amp;[Mois])</f>
        <v>9</v>
      </c>
    </row>
    <row r="69" spans="1:13">
      <c r="A69" s="106" t="s">
        <v>272</v>
      </c>
      <c r="B69" t="s">
        <v>138</v>
      </c>
      <c r="C69" s="109">
        <v>17</v>
      </c>
      <c r="D69" s="80" t="s">
        <v>50</v>
      </c>
      <c r="E69" s="84" t="s">
        <v>122</v>
      </c>
      <c r="F69" s="84" t="s">
        <v>34</v>
      </c>
      <c r="G69" s="84" t="s">
        <v>26</v>
      </c>
      <c r="H69" s="80">
        <v>-180</v>
      </c>
      <c r="I69" s="80"/>
      <c r="J69" s="80" t="s">
        <v>129</v>
      </c>
      <c r="K69" s="95"/>
      <c r="L69" s="96" t="s">
        <v>200</v>
      </c>
      <c r="M69" s="126">
        <f>MONTH(1&amp;[Mois])</f>
        <v>9</v>
      </c>
    </row>
    <row r="70" spans="1:13">
      <c r="A70" s="106" t="s">
        <v>273</v>
      </c>
      <c r="B70" t="s">
        <v>138</v>
      </c>
      <c r="C70" s="111">
        <v>28</v>
      </c>
      <c r="D70" s="79" t="s">
        <v>80</v>
      </c>
      <c r="E70" s="107" t="s">
        <v>122</v>
      </c>
      <c r="F70" s="107" t="s">
        <v>34</v>
      </c>
      <c r="G70" s="107" t="s">
        <v>52</v>
      </c>
      <c r="H70" s="79">
        <v>-100</v>
      </c>
      <c r="I70" s="79"/>
      <c r="J70" s="79" t="s">
        <v>123</v>
      </c>
      <c r="K70" s="95"/>
      <c r="L70" s="96" t="s">
        <v>200</v>
      </c>
      <c r="M70" s="126">
        <f>MONTH(1&amp;[Mois])</f>
        <v>9</v>
      </c>
    </row>
    <row r="71" spans="1:13">
      <c r="A71" s="106" t="s">
        <v>274</v>
      </c>
      <c r="B71" t="s">
        <v>138</v>
      </c>
      <c r="C71" s="109">
        <v>28</v>
      </c>
      <c r="D71" s="82" t="s">
        <v>56</v>
      </c>
      <c r="E71" s="84" t="s">
        <v>7</v>
      </c>
      <c r="F71" s="84" t="s">
        <v>34</v>
      </c>
      <c r="G71" s="84" t="s">
        <v>51</v>
      </c>
      <c r="H71" s="80"/>
      <c r="I71" s="80">
        <v>100</v>
      </c>
      <c r="J71" s="82" t="s">
        <v>124</v>
      </c>
      <c r="K71" s="95"/>
      <c r="L71" s="96" t="s">
        <v>200</v>
      </c>
      <c r="M71" s="126">
        <f>MONTH(1&amp;[Mois])</f>
        <v>9</v>
      </c>
    </row>
    <row r="72" spans="1:13">
      <c r="A72" s="106" t="s">
        <v>275</v>
      </c>
      <c r="B72" t="s">
        <v>138</v>
      </c>
      <c r="C72" s="108">
        <v>30</v>
      </c>
      <c r="D72" s="81" t="s">
        <v>80</v>
      </c>
      <c r="E72" s="83" t="s">
        <v>7</v>
      </c>
      <c r="F72" s="83" t="s">
        <v>34</v>
      </c>
      <c r="G72" s="83" t="s">
        <v>62</v>
      </c>
      <c r="H72" s="81"/>
      <c r="I72" s="81">
        <v>2000</v>
      </c>
      <c r="J72" s="81" t="s">
        <v>90</v>
      </c>
      <c r="K72" s="95"/>
      <c r="L72" s="96" t="s">
        <v>200</v>
      </c>
      <c r="M72" s="126">
        <f>MONTH(1&amp;[Mois])</f>
        <v>9</v>
      </c>
    </row>
    <row r="73" spans="1:13">
      <c r="A73" s="106" t="s">
        <v>276</v>
      </c>
      <c r="B73" t="s">
        <v>139</v>
      </c>
      <c r="C73" s="109">
        <v>7</v>
      </c>
      <c r="D73" s="80" t="s">
        <v>50</v>
      </c>
      <c r="E73" s="84" t="s">
        <v>122</v>
      </c>
      <c r="F73" s="84" t="s">
        <v>71</v>
      </c>
      <c r="G73" s="84" t="s">
        <v>81</v>
      </c>
      <c r="H73" s="80">
        <v>-11.99</v>
      </c>
      <c r="I73" s="80"/>
      <c r="J73" s="80" t="s">
        <v>125</v>
      </c>
      <c r="K73" s="95"/>
      <c r="L73" s="96" t="s">
        <v>201</v>
      </c>
      <c r="M73" s="126">
        <f>MONTH(1&amp;[Mois])</f>
        <v>10</v>
      </c>
    </row>
    <row r="74" spans="1:13">
      <c r="A74" s="106" t="s">
        <v>277</v>
      </c>
      <c r="B74" t="s">
        <v>139</v>
      </c>
      <c r="C74" s="108">
        <v>7</v>
      </c>
      <c r="D74" s="81" t="s">
        <v>50</v>
      </c>
      <c r="E74" s="83" t="s">
        <v>122</v>
      </c>
      <c r="F74" s="83" t="s">
        <v>71</v>
      </c>
      <c r="G74" s="83" t="s">
        <v>81</v>
      </c>
      <c r="H74" s="81">
        <v>-11.99</v>
      </c>
      <c r="I74" s="81"/>
      <c r="J74" s="81" t="s">
        <v>126</v>
      </c>
      <c r="K74" s="95"/>
      <c r="L74" s="96" t="s">
        <v>201</v>
      </c>
      <c r="M74" s="126">
        <f>MONTH(1&amp;[Mois])</f>
        <v>10</v>
      </c>
    </row>
    <row r="75" spans="1:13">
      <c r="A75" s="106" t="s">
        <v>278</v>
      </c>
      <c r="B75" t="s">
        <v>139</v>
      </c>
      <c r="C75" s="109">
        <v>17</v>
      </c>
      <c r="D75" s="80" t="s">
        <v>80</v>
      </c>
      <c r="E75" s="84" t="s">
        <v>122</v>
      </c>
      <c r="F75" s="84" t="s">
        <v>71</v>
      </c>
      <c r="G75" s="84" t="s">
        <v>81</v>
      </c>
      <c r="H75" s="80">
        <v>-12.99</v>
      </c>
      <c r="I75" s="80"/>
      <c r="J75" s="80" t="s">
        <v>127</v>
      </c>
      <c r="K75" s="95"/>
      <c r="L75" s="96" t="s">
        <v>201</v>
      </c>
      <c r="M75" s="126">
        <f>MONTH(1&amp;[Mois])</f>
        <v>10</v>
      </c>
    </row>
    <row r="76" spans="1:13">
      <c r="A76" s="106" t="s">
        <v>279</v>
      </c>
      <c r="B76" t="s">
        <v>139</v>
      </c>
      <c r="C76" s="108">
        <v>17</v>
      </c>
      <c r="D76" s="81" t="s">
        <v>50</v>
      </c>
      <c r="E76" s="83" t="s">
        <v>122</v>
      </c>
      <c r="F76" s="83" t="s">
        <v>34</v>
      </c>
      <c r="G76" s="83" t="s">
        <v>26</v>
      </c>
      <c r="H76" s="81">
        <v>-13</v>
      </c>
      <c r="I76" s="81"/>
      <c r="J76" s="81" t="s">
        <v>128</v>
      </c>
      <c r="K76" s="95"/>
      <c r="L76" s="96" t="s">
        <v>201</v>
      </c>
      <c r="M76" s="126">
        <f>MONTH(1&amp;[Mois])</f>
        <v>10</v>
      </c>
    </row>
    <row r="77" spans="1:13">
      <c r="A77" s="106" t="s">
        <v>280</v>
      </c>
      <c r="B77" t="s">
        <v>139</v>
      </c>
      <c r="C77" s="109">
        <v>17</v>
      </c>
      <c r="D77" s="80" t="s">
        <v>50</v>
      </c>
      <c r="E77" s="84" t="s">
        <v>122</v>
      </c>
      <c r="F77" s="84" t="s">
        <v>34</v>
      </c>
      <c r="G77" s="84" t="s">
        <v>26</v>
      </c>
      <c r="H77" s="80">
        <v>-180</v>
      </c>
      <c r="I77" s="80"/>
      <c r="J77" s="80" t="s">
        <v>129</v>
      </c>
      <c r="K77" s="95"/>
      <c r="L77" s="96" t="s">
        <v>201</v>
      </c>
      <c r="M77" s="126">
        <f>MONTH(1&amp;[Mois])</f>
        <v>10</v>
      </c>
    </row>
    <row r="78" spans="1:13">
      <c r="A78" s="106" t="s">
        <v>281</v>
      </c>
      <c r="B78" t="s">
        <v>139</v>
      </c>
      <c r="C78" s="111">
        <v>28</v>
      </c>
      <c r="D78" s="79" t="s">
        <v>80</v>
      </c>
      <c r="E78" s="107" t="s">
        <v>122</v>
      </c>
      <c r="F78" s="107" t="s">
        <v>34</v>
      </c>
      <c r="G78" s="107" t="s">
        <v>52</v>
      </c>
      <c r="H78" s="79">
        <v>-100</v>
      </c>
      <c r="I78" s="79"/>
      <c r="J78" s="79" t="s">
        <v>123</v>
      </c>
      <c r="K78" s="95"/>
      <c r="L78" s="96" t="s">
        <v>201</v>
      </c>
      <c r="M78" s="126">
        <f>MONTH(1&amp;[Mois])</f>
        <v>10</v>
      </c>
    </row>
    <row r="79" spans="1:13">
      <c r="A79" s="106" t="s">
        <v>282</v>
      </c>
      <c r="B79" t="s">
        <v>139</v>
      </c>
      <c r="C79" s="109">
        <v>28</v>
      </c>
      <c r="D79" s="82" t="s">
        <v>56</v>
      </c>
      <c r="E79" s="84" t="s">
        <v>7</v>
      </c>
      <c r="F79" s="84" t="s">
        <v>34</v>
      </c>
      <c r="G79" s="84" t="s">
        <v>51</v>
      </c>
      <c r="H79" s="80"/>
      <c r="I79" s="80">
        <v>100</v>
      </c>
      <c r="J79" s="82" t="s">
        <v>124</v>
      </c>
      <c r="K79" s="95"/>
      <c r="L79" s="96" t="s">
        <v>201</v>
      </c>
      <c r="M79" s="126">
        <f>MONTH(1&amp;[Mois])</f>
        <v>10</v>
      </c>
    </row>
    <row r="80" spans="1:13">
      <c r="A80" s="106" t="s">
        <v>283</v>
      </c>
      <c r="B80" t="s">
        <v>139</v>
      </c>
      <c r="C80" s="108">
        <v>31</v>
      </c>
      <c r="D80" s="81" t="s">
        <v>80</v>
      </c>
      <c r="E80" s="83" t="s">
        <v>7</v>
      </c>
      <c r="F80" s="83" t="s">
        <v>34</v>
      </c>
      <c r="G80" s="83" t="s">
        <v>62</v>
      </c>
      <c r="H80" s="81"/>
      <c r="I80" s="81">
        <v>2000</v>
      </c>
      <c r="J80" s="81" t="s">
        <v>90</v>
      </c>
      <c r="K80" s="95"/>
      <c r="L80" s="96" t="s">
        <v>201</v>
      </c>
      <c r="M80" s="126">
        <f>MONTH(1&amp;[Mois])</f>
        <v>10</v>
      </c>
    </row>
    <row r="81" spans="1:13">
      <c r="A81" s="106" t="s">
        <v>284</v>
      </c>
      <c r="B81" t="s">
        <v>140</v>
      </c>
      <c r="C81" s="109">
        <v>7</v>
      </c>
      <c r="D81" s="80" t="s">
        <v>50</v>
      </c>
      <c r="E81" s="84" t="s">
        <v>122</v>
      </c>
      <c r="F81" s="84" t="s">
        <v>71</v>
      </c>
      <c r="G81" s="84" t="s">
        <v>81</v>
      </c>
      <c r="H81" s="80">
        <v>-11.99</v>
      </c>
      <c r="I81" s="80"/>
      <c r="J81" s="80" t="s">
        <v>125</v>
      </c>
      <c r="K81" s="95"/>
      <c r="L81" s="96" t="s">
        <v>202</v>
      </c>
      <c r="M81" s="126">
        <f>MONTH(1&amp;[Mois])</f>
        <v>11</v>
      </c>
    </row>
    <row r="82" spans="1:13">
      <c r="A82" s="106" t="s">
        <v>285</v>
      </c>
      <c r="B82" t="s">
        <v>140</v>
      </c>
      <c r="C82" s="108">
        <v>7</v>
      </c>
      <c r="D82" s="81" t="s">
        <v>50</v>
      </c>
      <c r="E82" s="83" t="s">
        <v>122</v>
      </c>
      <c r="F82" s="83" t="s">
        <v>71</v>
      </c>
      <c r="G82" s="83" t="s">
        <v>81</v>
      </c>
      <c r="H82" s="81">
        <v>-11.99</v>
      </c>
      <c r="I82" s="81"/>
      <c r="J82" s="81" t="s">
        <v>126</v>
      </c>
      <c r="K82" s="95"/>
      <c r="L82" s="96" t="s">
        <v>202</v>
      </c>
      <c r="M82" s="126">
        <f>MONTH(1&amp;[Mois])</f>
        <v>11</v>
      </c>
    </row>
    <row r="83" spans="1:13">
      <c r="A83" s="106" t="s">
        <v>286</v>
      </c>
      <c r="B83" t="s">
        <v>140</v>
      </c>
      <c r="C83" s="109">
        <v>17</v>
      </c>
      <c r="D83" s="80" t="s">
        <v>80</v>
      </c>
      <c r="E83" s="84" t="s">
        <v>122</v>
      </c>
      <c r="F83" s="84" t="s">
        <v>71</v>
      </c>
      <c r="G83" s="84" t="s">
        <v>81</v>
      </c>
      <c r="H83" s="80">
        <v>-12.99</v>
      </c>
      <c r="I83" s="80"/>
      <c r="J83" s="80" t="s">
        <v>127</v>
      </c>
      <c r="K83" s="95"/>
      <c r="L83" s="96" t="s">
        <v>202</v>
      </c>
      <c r="M83" s="126">
        <f>MONTH(1&amp;[Mois])</f>
        <v>11</v>
      </c>
    </row>
    <row r="84" spans="1:13">
      <c r="A84" s="106" t="s">
        <v>287</v>
      </c>
      <c r="B84" t="s">
        <v>140</v>
      </c>
      <c r="C84" s="108">
        <v>17</v>
      </c>
      <c r="D84" s="81" t="s">
        <v>50</v>
      </c>
      <c r="E84" s="83" t="s">
        <v>122</v>
      </c>
      <c r="F84" s="83" t="s">
        <v>34</v>
      </c>
      <c r="G84" s="83" t="s">
        <v>26</v>
      </c>
      <c r="H84" s="81">
        <v>-13</v>
      </c>
      <c r="I84" s="81"/>
      <c r="J84" s="81" t="s">
        <v>128</v>
      </c>
      <c r="K84" s="95"/>
      <c r="L84" s="96" t="s">
        <v>202</v>
      </c>
      <c r="M84" s="126">
        <f>MONTH(1&amp;[Mois])</f>
        <v>11</v>
      </c>
    </row>
    <row r="85" spans="1:13">
      <c r="A85" s="106" t="s">
        <v>288</v>
      </c>
      <c r="B85" t="s">
        <v>140</v>
      </c>
      <c r="C85" s="109">
        <v>17</v>
      </c>
      <c r="D85" s="80" t="s">
        <v>50</v>
      </c>
      <c r="E85" s="84" t="s">
        <v>122</v>
      </c>
      <c r="F85" s="84" t="s">
        <v>34</v>
      </c>
      <c r="G85" s="84" t="s">
        <v>26</v>
      </c>
      <c r="H85" s="80">
        <v>-180</v>
      </c>
      <c r="I85" s="80"/>
      <c r="J85" s="80" t="s">
        <v>129</v>
      </c>
      <c r="K85" s="95"/>
      <c r="L85" s="96" t="s">
        <v>202</v>
      </c>
      <c r="M85" s="126">
        <f>MONTH(1&amp;[Mois])</f>
        <v>11</v>
      </c>
    </row>
    <row r="86" spans="1:13">
      <c r="A86" s="106" t="s">
        <v>289</v>
      </c>
      <c r="B86" t="s">
        <v>140</v>
      </c>
      <c r="C86" s="111">
        <v>28</v>
      </c>
      <c r="D86" s="79" t="s">
        <v>80</v>
      </c>
      <c r="E86" s="107" t="s">
        <v>122</v>
      </c>
      <c r="F86" s="107" t="s">
        <v>34</v>
      </c>
      <c r="G86" s="107" t="s">
        <v>52</v>
      </c>
      <c r="H86" s="79">
        <v>-100</v>
      </c>
      <c r="I86" s="79"/>
      <c r="J86" s="79" t="s">
        <v>123</v>
      </c>
      <c r="K86" s="95"/>
      <c r="L86" s="96" t="s">
        <v>202</v>
      </c>
      <c r="M86" s="126">
        <f>MONTH(1&amp;[Mois])</f>
        <v>11</v>
      </c>
    </row>
    <row r="87" spans="1:13">
      <c r="A87" s="106" t="s">
        <v>290</v>
      </c>
      <c r="B87" t="s">
        <v>140</v>
      </c>
      <c r="C87" s="109">
        <v>28</v>
      </c>
      <c r="D87" s="82" t="s">
        <v>56</v>
      </c>
      <c r="E87" s="84" t="s">
        <v>7</v>
      </c>
      <c r="F87" s="84" t="s">
        <v>34</v>
      </c>
      <c r="G87" s="84" t="s">
        <v>51</v>
      </c>
      <c r="H87" s="80"/>
      <c r="I87" s="80">
        <v>100</v>
      </c>
      <c r="J87" s="82" t="s">
        <v>124</v>
      </c>
      <c r="K87" s="95"/>
      <c r="L87" s="96" t="s">
        <v>202</v>
      </c>
      <c r="M87" s="126">
        <f>MONTH(1&amp;[Mois])</f>
        <v>11</v>
      </c>
    </row>
    <row r="88" spans="1:13">
      <c r="A88" s="106" t="s">
        <v>291</v>
      </c>
      <c r="B88" t="s">
        <v>140</v>
      </c>
      <c r="C88" s="108">
        <v>30</v>
      </c>
      <c r="D88" s="81" t="s">
        <v>80</v>
      </c>
      <c r="E88" s="83" t="s">
        <v>7</v>
      </c>
      <c r="F88" s="83" t="s">
        <v>34</v>
      </c>
      <c r="G88" s="83" t="s">
        <v>62</v>
      </c>
      <c r="H88" s="81"/>
      <c r="I88" s="81">
        <v>2000</v>
      </c>
      <c r="J88" s="81" t="s">
        <v>90</v>
      </c>
      <c r="K88" s="95"/>
      <c r="L88" s="96" t="s">
        <v>202</v>
      </c>
      <c r="M88" s="126">
        <f>MONTH(1&amp;[Mois])</f>
        <v>11</v>
      </c>
    </row>
    <row r="89" spans="1:13">
      <c r="A89" s="106" t="s">
        <v>292</v>
      </c>
      <c r="B89" t="s">
        <v>141</v>
      </c>
      <c r="C89" s="109">
        <v>7</v>
      </c>
      <c r="D89" s="80" t="s">
        <v>50</v>
      </c>
      <c r="E89" s="84" t="s">
        <v>122</v>
      </c>
      <c r="F89" s="84" t="s">
        <v>71</v>
      </c>
      <c r="G89" s="84" t="s">
        <v>81</v>
      </c>
      <c r="H89" s="80">
        <v>-11.99</v>
      </c>
      <c r="I89" s="80"/>
      <c r="J89" s="80" t="s">
        <v>125</v>
      </c>
      <c r="K89" s="95"/>
      <c r="L89" s="96" t="s">
        <v>203</v>
      </c>
      <c r="M89" s="126">
        <f>MONTH(1&amp;[Mois])</f>
        <v>12</v>
      </c>
    </row>
    <row r="90" spans="1:13">
      <c r="A90" s="106" t="s">
        <v>293</v>
      </c>
      <c r="B90" t="s">
        <v>141</v>
      </c>
      <c r="C90" s="108">
        <v>7</v>
      </c>
      <c r="D90" s="81" t="s">
        <v>50</v>
      </c>
      <c r="E90" s="83" t="s">
        <v>122</v>
      </c>
      <c r="F90" s="83" t="s">
        <v>71</v>
      </c>
      <c r="G90" s="83" t="s">
        <v>81</v>
      </c>
      <c r="H90" s="81">
        <v>-11.99</v>
      </c>
      <c r="I90" s="81"/>
      <c r="J90" s="81" t="s">
        <v>126</v>
      </c>
      <c r="K90" s="95"/>
      <c r="L90" s="96" t="s">
        <v>203</v>
      </c>
      <c r="M90" s="126">
        <f>MONTH(1&amp;[Mois])</f>
        <v>12</v>
      </c>
    </row>
    <row r="91" spans="1:13">
      <c r="A91" s="106" t="s">
        <v>294</v>
      </c>
      <c r="B91" t="s">
        <v>141</v>
      </c>
      <c r="C91" s="109">
        <v>17</v>
      </c>
      <c r="D91" s="80" t="s">
        <v>80</v>
      </c>
      <c r="E91" s="84" t="s">
        <v>122</v>
      </c>
      <c r="F91" s="84" t="s">
        <v>71</v>
      </c>
      <c r="G91" s="84" t="s">
        <v>81</v>
      </c>
      <c r="H91" s="80">
        <v>-12.99</v>
      </c>
      <c r="I91" s="80"/>
      <c r="J91" s="80" t="s">
        <v>127</v>
      </c>
      <c r="K91" s="95"/>
      <c r="L91" s="96" t="s">
        <v>203</v>
      </c>
      <c r="M91" s="126">
        <f>MONTH(1&amp;[Mois])</f>
        <v>12</v>
      </c>
    </row>
    <row r="92" spans="1:13">
      <c r="A92" s="106" t="s">
        <v>295</v>
      </c>
      <c r="B92" t="s">
        <v>141</v>
      </c>
      <c r="C92" s="108">
        <v>17</v>
      </c>
      <c r="D92" s="81" t="s">
        <v>50</v>
      </c>
      <c r="E92" s="83" t="s">
        <v>122</v>
      </c>
      <c r="F92" s="83" t="s">
        <v>34</v>
      </c>
      <c r="G92" s="83" t="s">
        <v>26</v>
      </c>
      <c r="H92" s="81">
        <v>-13</v>
      </c>
      <c r="I92" s="81"/>
      <c r="J92" s="81" t="s">
        <v>128</v>
      </c>
      <c r="K92" s="95"/>
      <c r="L92" s="96" t="s">
        <v>203</v>
      </c>
      <c r="M92" s="126">
        <f>MONTH(1&amp;[Mois])</f>
        <v>12</v>
      </c>
    </row>
    <row r="93" spans="1:13">
      <c r="A93" s="106" t="s">
        <v>296</v>
      </c>
      <c r="B93" t="s">
        <v>141</v>
      </c>
      <c r="C93" s="109">
        <v>17</v>
      </c>
      <c r="D93" s="80" t="s">
        <v>50</v>
      </c>
      <c r="E93" s="84" t="s">
        <v>122</v>
      </c>
      <c r="F93" s="84" t="s">
        <v>34</v>
      </c>
      <c r="G93" s="84" t="s">
        <v>26</v>
      </c>
      <c r="H93" s="80">
        <v>-180</v>
      </c>
      <c r="I93" s="80"/>
      <c r="J93" s="80" t="s">
        <v>129</v>
      </c>
      <c r="K93" s="95"/>
      <c r="L93" s="96" t="s">
        <v>203</v>
      </c>
      <c r="M93" s="126">
        <f>MONTH(1&amp;[Mois])</f>
        <v>12</v>
      </c>
    </row>
    <row r="94" spans="1:13">
      <c r="A94" s="80" t="s">
        <v>297</v>
      </c>
      <c r="B94" s="53" t="s">
        <v>141</v>
      </c>
      <c r="C94" s="108">
        <v>28</v>
      </c>
      <c r="D94" s="81" t="s">
        <v>80</v>
      </c>
      <c r="E94" s="83" t="s">
        <v>122</v>
      </c>
      <c r="F94" s="83" t="s">
        <v>34</v>
      </c>
      <c r="G94" s="83" t="s">
        <v>52</v>
      </c>
      <c r="H94" s="81">
        <v>-100</v>
      </c>
      <c r="I94" s="81"/>
      <c r="J94" s="81" t="s">
        <v>123</v>
      </c>
      <c r="K94" s="123"/>
      <c r="L94" s="124" t="s">
        <v>203</v>
      </c>
      <c r="M94" s="127">
        <f>MONTH(1&amp;[Mois])</f>
        <v>12</v>
      </c>
    </row>
    <row r="95" spans="1:13">
      <c r="A95" s="80" t="s">
        <v>298</v>
      </c>
      <c r="B95" s="53" t="s">
        <v>141</v>
      </c>
      <c r="C95" s="109">
        <v>28</v>
      </c>
      <c r="D95" s="80" t="s">
        <v>56</v>
      </c>
      <c r="E95" s="84" t="s">
        <v>7</v>
      </c>
      <c r="F95" s="84" t="s">
        <v>34</v>
      </c>
      <c r="G95" s="84" t="s">
        <v>51</v>
      </c>
      <c r="H95" s="80"/>
      <c r="I95" s="80">
        <v>100</v>
      </c>
      <c r="J95" s="80" t="s">
        <v>124</v>
      </c>
      <c r="K95" s="123"/>
      <c r="L95" s="124" t="s">
        <v>203</v>
      </c>
      <c r="M95" s="127">
        <f>MONTH(1&amp;[Mois])</f>
        <v>12</v>
      </c>
    </row>
    <row r="96" spans="1:13">
      <c r="A96" s="80" t="s">
        <v>299</v>
      </c>
      <c r="B96" s="53" t="s">
        <v>141</v>
      </c>
      <c r="C96" s="108">
        <v>31</v>
      </c>
      <c r="D96" s="81" t="s">
        <v>80</v>
      </c>
      <c r="E96" s="83" t="s">
        <v>7</v>
      </c>
      <c r="F96" s="83" t="s">
        <v>34</v>
      </c>
      <c r="G96" s="83" t="s">
        <v>62</v>
      </c>
      <c r="H96" s="81"/>
      <c r="I96" s="81">
        <v>2000</v>
      </c>
      <c r="J96" s="81" t="s">
        <v>90</v>
      </c>
      <c r="K96" s="123"/>
      <c r="L96" s="124" t="s">
        <v>203</v>
      </c>
      <c r="M96" s="127">
        <f>MONTH(1&amp;[Mois])</f>
        <v>12</v>
      </c>
    </row>
  </sheetData>
  <sortState ref="A2:M96">
    <sortCondition ref="L2"/>
    <sortCondition ref="C2"/>
  </sortState>
  <conditionalFormatting sqref="C87:C93 F87:G93 C2:C14 F2:G14">
    <cfRule type="expression" dxfId="248" priority="277">
      <formula>$H2="LA BANQUE POSTALE - CP"</formula>
    </cfRule>
    <cfRule type="expression" dxfId="247" priority="278">
      <formula>$H2="LA BANQUE POSTALE - CJ"</formula>
    </cfRule>
    <cfRule type="expression" dxfId="246" priority="279">
      <formula>$H2="LIVRET A - CP"</formula>
    </cfRule>
  </conditionalFormatting>
  <conditionalFormatting sqref="D2">
    <cfRule type="expression" dxfId="245" priority="274">
      <formula>$D2="LA BANQUE POSTALE - CP"</formula>
    </cfRule>
    <cfRule type="expression" dxfId="244" priority="275">
      <formula>$D2="LA BANQUE POSTALE - CJ"</formula>
    </cfRule>
    <cfRule type="expression" dxfId="243" priority="276">
      <formula>$D2="LIVRET A - CP"</formula>
    </cfRule>
  </conditionalFormatting>
  <conditionalFormatting sqref="E7:G7">
    <cfRule type="expression" dxfId="242" priority="268">
      <formula>$H7="LA BANQUE POSTALE - CP"</formula>
    </cfRule>
    <cfRule type="expression" dxfId="241" priority="269">
      <formula>$H7="LA BANQUE POSTALE - CJ"</formula>
    </cfRule>
    <cfRule type="expression" dxfId="240" priority="270">
      <formula>$H7="LIVRET A - CP"</formula>
    </cfRule>
  </conditionalFormatting>
  <conditionalFormatting sqref="C15:C22">
    <cfRule type="expression" dxfId="239" priority="241">
      <formula>$H15="LA BANQUE POSTALE - CP"</formula>
    </cfRule>
    <cfRule type="expression" dxfId="238" priority="242">
      <formula>$H15="LA BANQUE POSTALE - CJ"</formula>
    </cfRule>
    <cfRule type="expression" dxfId="237" priority="243">
      <formula>$H15="LIVRET A - CP"</formula>
    </cfRule>
  </conditionalFormatting>
  <conditionalFormatting sqref="D15">
    <cfRule type="expression" dxfId="236" priority="238">
      <formula>$D15="LA BANQUE POSTALE - CP"</formula>
    </cfRule>
    <cfRule type="expression" dxfId="235" priority="239">
      <formula>$D15="LA BANQUE POSTALE - CJ"</formula>
    </cfRule>
    <cfRule type="expression" dxfId="234" priority="240">
      <formula>$D15="LIVRET A - CP"</formula>
    </cfRule>
  </conditionalFormatting>
  <conditionalFormatting sqref="F15:F22">
    <cfRule type="expression" dxfId="233" priority="235">
      <formula>$H15="LA BANQUE POSTALE - CP"</formula>
    </cfRule>
    <cfRule type="expression" dxfId="232" priority="236">
      <formula>$H15="LA BANQUE POSTALE - CJ"</formula>
    </cfRule>
    <cfRule type="expression" dxfId="231" priority="237">
      <formula>$H15="LIVRET A - CP"</formula>
    </cfRule>
  </conditionalFormatting>
  <conditionalFormatting sqref="F15:G22">
    <cfRule type="expression" dxfId="230" priority="232">
      <formula>$H15="LA BANQUE POSTALE - CP"</formula>
    </cfRule>
    <cfRule type="expression" dxfId="229" priority="233">
      <formula>$H15="LA BANQUE POSTALE - CJ"</formula>
    </cfRule>
    <cfRule type="expression" dxfId="228" priority="234">
      <formula>$H15="LIVRET A - CP"</formula>
    </cfRule>
  </conditionalFormatting>
  <conditionalFormatting sqref="C15:C22">
    <cfRule type="expression" dxfId="227" priority="229">
      <formula>$H15="LA BANQUE POSTALE - CP"</formula>
    </cfRule>
    <cfRule type="expression" dxfId="226" priority="230">
      <formula>$H15="LA BANQUE POSTALE - CJ"</formula>
    </cfRule>
    <cfRule type="expression" dxfId="225" priority="231">
      <formula>$H15="LIVRET A - CP"</formula>
    </cfRule>
  </conditionalFormatting>
  <conditionalFormatting sqref="D15">
    <cfRule type="expression" dxfId="224" priority="226">
      <formula>$D15="LA BANQUE POSTALE - CP"</formula>
    </cfRule>
    <cfRule type="expression" dxfId="223" priority="227">
      <formula>$D15="LA BANQUE POSTALE - CJ"</formula>
    </cfRule>
    <cfRule type="expression" dxfId="222" priority="228">
      <formula>$D15="LIVRET A - CP"</formula>
    </cfRule>
  </conditionalFormatting>
  <conditionalFormatting sqref="F15:F22">
    <cfRule type="expression" dxfId="221" priority="223">
      <formula>$H15="LA BANQUE POSTALE - CP"</formula>
    </cfRule>
    <cfRule type="expression" dxfId="220" priority="224">
      <formula>$H15="LA BANQUE POSTALE - CJ"</formula>
    </cfRule>
    <cfRule type="expression" dxfId="219" priority="225">
      <formula>$H15="LIVRET A - CP"</formula>
    </cfRule>
  </conditionalFormatting>
  <conditionalFormatting sqref="F15:G22">
    <cfRule type="expression" dxfId="218" priority="220">
      <formula>$H15="LA BANQUE POSTALE - CP"</formula>
    </cfRule>
    <cfRule type="expression" dxfId="217" priority="221">
      <formula>$H15="LA BANQUE POSTALE - CJ"</formula>
    </cfRule>
    <cfRule type="expression" dxfId="216" priority="222">
      <formula>$H15="LIVRET A - CP"</formula>
    </cfRule>
  </conditionalFormatting>
  <conditionalFormatting sqref="C23:C30">
    <cfRule type="expression" dxfId="215" priority="217">
      <formula>$H23="LA BANQUE POSTALE - CP"</formula>
    </cfRule>
    <cfRule type="expression" dxfId="214" priority="218">
      <formula>$H23="LA BANQUE POSTALE - CJ"</formula>
    </cfRule>
    <cfRule type="expression" dxfId="213" priority="219">
      <formula>$H23="LIVRET A - CP"</formula>
    </cfRule>
  </conditionalFormatting>
  <conditionalFormatting sqref="D23">
    <cfRule type="expression" dxfId="212" priority="214">
      <formula>$D23="LA BANQUE POSTALE - CP"</formula>
    </cfRule>
    <cfRule type="expression" dxfId="211" priority="215">
      <formula>$D23="LA BANQUE POSTALE - CJ"</formula>
    </cfRule>
    <cfRule type="expression" dxfId="210" priority="216">
      <formula>$D23="LIVRET A - CP"</formula>
    </cfRule>
  </conditionalFormatting>
  <conditionalFormatting sqref="F23:F30">
    <cfRule type="expression" dxfId="209" priority="211">
      <formula>$H23="LA BANQUE POSTALE - CP"</formula>
    </cfRule>
    <cfRule type="expression" dxfId="208" priority="212">
      <formula>$H23="LA BANQUE POSTALE - CJ"</formula>
    </cfRule>
    <cfRule type="expression" dxfId="207" priority="213">
      <formula>$H23="LIVRET A - CP"</formula>
    </cfRule>
  </conditionalFormatting>
  <conditionalFormatting sqref="F23:G30">
    <cfRule type="expression" dxfId="206" priority="208">
      <formula>$H23="LA BANQUE POSTALE - CP"</formula>
    </cfRule>
    <cfRule type="expression" dxfId="205" priority="209">
      <formula>$H23="LA BANQUE POSTALE - CJ"</formula>
    </cfRule>
    <cfRule type="expression" dxfId="204" priority="210">
      <formula>$H23="LIVRET A - CP"</formula>
    </cfRule>
  </conditionalFormatting>
  <conditionalFormatting sqref="C23:C30">
    <cfRule type="expression" dxfId="203" priority="205">
      <formula>$H23="LA BANQUE POSTALE - CP"</formula>
    </cfRule>
    <cfRule type="expression" dxfId="202" priority="206">
      <formula>$H23="LA BANQUE POSTALE - CJ"</formula>
    </cfRule>
    <cfRule type="expression" dxfId="201" priority="207">
      <formula>$H23="LIVRET A - CP"</formula>
    </cfRule>
  </conditionalFormatting>
  <conditionalFormatting sqref="D23">
    <cfRule type="expression" dxfId="200" priority="202">
      <formula>$D23="LA BANQUE POSTALE - CP"</formula>
    </cfRule>
    <cfRule type="expression" dxfId="199" priority="203">
      <formula>$D23="LA BANQUE POSTALE - CJ"</formula>
    </cfRule>
    <cfRule type="expression" dxfId="198" priority="204">
      <formula>$D23="LIVRET A - CP"</formula>
    </cfRule>
  </conditionalFormatting>
  <conditionalFormatting sqref="F23:F30">
    <cfRule type="expression" dxfId="197" priority="199">
      <formula>$H23="LA BANQUE POSTALE - CP"</formula>
    </cfRule>
    <cfRule type="expression" dxfId="196" priority="200">
      <formula>$H23="LA BANQUE POSTALE - CJ"</formula>
    </cfRule>
    <cfRule type="expression" dxfId="195" priority="201">
      <formula>$H23="LIVRET A - CP"</formula>
    </cfRule>
  </conditionalFormatting>
  <conditionalFormatting sqref="F23:G30">
    <cfRule type="expression" dxfId="194" priority="196">
      <formula>$H23="LA BANQUE POSTALE - CP"</formula>
    </cfRule>
    <cfRule type="expression" dxfId="193" priority="197">
      <formula>$H23="LA BANQUE POSTALE - CJ"</formula>
    </cfRule>
    <cfRule type="expression" dxfId="192" priority="198">
      <formula>$H23="LIVRET A - CP"</formula>
    </cfRule>
  </conditionalFormatting>
  <conditionalFormatting sqref="C31:C38">
    <cfRule type="expression" dxfId="191" priority="193">
      <formula>$H31="LA BANQUE POSTALE - CP"</formula>
    </cfRule>
    <cfRule type="expression" dxfId="190" priority="194">
      <formula>$H31="LA BANQUE POSTALE - CJ"</formula>
    </cfRule>
    <cfRule type="expression" dxfId="189" priority="195">
      <formula>$H31="LIVRET A - CP"</formula>
    </cfRule>
  </conditionalFormatting>
  <conditionalFormatting sqref="D31">
    <cfRule type="expression" dxfId="188" priority="190">
      <formula>$D31="LA BANQUE POSTALE - CP"</formula>
    </cfRule>
    <cfRule type="expression" dxfId="187" priority="191">
      <formula>$D31="LA BANQUE POSTALE - CJ"</formula>
    </cfRule>
    <cfRule type="expression" dxfId="186" priority="192">
      <formula>$D31="LIVRET A - CP"</formula>
    </cfRule>
  </conditionalFormatting>
  <conditionalFormatting sqref="F31:F38">
    <cfRule type="expression" dxfId="185" priority="187">
      <formula>$H31="LA BANQUE POSTALE - CP"</formula>
    </cfRule>
    <cfRule type="expression" dxfId="184" priority="188">
      <formula>$H31="LA BANQUE POSTALE - CJ"</formula>
    </cfRule>
    <cfRule type="expression" dxfId="183" priority="189">
      <formula>$H31="LIVRET A - CP"</formula>
    </cfRule>
  </conditionalFormatting>
  <conditionalFormatting sqref="F31:G38">
    <cfRule type="expression" dxfId="182" priority="184">
      <formula>$H31="LA BANQUE POSTALE - CP"</formula>
    </cfRule>
    <cfRule type="expression" dxfId="181" priority="185">
      <formula>$H31="LA BANQUE POSTALE - CJ"</formula>
    </cfRule>
    <cfRule type="expression" dxfId="180" priority="186">
      <formula>$H31="LIVRET A - CP"</formula>
    </cfRule>
  </conditionalFormatting>
  <conditionalFormatting sqref="C31:C38">
    <cfRule type="expression" dxfId="179" priority="181">
      <formula>$H31="LA BANQUE POSTALE - CP"</formula>
    </cfRule>
    <cfRule type="expression" dxfId="178" priority="182">
      <formula>$H31="LA BANQUE POSTALE - CJ"</formula>
    </cfRule>
    <cfRule type="expression" dxfId="177" priority="183">
      <formula>$H31="LIVRET A - CP"</formula>
    </cfRule>
  </conditionalFormatting>
  <conditionalFormatting sqref="D31">
    <cfRule type="expression" dxfId="176" priority="178">
      <formula>$D31="LA BANQUE POSTALE - CP"</formula>
    </cfRule>
    <cfRule type="expression" dxfId="175" priority="179">
      <formula>$D31="LA BANQUE POSTALE - CJ"</formula>
    </cfRule>
    <cfRule type="expression" dxfId="174" priority="180">
      <formula>$D31="LIVRET A - CP"</formula>
    </cfRule>
  </conditionalFormatting>
  <conditionalFormatting sqref="F31:F38">
    <cfRule type="expression" dxfId="173" priority="175">
      <formula>$H31="LA BANQUE POSTALE - CP"</formula>
    </cfRule>
    <cfRule type="expression" dxfId="172" priority="176">
      <formula>$H31="LA BANQUE POSTALE - CJ"</formula>
    </cfRule>
    <cfRule type="expression" dxfId="171" priority="177">
      <formula>$H31="LIVRET A - CP"</formula>
    </cfRule>
  </conditionalFormatting>
  <conditionalFormatting sqref="F31:G38">
    <cfRule type="expression" dxfId="170" priority="172">
      <formula>$H31="LA BANQUE POSTALE - CP"</formula>
    </cfRule>
    <cfRule type="expression" dxfId="169" priority="173">
      <formula>$H31="LA BANQUE POSTALE - CJ"</formula>
    </cfRule>
    <cfRule type="expression" dxfId="168" priority="174">
      <formula>$H31="LIVRET A - CP"</formula>
    </cfRule>
  </conditionalFormatting>
  <conditionalFormatting sqref="C39:C46">
    <cfRule type="expression" dxfId="167" priority="169">
      <formula>$H39="LA BANQUE POSTALE - CP"</formula>
    </cfRule>
    <cfRule type="expression" dxfId="166" priority="170">
      <formula>$H39="LA BANQUE POSTALE - CJ"</formula>
    </cfRule>
    <cfRule type="expression" dxfId="165" priority="171">
      <formula>$H39="LIVRET A - CP"</formula>
    </cfRule>
  </conditionalFormatting>
  <conditionalFormatting sqref="D39">
    <cfRule type="expression" dxfId="164" priority="166">
      <formula>$D39="LA BANQUE POSTALE - CP"</formula>
    </cfRule>
    <cfRule type="expression" dxfId="163" priority="167">
      <formula>$D39="LA BANQUE POSTALE - CJ"</formula>
    </cfRule>
    <cfRule type="expression" dxfId="162" priority="168">
      <formula>$D39="LIVRET A - CP"</formula>
    </cfRule>
  </conditionalFormatting>
  <conditionalFormatting sqref="F39:F46">
    <cfRule type="expression" dxfId="161" priority="163">
      <formula>$H39="LA BANQUE POSTALE - CP"</formula>
    </cfRule>
    <cfRule type="expression" dxfId="160" priority="164">
      <formula>$H39="LA BANQUE POSTALE - CJ"</formula>
    </cfRule>
    <cfRule type="expression" dxfId="159" priority="165">
      <formula>$H39="LIVRET A - CP"</formula>
    </cfRule>
  </conditionalFormatting>
  <conditionalFormatting sqref="F39:G46">
    <cfRule type="expression" dxfId="158" priority="160">
      <formula>$H39="LA BANQUE POSTALE - CP"</formula>
    </cfRule>
    <cfRule type="expression" dxfId="157" priority="161">
      <formula>$H39="LA BANQUE POSTALE - CJ"</formula>
    </cfRule>
    <cfRule type="expression" dxfId="156" priority="162">
      <formula>$H39="LIVRET A - CP"</formula>
    </cfRule>
  </conditionalFormatting>
  <conditionalFormatting sqref="C39:C46">
    <cfRule type="expression" dxfId="155" priority="157">
      <formula>$H39="LA BANQUE POSTALE - CP"</formula>
    </cfRule>
    <cfRule type="expression" dxfId="154" priority="158">
      <formula>$H39="LA BANQUE POSTALE - CJ"</formula>
    </cfRule>
    <cfRule type="expression" dxfId="153" priority="159">
      <formula>$H39="LIVRET A - CP"</formula>
    </cfRule>
  </conditionalFormatting>
  <conditionalFormatting sqref="D39">
    <cfRule type="expression" dxfId="152" priority="154">
      <formula>$D39="LA BANQUE POSTALE - CP"</formula>
    </cfRule>
    <cfRule type="expression" dxfId="151" priority="155">
      <formula>$D39="LA BANQUE POSTALE - CJ"</formula>
    </cfRule>
    <cfRule type="expression" dxfId="150" priority="156">
      <formula>$D39="LIVRET A - CP"</formula>
    </cfRule>
  </conditionalFormatting>
  <conditionalFormatting sqref="F39:F46">
    <cfRule type="expression" dxfId="149" priority="151">
      <formula>$H39="LA BANQUE POSTALE - CP"</formula>
    </cfRule>
    <cfRule type="expression" dxfId="148" priority="152">
      <formula>$H39="LA BANQUE POSTALE - CJ"</formula>
    </cfRule>
    <cfRule type="expression" dxfId="147" priority="153">
      <formula>$H39="LIVRET A - CP"</formula>
    </cfRule>
  </conditionalFormatting>
  <conditionalFormatting sqref="F39:G46">
    <cfRule type="expression" dxfId="146" priority="148">
      <formula>$H39="LA BANQUE POSTALE - CP"</formula>
    </cfRule>
    <cfRule type="expression" dxfId="145" priority="149">
      <formula>$H39="LA BANQUE POSTALE - CJ"</formula>
    </cfRule>
    <cfRule type="expression" dxfId="144" priority="150">
      <formula>$H39="LIVRET A - CP"</formula>
    </cfRule>
  </conditionalFormatting>
  <conditionalFormatting sqref="C47:C54">
    <cfRule type="expression" dxfId="143" priority="145">
      <formula>$H47="LA BANQUE POSTALE - CP"</formula>
    </cfRule>
    <cfRule type="expression" dxfId="142" priority="146">
      <formula>$H47="LA BANQUE POSTALE - CJ"</formula>
    </cfRule>
    <cfRule type="expression" dxfId="141" priority="147">
      <formula>$H47="LIVRET A - CP"</formula>
    </cfRule>
  </conditionalFormatting>
  <conditionalFormatting sqref="D47">
    <cfRule type="expression" dxfId="140" priority="142">
      <formula>$D47="LA BANQUE POSTALE - CP"</formula>
    </cfRule>
    <cfRule type="expression" dxfId="139" priority="143">
      <formula>$D47="LA BANQUE POSTALE - CJ"</formula>
    </cfRule>
    <cfRule type="expression" dxfId="138" priority="144">
      <formula>$D47="LIVRET A - CP"</formula>
    </cfRule>
  </conditionalFormatting>
  <conditionalFormatting sqref="F47:F54">
    <cfRule type="expression" dxfId="137" priority="139">
      <formula>$H47="LA BANQUE POSTALE - CP"</formula>
    </cfRule>
    <cfRule type="expression" dxfId="136" priority="140">
      <formula>$H47="LA BANQUE POSTALE - CJ"</formula>
    </cfRule>
    <cfRule type="expression" dxfId="135" priority="141">
      <formula>$H47="LIVRET A - CP"</formula>
    </cfRule>
  </conditionalFormatting>
  <conditionalFormatting sqref="F47:G54">
    <cfRule type="expression" dxfId="134" priority="136">
      <formula>$H47="LA BANQUE POSTALE - CP"</formula>
    </cfRule>
    <cfRule type="expression" dxfId="133" priority="137">
      <formula>$H47="LA BANQUE POSTALE - CJ"</formula>
    </cfRule>
    <cfRule type="expression" dxfId="132" priority="138">
      <formula>$H47="LIVRET A - CP"</formula>
    </cfRule>
  </conditionalFormatting>
  <conditionalFormatting sqref="C47:C54">
    <cfRule type="expression" dxfId="131" priority="133">
      <formula>$H47="LA BANQUE POSTALE - CP"</formula>
    </cfRule>
    <cfRule type="expression" dxfId="130" priority="134">
      <formula>$H47="LA BANQUE POSTALE - CJ"</formula>
    </cfRule>
    <cfRule type="expression" dxfId="129" priority="135">
      <formula>$H47="LIVRET A - CP"</formula>
    </cfRule>
  </conditionalFormatting>
  <conditionalFormatting sqref="D47">
    <cfRule type="expression" dxfId="128" priority="130">
      <formula>$D47="LA BANQUE POSTALE - CP"</formula>
    </cfRule>
    <cfRule type="expression" dxfId="127" priority="131">
      <formula>$D47="LA BANQUE POSTALE - CJ"</formula>
    </cfRule>
    <cfRule type="expression" dxfId="126" priority="132">
      <formula>$D47="LIVRET A - CP"</formula>
    </cfRule>
  </conditionalFormatting>
  <conditionalFormatting sqref="F47:F54">
    <cfRule type="expression" dxfId="125" priority="127">
      <formula>$H47="LA BANQUE POSTALE - CP"</formula>
    </cfRule>
    <cfRule type="expression" dxfId="124" priority="128">
      <formula>$H47="LA BANQUE POSTALE - CJ"</formula>
    </cfRule>
    <cfRule type="expression" dxfId="123" priority="129">
      <formula>$H47="LIVRET A - CP"</formula>
    </cfRule>
  </conditionalFormatting>
  <conditionalFormatting sqref="F47:G54">
    <cfRule type="expression" dxfId="122" priority="124">
      <formula>$H47="LA BANQUE POSTALE - CP"</formula>
    </cfRule>
    <cfRule type="expression" dxfId="121" priority="125">
      <formula>$H47="LA BANQUE POSTALE - CJ"</formula>
    </cfRule>
    <cfRule type="expression" dxfId="120" priority="126">
      <formula>$H47="LIVRET A - CP"</formula>
    </cfRule>
  </conditionalFormatting>
  <conditionalFormatting sqref="C55:C62">
    <cfRule type="expression" dxfId="119" priority="121">
      <formula>$H55="LA BANQUE POSTALE - CP"</formula>
    </cfRule>
    <cfRule type="expression" dxfId="118" priority="122">
      <formula>$H55="LA BANQUE POSTALE - CJ"</formula>
    </cfRule>
    <cfRule type="expression" dxfId="117" priority="123">
      <formula>$H55="LIVRET A - CP"</formula>
    </cfRule>
  </conditionalFormatting>
  <conditionalFormatting sqref="D55">
    <cfRule type="expression" dxfId="116" priority="118">
      <formula>$D55="LA BANQUE POSTALE - CP"</formula>
    </cfRule>
    <cfRule type="expression" dxfId="115" priority="119">
      <formula>$D55="LA BANQUE POSTALE - CJ"</formula>
    </cfRule>
    <cfRule type="expression" dxfId="114" priority="120">
      <formula>$D55="LIVRET A - CP"</formula>
    </cfRule>
  </conditionalFormatting>
  <conditionalFormatting sqref="F55:F62">
    <cfRule type="expression" dxfId="113" priority="115">
      <formula>$H55="LA BANQUE POSTALE - CP"</formula>
    </cfRule>
    <cfRule type="expression" dxfId="112" priority="116">
      <formula>$H55="LA BANQUE POSTALE - CJ"</formula>
    </cfRule>
    <cfRule type="expression" dxfId="111" priority="117">
      <formula>$H55="LIVRET A - CP"</formula>
    </cfRule>
  </conditionalFormatting>
  <conditionalFormatting sqref="F55:G62">
    <cfRule type="expression" dxfId="110" priority="112">
      <formula>$H55="LA BANQUE POSTALE - CP"</formula>
    </cfRule>
    <cfRule type="expression" dxfId="109" priority="113">
      <formula>$H55="LA BANQUE POSTALE - CJ"</formula>
    </cfRule>
    <cfRule type="expression" dxfId="108" priority="114">
      <formula>$H55="LIVRET A - CP"</formula>
    </cfRule>
  </conditionalFormatting>
  <conditionalFormatting sqref="C55:C62">
    <cfRule type="expression" dxfId="107" priority="109">
      <formula>$H55="LA BANQUE POSTALE - CP"</formula>
    </cfRule>
    <cfRule type="expression" dxfId="106" priority="110">
      <formula>$H55="LA BANQUE POSTALE - CJ"</formula>
    </cfRule>
    <cfRule type="expression" dxfId="105" priority="111">
      <formula>$H55="LIVRET A - CP"</formula>
    </cfRule>
  </conditionalFormatting>
  <conditionalFormatting sqref="D55">
    <cfRule type="expression" dxfId="104" priority="106">
      <formula>$D55="LA BANQUE POSTALE - CP"</formula>
    </cfRule>
    <cfRule type="expression" dxfId="103" priority="107">
      <formula>$D55="LA BANQUE POSTALE - CJ"</formula>
    </cfRule>
    <cfRule type="expression" dxfId="102" priority="108">
      <formula>$D55="LIVRET A - CP"</formula>
    </cfRule>
  </conditionalFormatting>
  <conditionalFormatting sqref="F55:F62">
    <cfRule type="expression" dxfId="101" priority="103">
      <formula>$H55="LA BANQUE POSTALE - CP"</formula>
    </cfRule>
    <cfRule type="expression" dxfId="100" priority="104">
      <formula>$H55="LA BANQUE POSTALE - CJ"</formula>
    </cfRule>
    <cfRule type="expression" dxfId="99" priority="105">
      <formula>$H55="LIVRET A - CP"</formula>
    </cfRule>
  </conditionalFormatting>
  <conditionalFormatting sqref="F55:G62">
    <cfRule type="expression" dxfId="98" priority="100">
      <formula>$H55="LA BANQUE POSTALE - CP"</formula>
    </cfRule>
    <cfRule type="expression" dxfId="97" priority="101">
      <formula>$H55="LA BANQUE POSTALE - CJ"</formula>
    </cfRule>
    <cfRule type="expression" dxfId="96" priority="102">
      <formula>$H55="LIVRET A - CP"</formula>
    </cfRule>
  </conditionalFormatting>
  <conditionalFormatting sqref="C63:C70">
    <cfRule type="expression" dxfId="95" priority="97">
      <formula>$H63="LA BANQUE POSTALE - CP"</formula>
    </cfRule>
    <cfRule type="expression" dxfId="94" priority="98">
      <formula>$H63="LA BANQUE POSTALE - CJ"</formula>
    </cfRule>
    <cfRule type="expression" dxfId="93" priority="99">
      <formula>$H63="LIVRET A - CP"</formula>
    </cfRule>
  </conditionalFormatting>
  <conditionalFormatting sqref="D63">
    <cfRule type="expression" dxfId="92" priority="94">
      <formula>$D63="LA BANQUE POSTALE - CP"</formula>
    </cfRule>
    <cfRule type="expression" dxfId="91" priority="95">
      <formula>$D63="LA BANQUE POSTALE - CJ"</formula>
    </cfRule>
    <cfRule type="expression" dxfId="90" priority="96">
      <formula>$D63="LIVRET A - CP"</formula>
    </cfRule>
  </conditionalFormatting>
  <conditionalFormatting sqref="F63:F70">
    <cfRule type="expression" dxfId="89" priority="91">
      <formula>$H63="LA BANQUE POSTALE - CP"</formula>
    </cfRule>
    <cfRule type="expression" dxfId="88" priority="92">
      <formula>$H63="LA BANQUE POSTALE - CJ"</formula>
    </cfRule>
    <cfRule type="expression" dxfId="87" priority="93">
      <formula>$H63="LIVRET A - CP"</formula>
    </cfRule>
  </conditionalFormatting>
  <conditionalFormatting sqref="F63:G70">
    <cfRule type="expression" dxfId="86" priority="88">
      <formula>$H63="LA BANQUE POSTALE - CP"</formula>
    </cfRule>
    <cfRule type="expression" dxfId="85" priority="89">
      <formula>$H63="LA BANQUE POSTALE - CJ"</formula>
    </cfRule>
    <cfRule type="expression" dxfId="84" priority="90">
      <formula>$H63="LIVRET A - CP"</formula>
    </cfRule>
  </conditionalFormatting>
  <conditionalFormatting sqref="C63:C70">
    <cfRule type="expression" dxfId="83" priority="85">
      <formula>$H63="LA BANQUE POSTALE - CP"</formula>
    </cfRule>
    <cfRule type="expression" dxfId="82" priority="86">
      <formula>$H63="LA BANQUE POSTALE - CJ"</formula>
    </cfRule>
    <cfRule type="expression" dxfId="81" priority="87">
      <formula>$H63="LIVRET A - CP"</formula>
    </cfRule>
  </conditionalFormatting>
  <conditionalFormatting sqref="D63">
    <cfRule type="expression" dxfId="80" priority="82">
      <formula>$D63="LA BANQUE POSTALE - CP"</formula>
    </cfRule>
    <cfRule type="expression" dxfId="79" priority="83">
      <formula>$D63="LA BANQUE POSTALE - CJ"</formula>
    </cfRule>
    <cfRule type="expression" dxfId="78" priority="84">
      <formula>$D63="LIVRET A - CP"</formula>
    </cfRule>
  </conditionalFormatting>
  <conditionalFormatting sqref="F63:F70">
    <cfRule type="expression" dxfId="77" priority="79">
      <formula>$H63="LA BANQUE POSTALE - CP"</formula>
    </cfRule>
    <cfRule type="expression" dxfId="76" priority="80">
      <formula>$H63="LA BANQUE POSTALE - CJ"</formula>
    </cfRule>
    <cfRule type="expression" dxfId="75" priority="81">
      <formula>$H63="LIVRET A - CP"</formula>
    </cfRule>
  </conditionalFormatting>
  <conditionalFormatting sqref="F63:G70">
    <cfRule type="expression" dxfId="74" priority="76">
      <formula>$H63="LA BANQUE POSTALE - CP"</formula>
    </cfRule>
    <cfRule type="expression" dxfId="73" priority="77">
      <formula>$H63="LA BANQUE POSTALE - CJ"</formula>
    </cfRule>
    <cfRule type="expression" dxfId="72" priority="78">
      <formula>$H63="LIVRET A - CP"</formula>
    </cfRule>
  </conditionalFormatting>
  <conditionalFormatting sqref="C71:C78">
    <cfRule type="expression" dxfId="71" priority="73">
      <formula>$H71="LA BANQUE POSTALE - CP"</formula>
    </cfRule>
    <cfRule type="expression" dxfId="70" priority="74">
      <formula>$H71="LA BANQUE POSTALE - CJ"</formula>
    </cfRule>
    <cfRule type="expression" dxfId="69" priority="75">
      <formula>$H71="LIVRET A - CP"</formula>
    </cfRule>
  </conditionalFormatting>
  <conditionalFormatting sqref="D71">
    <cfRule type="expression" dxfId="68" priority="70">
      <formula>$D71="LA BANQUE POSTALE - CP"</formula>
    </cfRule>
    <cfRule type="expression" dxfId="67" priority="71">
      <formula>$D71="LA BANQUE POSTALE - CJ"</formula>
    </cfRule>
    <cfRule type="expression" dxfId="66" priority="72">
      <formula>$D71="LIVRET A - CP"</formula>
    </cfRule>
  </conditionalFormatting>
  <conditionalFormatting sqref="F71:F78">
    <cfRule type="expression" dxfId="65" priority="67">
      <formula>$H71="LA BANQUE POSTALE - CP"</formula>
    </cfRule>
    <cfRule type="expression" dxfId="64" priority="68">
      <formula>$H71="LA BANQUE POSTALE - CJ"</formula>
    </cfRule>
    <cfRule type="expression" dxfId="63" priority="69">
      <formula>$H71="LIVRET A - CP"</formula>
    </cfRule>
  </conditionalFormatting>
  <conditionalFormatting sqref="F71:G78">
    <cfRule type="expression" dxfId="62" priority="64">
      <formula>$H71="LA BANQUE POSTALE - CP"</formula>
    </cfRule>
    <cfRule type="expression" dxfId="61" priority="65">
      <formula>$H71="LA BANQUE POSTALE - CJ"</formula>
    </cfRule>
    <cfRule type="expression" dxfId="60" priority="66">
      <formula>$H71="LIVRET A - CP"</formula>
    </cfRule>
  </conditionalFormatting>
  <conditionalFormatting sqref="C71:C78">
    <cfRule type="expression" dxfId="59" priority="61">
      <formula>$H71="LA BANQUE POSTALE - CP"</formula>
    </cfRule>
    <cfRule type="expression" dxfId="58" priority="62">
      <formula>$H71="LA BANQUE POSTALE - CJ"</formula>
    </cfRule>
    <cfRule type="expression" dxfId="57" priority="63">
      <formula>$H71="LIVRET A - CP"</formula>
    </cfRule>
  </conditionalFormatting>
  <conditionalFormatting sqref="D71">
    <cfRule type="expression" dxfId="56" priority="58">
      <formula>$D71="LA BANQUE POSTALE - CP"</formula>
    </cfRule>
    <cfRule type="expression" dxfId="55" priority="59">
      <formula>$D71="LA BANQUE POSTALE - CJ"</formula>
    </cfRule>
    <cfRule type="expression" dxfId="54" priority="60">
      <formula>$D71="LIVRET A - CP"</formula>
    </cfRule>
  </conditionalFormatting>
  <conditionalFormatting sqref="F71:F78">
    <cfRule type="expression" dxfId="53" priority="55">
      <formula>$H71="LA BANQUE POSTALE - CP"</formula>
    </cfRule>
    <cfRule type="expression" dxfId="52" priority="56">
      <formula>$H71="LA BANQUE POSTALE - CJ"</formula>
    </cfRule>
    <cfRule type="expression" dxfId="51" priority="57">
      <formula>$H71="LIVRET A - CP"</formula>
    </cfRule>
  </conditionalFormatting>
  <conditionalFormatting sqref="F71:G78">
    <cfRule type="expression" dxfId="50" priority="52">
      <formula>$H71="LA BANQUE POSTALE - CP"</formula>
    </cfRule>
    <cfRule type="expression" dxfId="49" priority="53">
      <formula>$H71="LA BANQUE POSTALE - CJ"</formula>
    </cfRule>
    <cfRule type="expression" dxfId="48" priority="54">
      <formula>$H71="LIVRET A - CP"</formula>
    </cfRule>
  </conditionalFormatting>
  <conditionalFormatting sqref="C79:C86">
    <cfRule type="expression" dxfId="47" priority="49">
      <formula>$H79="LA BANQUE POSTALE - CP"</formula>
    </cfRule>
    <cfRule type="expression" dxfId="46" priority="50">
      <formula>$H79="LA BANQUE POSTALE - CJ"</formula>
    </cfRule>
    <cfRule type="expression" dxfId="45" priority="51">
      <formula>$H79="LIVRET A - CP"</formula>
    </cfRule>
  </conditionalFormatting>
  <conditionalFormatting sqref="D79">
    <cfRule type="expression" dxfId="44" priority="46">
      <formula>$D79="LA BANQUE POSTALE - CP"</formula>
    </cfRule>
    <cfRule type="expression" dxfId="43" priority="47">
      <formula>$D79="LA BANQUE POSTALE - CJ"</formula>
    </cfRule>
    <cfRule type="expression" dxfId="42" priority="48">
      <formula>$D79="LIVRET A - CP"</formula>
    </cfRule>
  </conditionalFormatting>
  <conditionalFormatting sqref="F79:F86">
    <cfRule type="expression" dxfId="41" priority="43">
      <formula>$H79="LA BANQUE POSTALE - CP"</formula>
    </cfRule>
    <cfRule type="expression" dxfId="40" priority="44">
      <formula>$H79="LA BANQUE POSTALE - CJ"</formula>
    </cfRule>
    <cfRule type="expression" dxfId="39" priority="45">
      <formula>$H79="LIVRET A - CP"</formula>
    </cfRule>
  </conditionalFormatting>
  <conditionalFormatting sqref="F79:G86">
    <cfRule type="expression" dxfId="38" priority="40">
      <formula>$H79="LA BANQUE POSTALE - CP"</formula>
    </cfRule>
    <cfRule type="expression" dxfId="37" priority="41">
      <formula>$H79="LA BANQUE POSTALE - CJ"</formula>
    </cfRule>
    <cfRule type="expression" dxfId="36" priority="42">
      <formula>$H79="LIVRET A - CP"</formula>
    </cfRule>
  </conditionalFormatting>
  <conditionalFormatting sqref="C79:C86">
    <cfRule type="expression" dxfId="35" priority="37">
      <formula>$H79="LA BANQUE POSTALE - CP"</formula>
    </cfRule>
    <cfRule type="expression" dxfId="34" priority="38">
      <formula>$H79="LA BANQUE POSTALE - CJ"</formula>
    </cfRule>
    <cfRule type="expression" dxfId="33" priority="39">
      <formula>$H79="LIVRET A - CP"</formula>
    </cfRule>
  </conditionalFormatting>
  <conditionalFormatting sqref="D79">
    <cfRule type="expression" dxfId="32" priority="34">
      <formula>$D79="LA BANQUE POSTALE - CP"</formula>
    </cfRule>
    <cfRule type="expression" dxfId="31" priority="35">
      <formula>$D79="LA BANQUE POSTALE - CJ"</formula>
    </cfRule>
    <cfRule type="expression" dxfId="30" priority="36">
      <formula>$D79="LIVRET A - CP"</formula>
    </cfRule>
  </conditionalFormatting>
  <conditionalFormatting sqref="F79:F86">
    <cfRule type="expression" dxfId="29" priority="31">
      <formula>$H79="LA BANQUE POSTALE - CP"</formula>
    </cfRule>
    <cfRule type="expression" dxfId="28" priority="32">
      <formula>$H79="LA BANQUE POSTALE - CJ"</formula>
    </cfRule>
    <cfRule type="expression" dxfId="27" priority="33">
      <formula>$H79="LIVRET A - CP"</formula>
    </cfRule>
  </conditionalFormatting>
  <conditionalFormatting sqref="F79:G86">
    <cfRule type="expression" dxfId="26" priority="28">
      <formula>$H79="LA BANQUE POSTALE - CP"</formula>
    </cfRule>
    <cfRule type="expression" dxfId="25" priority="29">
      <formula>$H79="LA BANQUE POSTALE - CJ"</formula>
    </cfRule>
    <cfRule type="expression" dxfId="24" priority="30">
      <formula>$H79="LIVRET A - CP"</formula>
    </cfRule>
  </conditionalFormatting>
  <conditionalFormatting sqref="D87">
    <cfRule type="expression" dxfId="23" priority="22">
      <formula>$D87="LA BANQUE POSTALE - CP"</formula>
    </cfRule>
    <cfRule type="expression" dxfId="22" priority="23">
      <formula>$D87="LA BANQUE POSTALE - CJ"</formula>
    </cfRule>
    <cfRule type="expression" dxfId="21" priority="24">
      <formula>$D87="LIVRET A - CP"</formula>
    </cfRule>
  </conditionalFormatting>
  <conditionalFormatting sqref="D87">
    <cfRule type="expression" dxfId="20" priority="10">
      <formula>$D87="LA BANQUE POSTALE - CP"</formula>
    </cfRule>
    <cfRule type="expression" dxfId="19" priority="11">
      <formula>$D87="LA BANQUE POSTALE - CJ"</formula>
    </cfRule>
    <cfRule type="expression" dxfId="18" priority="12">
      <formula>$D87="LIVRET A - CP"</formula>
    </cfRule>
  </conditionalFormatting>
  <conditionalFormatting sqref="D7">
    <cfRule type="expression" dxfId="17" priority="1">
      <formula>$D7="LA BANQUE POSTALE - CP"</formula>
    </cfRule>
    <cfRule type="expression" dxfId="16" priority="2">
      <formula>$D7="LA BANQUE POSTALE - CJ"</formula>
    </cfRule>
    <cfRule type="expression" dxfId="15" priority="3">
      <formula>$D7="LIVRET A - CP"</formula>
    </cfRule>
  </conditionalFormatting>
  <dataValidations count="3">
    <dataValidation type="list" allowBlank="1" showInputMessage="1" showErrorMessage="1" sqref="F1">
      <formula1>s_Catégories</formula1>
    </dataValidation>
    <dataValidation type="list" allowBlank="1" showInputMessage="1" showErrorMessage="1" sqref="D2:D96">
      <formula1>T_Comptes</formula1>
    </dataValidation>
    <dataValidation type="list" allowBlank="1" showInputMessage="1" showErrorMessage="1" sqref="F2:F96">
      <formula1>Catégories_sans_doublons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Périodique</vt:lpstr>
      <vt:lpstr>Catégories_sans_doublons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2021-01-11T21:12:12Z</dcterms:created>
  <dcterms:modified xsi:type="dcterms:W3CDTF">2021-06-13T17:32:09Z</dcterms:modified>
</cp:coreProperties>
</file>