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showPivotChartFilter="1"/>
  <bookViews>
    <workbookView xWindow="-120" yWindow="-120" windowWidth="19420" windowHeight="11020"/>
  </bookViews>
  <sheets>
    <sheet name="Données" sheetId="3" r:id="rId1"/>
    <sheet name="TcD" sheetId="4" r:id="rId2"/>
    <sheet name="Listes" sheetId="2" r:id="rId3"/>
  </sheets>
  <functionGroups/>
  <definedNames>
    <definedName name="c_année">#REF!</definedName>
    <definedName name="c_c">#REF!</definedName>
    <definedName name="c_compte">#REF!</definedName>
    <definedName name="c_crédit">#REF!</definedName>
    <definedName name="c_débit">#REF!</definedName>
    <definedName name="c_jour">#REF!</definedName>
    <definedName name="c_modes">#REF!</definedName>
    <definedName name="c_mois">#REF!</definedName>
    <definedName name="c_montant">#REF!</definedName>
    <definedName name="c_sc">#REF!</definedName>
    <definedName name="Détails">#REF!</definedName>
    <definedName name="Formulaire">#REF!</definedName>
    <definedName name="s_Années">#REF!</definedName>
    <definedName name="s_Catégories">T_Catégories[Catégorie]</definedName>
    <definedName name="s_Jours">#REF!</definedName>
    <definedName name="s_Mois">#REF!</definedName>
    <definedName name="s_SousCatégories">Listes!$G$2:$G$23</definedName>
    <definedName name="T_Comptes">Listes!$E$2:$E$4</definedName>
    <definedName name="T_Modes">T_Mode[Modes]</definedName>
  </definedNames>
  <calcPr calcId="124519"/>
  <pivotCaches>
    <pivotCache cacheId="7" r:id="rId4"/>
  </pivotCaches>
</workbook>
</file>

<file path=xl/calcChain.xml><?xml version="1.0" encoding="utf-8"?>
<calcChain xmlns="http://schemas.openxmlformats.org/spreadsheetml/2006/main">
  <c r="H3" i="3"/>
  <c r="D1" l="1"/>
  <c r="V7" i="4" l="1"/>
  <c r="G3" i="3" l="1"/>
  <c r="F3"/>
  <c r="U8" i="4" l="1"/>
  <c r="U7"/>
  <c r="E1" l="1"/>
  <c r="T3" l="1"/>
  <c r="S3"/>
  <c r="G1" i="3" l="1"/>
  <c r="U3" i="4" l="1"/>
  <c r="G3" i="2"/>
  <c r="G9"/>
  <c r="G6"/>
  <c r="G5"/>
  <c r="G23"/>
  <c r="G19"/>
  <c r="G15"/>
  <c r="G11"/>
  <c r="G7"/>
  <c r="G2"/>
  <c r="G20"/>
  <c r="G16"/>
  <c r="G12"/>
  <c r="G8"/>
  <c r="G4"/>
  <c r="G21"/>
  <c r="G17"/>
  <c r="G13"/>
  <c r="G22"/>
  <c r="G18"/>
  <c r="G14"/>
  <c r="G10"/>
</calcChain>
</file>

<file path=xl/comments1.xml><?xml version="1.0" encoding="utf-8"?>
<comments xmlns="http://schemas.openxmlformats.org/spreadsheetml/2006/main">
  <authors>
    <author>Michel Esteban</author>
  </authors>
  <commentList>
    <comment ref="V7" authorId="0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en cours</t>
        </r>
      </text>
    </comment>
  </commentList>
</comments>
</file>

<file path=xl/sharedStrings.xml><?xml version="1.0" encoding="utf-8"?>
<sst xmlns="http://schemas.openxmlformats.org/spreadsheetml/2006/main" count="223" uniqueCount="126">
  <si>
    <t>Catégorie</t>
  </si>
  <si>
    <t>S/Catégorie</t>
  </si>
  <si>
    <t>Mode</t>
  </si>
  <si>
    <t>Modes</t>
  </si>
  <si>
    <t>CB</t>
  </si>
  <si>
    <t>Chèque</t>
  </si>
  <si>
    <t>Prélèvement</t>
  </si>
  <si>
    <t>Virement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</si>
  <si>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</si>
  <si>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</si>
  <si>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</si>
  <si>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</si>
  <si>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</si>
  <si>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</si>
  <si>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</si>
  <si>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</si>
  <si>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</si>
  <si>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</si>
  <si>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</si>
  <si>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</si>
  <si>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</si>
  <si>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</si>
  <si>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Cotisation</t>
  </si>
  <si>
    <t>Crédit auto</t>
  </si>
  <si>
    <t>Scolarité</t>
  </si>
  <si>
    <t>Bijoux</t>
  </si>
  <si>
    <t>Impôt</t>
  </si>
  <si>
    <t>Mutuelle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</si>
  <si>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</si>
  <si>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</si>
  <si>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</si>
  <si>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</si>
  <si>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</si>
  <si>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</si>
  <si>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</si>
  <si>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</si>
  <si>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</si>
  <si>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</si>
  <si>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</si>
  <si>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</si>
  <si>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</si>
  <si>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</si>
  <si>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</si>
  <si>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</si>
  <si>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</si>
  <si>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</si>
  <si>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</si>
  <si>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</si>
  <si>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</si>
  <si>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</si>
  <si>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</si>
  <si>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</si>
  <si>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</si>
  <si>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Liquide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</si>
  <si>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</si>
  <si>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</si>
  <si>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</si>
  <si>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</si>
  <si>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</si>
  <si>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</si>
  <si>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</si>
  <si>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</si>
  <si>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</si>
  <si>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</si>
  <si>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</si>
  <si>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</si>
  <si>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</si>
  <si>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</si>
  <si>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</si>
  <si>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</si>
  <si>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</si>
  <si>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</si>
  <si>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</si>
  <si>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</si>
  <si>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</si>
  <si>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</si>
  <si>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</si>
  <si>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</si>
  <si>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</si>
  <si>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</si>
  <si>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LA BANQUE POSTALE - CP</t>
  </si>
  <si>
    <t>Forfait mobile</t>
  </si>
  <si>
    <t>Fibre</t>
  </si>
  <si>
    <t>Compte joint</t>
  </si>
  <si>
    <t>Compte perso</t>
  </si>
  <si>
    <t>Livret A</t>
  </si>
  <si>
    <t>Date</t>
  </si>
  <si>
    <t>Nombre opérations</t>
  </si>
  <si>
    <t>Histoire d'Or : bague Eva</t>
  </si>
  <si>
    <t xml:space="preserve">Date </t>
  </si>
  <si>
    <t>Bpostale-CJ</t>
  </si>
  <si>
    <t>Salaire Adila</t>
  </si>
  <si>
    <t>Apport</t>
  </si>
  <si>
    <t xml:space="preserve">RATP : carnet tickets 1/2 tarif </t>
  </si>
  <si>
    <t>CASINO</t>
  </si>
  <si>
    <t>SUSHI KING</t>
  </si>
  <si>
    <t>PRIMEURS</t>
  </si>
  <si>
    <t>ADOBE photoshop-éléments 2021</t>
  </si>
  <si>
    <t>TRESORERIE-COMPTES</t>
  </si>
  <si>
    <t>NID</t>
  </si>
  <si>
    <t>R001</t>
  </si>
  <si>
    <t>R002</t>
  </si>
  <si>
    <t>R003</t>
  </si>
  <si>
    <t>R004</t>
  </si>
  <si>
    <t>R005</t>
  </si>
  <si>
    <t>R006</t>
  </si>
  <si>
    <t>R007</t>
  </si>
  <si>
    <t>Sous-catégories</t>
  </si>
  <si>
    <t>Débit</t>
  </si>
  <si>
    <t>Crédit</t>
  </si>
  <si>
    <t>Commentaires</t>
  </si>
  <si>
    <t>Solde total Bque_Postale</t>
  </si>
  <si>
    <t>Nouveau Solde BP-CJ
 B_Postale-CJ</t>
  </si>
  <si>
    <t>Nouveau Solde BP-CP
B_Postale-CP
B_Postale-CJ
B_Postale-CP
BPostale-CP
Bpostale-CP
 La banque postale</t>
  </si>
  <si>
    <t>Nouveau Solde Livret A
Livret A-CP
 Livret A</t>
  </si>
  <si>
    <t>GESTION COMPTE</t>
  </si>
  <si>
    <t>Total général</t>
  </si>
  <si>
    <t>(Tous)</t>
  </si>
  <si>
    <t>Valeurs</t>
  </si>
  <si>
    <t>Somme de Débit</t>
  </si>
  <si>
    <t>Somme de Crédit</t>
  </si>
  <si>
    <t>Nombre de Mode</t>
  </si>
  <si>
    <t>SOLDES DE DEPART----&gt;</t>
  </si>
  <si>
    <t>Filtrage</t>
  </si>
  <si>
    <t>Colonne</t>
  </si>
  <si>
    <t>Sous-catégorie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</si>
</sst>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[$-F800]dddd\,\ mmmm\ dd\,\ yyyy"/>
    <numFmt numFmtId="166" formatCode="#,##0.00\ [$€-40C]"/>
    <numFmt numFmtId="167" formatCode="dd/mm/yy;@"/>
  </numFmts>
  <fonts count="20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theme="1"/>
      <name val="Consolas"/>
      <family val="3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onsolas"/>
      <family val="3"/>
    </font>
    <font>
      <sz val="8"/>
      <name val="Consolas"/>
      <family val="2"/>
    </font>
    <font>
      <b/>
      <sz val="22"/>
      <color theme="0"/>
      <name val="Consolas"/>
      <family val="3"/>
    </font>
    <font>
      <sz val="10"/>
      <color theme="0"/>
      <name val="Consolas"/>
      <family val="3"/>
    </font>
    <font>
      <sz val="10"/>
      <color theme="1" tint="4.9989318521683403E-2"/>
      <name val="Consolas"/>
      <family val="3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49998474074526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3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3" fillId="0" borderId="0" xfId="0" applyFont="1"/>
    <xf numFmtId="0" fontId="4" fillId="3" borderId="3" xfId="0" applyFont="1" applyFill="1" applyBorder="1"/>
    <xf numFmtId="0" fontId="5" fillId="0" borderId="0" xfId="0" applyFont="1"/>
    <xf numFmtId="0" fontId="0" fillId="4" borderId="1" xfId="0" applyFont="1" applyFill="1" applyBorder="1"/>
    <xf numFmtId="0" fontId="0" fillId="12" borderId="1" xfId="0" applyFill="1" applyBorder="1"/>
    <xf numFmtId="0" fontId="0" fillId="6" borderId="1" xfId="0" applyFill="1" applyBorder="1"/>
    <xf numFmtId="0" fontId="0" fillId="8" borderId="1" xfId="0" applyFont="1" applyFill="1" applyBorder="1"/>
    <xf numFmtId="0" fontId="0" fillId="10" borderId="1" xfId="0" applyFont="1" applyFill="1" applyBorder="1"/>
    <xf numFmtId="0" fontId="0" fillId="9" borderId="1" xfId="0" applyFont="1" applyFill="1" applyBorder="1"/>
    <xf numFmtId="0" fontId="0" fillId="12" borderId="1" xfId="0" applyFont="1" applyFill="1" applyBorder="1"/>
    <xf numFmtId="0" fontId="0" fillId="14" borderId="1" xfId="0" applyFill="1" applyBorder="1"/>
    <xf numFmtId="0" fontId="0" fillId="10" borderId="8" xfId="0" applyFont="1" applyFill="1" applyBorder="1"/>
    <xf numFmtId="0" fontId="0" fillId="13" borderId="4" xfId="0" applyFill="1" applyBorder="1"/>
    <xf numFmtId="0" fontId="0" fillId="7" borderId="2" xfId="0" applyFont="1" applyFill="1" applyBorder="1"/>
    <xf numFmtId="0" fontId="0" fillId="7" borderId="10" xfId="0" applyFont="1" applyFill="1" applyBorder="1"/>
    <xf numFmtId="0" fontId="0" fillId="7" borderId="9" xfId="0" applyFill="1" applyBorder="1"/>
    <xf numFmtId="0" fontId="0" fillId="8" borderId="1" xfId="0" applyFill="1" applyBorder="1"/>
    <xf numFmtId="0" fontId="9" fillId="0" borderId="0" xfId="0" applyFont="1"/>
    <xf numFmtId="0" fontId="9" fillId="5" borderId="7" xfId="0" applyFont="1" applyFill="1" applyBorder="1"/>
    <xf numFmtId="0" fontId="9" fillId="6" borderId="7" xfId="0" applyFont="1" applyFill="1" applyBorder="1"/>
    <xf numFmtId="0" fontId="9" fillId="8" borderId="7" xfId="0" applyFont="1" applyFill="1" applyBorder="1"/>
    <xf numFmtId="0" fontId="8" fillId="11" borderId="0" xfId="0" applyFont="1" applyFill="1" applyBorder="1"/>
    <xf numFmtId="0" fontId="0" fillId="6" borderId="11" xfId="0" applyFill="1" applyBorder="1"/>
    <xf numFmtId="0" fontId="0" fillId="15" borderId="1" xfId="0" applyFont="1" applyFill="1" applyBorder="1"/>
    <xf numFmtId="0" fontId="0" fillId="16" borderId="0" xfId="0" applyFill="1" applyBorder="1" applyAlignment="1">
      <alignment horizontal="left"/>
    </xf>
    <xf numFmtId="0" fontId="0" fillId="16" borderId="13" xfId="0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8" fillId="17" borderId="15" xfId="0" applyFont="1" applyFill="1" applyBorder="1"/>
    <xf numFmtId="0" fontId="10" fillId="16" borderId="16" xfId="0" applyFont="1" applyFill="1" applyBorder="1" applyAlignment="1">
      <alignment horizontal="center" vertical="center" wrapText="1"/>
    </xf>
    <xf numFmtId="0" fontId="6" fillId="20" borderId="1" xfId="0" applyFont="1" applyFill="1" applyBorder="1" applyAlignment="1">
      <alignment horizontal="center" wrapText="1"/>
    </xf>
    <xf numFmtId="0" fontId="6" fillId="13" borderId="1" xfId="0" applyFont="1" applyFill="1" applyBorder="1" applyAlignment="1">
      <alignment horizontal="center" wrapText="1"/>
    </xf>
    <xf numFmtId="0" fontId="6" fillId="21" borderId="1" xfId="0" applyFont="1" applyFill="1" applyBorder="1" applyAlignment="1">
      <alignment horizontal="center" wrapText="1"/>
    </xf>
    <xf numFmtId="0" fontId="2" fillId="2" borderId="0" xfId="0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0" fontId="11" fillId="22" borderId="12" xfId="0" applyFont="1" applyFill="1" applyBorder="1" applyAlignment="1">
      <alignment vertical="center"/>
    </xf>
    <xf numFmtId="0" fontId="0" fillId="22" borderId="14" xfId="0" applyNumberFormat="1" applyFill="1" applyBorder="1" applyAlignment="1">
      <alignment horizontal="center" vertical="center"/>
    </xf>
    <xf numFmtId="0" fontId="8" fillId="22" borderId="0" xfId="0" applyNumberFormat="1" applyFont="1" applyFill="1" applyBorder="1" applyAlignment="1">
      <alignment horizontal="right" vertical="center"/>
    </xf>
    <xf numFmtId="0" fontId="0" fillId="22" borderId="0" xfId="0" applyFill="1" applyBorder="1" applyAlignment="1">
      <alignment horizontal="center" vertical="center"/>
    </xf>
    <xf numFmtId="0" fontId="15" fillId="22" borderId="0" xfId="0" applyFont="1" applyFill="1" applyBorder="1" applyAlignment="1">
      <alignment horizontal="left" vertical="center"/>
    </xf>
    <xf numFmtId="0" fontId="7" fillId="18" borderId="19" xfId="0" applyFont="1" applyFill="1" applyBorder="1" applyAlignment="1">
      <alignment horizontal="center" vertical="center"/>
    </xf>
    <xf numFmtId="166" fontId="17" fillId="20" borderId="1" xfId="0" applyNumberFormat="1" applyFont="1" applyFill="1" applyBorder="1" applyAlignment="1">
      <alignment horizontal="center" vertical="center" wrapText="1"/>
    </xf>
    <xf numFmtId="166" fontId="12" fillId="19" borderId="17" xfId="0" applyNumberFormat="1" applyFont="1" applyFill="1" applyBorder="1" applyAlignment="1">
      <alignment horizontal="center" vertical="center"/>
    </xf>
    <xf numFmtId="166" fontId="12" fillId="19" borderId="5" xfId="0" applyNumberFormat="1" applyFont="1" applyFill="1" applyBorder="1" applyAlignment="1">
      <alignment horizontal="center" vertical="center"/>
    </xf>
    <xf numFmtId="167" fontId="0" fillId="0" borderId="0" xfId="0" applyNumberFormat="1"/>
    <xf numFmtId="0" fontId="7" fillId="22" borderId="0" xfId="0" applyFont="1" applyFill="1" applyBorder="1" applyAlignment="1">
      <alignment vertical="center"/>
    </xf>
    <xf numFmtId="0" fontId="8" fillId="16" borderId="0" xfId="0" applyFont="1" applyFill="1" applyBorder="1" applyAlignment="1">
      <alignment horizontal="center" vertical="center"/>
    </xf>
    <xf numFmtId="0" fontId="8" fillId="16" borderId="20" xfId="0" applyFont="1" applyFill="1" applyBorder="1" applyAlignment="1">
      <alignment horizontal="center" vertical="center"/>
    </xf>
    <xf numFmtId="0" fontId="8" fillId="16" borderId="22" xfId="0" applyFont="1" applyFill="1" applyBorder="1" applyAlignment="1">
      <alignment horizontal="center" vertical="center"/>
    </xf>
    <xf numFmtId="0" fontId="8" fillId="16" borderId="21" xfId="0" applyFont="1" applyFill="1" applyBorder="1" applyAlignment="1">
      <alignment horizontal="center" vertical="center"/>
    </xf>
    <xf numFmtId="0" fontId="8" fillId="16" borderId="23" xfId="0" applyFont="1" applyFill="1" applyBorder="1" applyAlignment="1">
      <alignment horizontal="center" vertical="center"/>
    </xf>
    <xf numFmtId="0" fontId="0" fillId="0" borderId="21" xfId="0" applyBorder="1"/>
    <xf numFmtId="167" fontId="0" fillId="0" borderId="1" xfId="0" applyNumberFormat="1" applyBorder="1"/>
    <xf numFmtId="164" fontId="0" fillId="0" borderId="8" xfId="0" applyNumberFormat="1" applyBorder="1"/>
    <xf numFmtId="167" fontId="0" fillId="14" borderId="24" xfId="0" applyNumberFormat="1" applyFill="1" applyBorder="1"/>
    <xf numFmtId="0" fontId="0" fillId="14" borderId="25" xfId="0" applyFill="1" applyBorder="1"/>
    <xf numFmtId="166" fontId="17" fillId="20" borderId="11" xfId="0" applyNumberFormat="1" applyFont="1" applyFill="1" applyBorder="1" applyAlignment="1">
      <alignment horizontal="center" vertical="center" wrapText="1"/>
    </xf>
    <xf numFmtId="0" fontId="0" fillId="12" borderId="0" xfId="0" applyFill="1" applyBorder="1" applyAlignment="1">
      <alignment horizontal="center" vertical="center"/>
    </xf>
    <xf numFmtId="0" fontId="7" fillId="18" borderId="26" xfId="0" applyFont="1" applyFill="1" applyBorder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/>
    </xf>
    <xf numFmtId="0" fontId="2" fillId="2" borderId="0" xfId="0" applyNumberFormat="1" applyFont="1" applyFill="1" applyAlignment="1">
      <alignment horizontal="left" vertical="center"/>
    </xf>
    <xf numFmtId="0" fontId="18" fillId="11" borderId="0" xfId="0" applyFont="1" applyFill="1"/>
    <xf numFmtId="0" fontId="19" fillId="12" borderId="7" xfId="0" applyFont="1" applyFill="1" applyBorder="1"/>
    <xf numFmtId="0" fontId="19" fillId="10" borderId="7" xfId="0" applyFont="1" applyFill="1" applyBorder="1"/>
    <xf numFmtId="0" fontId="19" fillId="7" borderId="7" xfId="0" applyFont="1" applyFill="1" applyBorder="1"/>
    <xf numFmtId="0" fontId="19" fillId="13" borderId="7" xfId="0" applyFont="1" applyFill="1" applyBorder="1"/>
    <xf numFmtId="0" fontId="19" fillId="14" borderId="7" xfId="0" applyFont="1" applyFill="1" applyBorder="1"/>
    <xf numFmtId="0" fontId="19" fillId="9" borderId="7" xfId="0" applyFont="1" applyFill="1" applyBorder="1"/>
    <xf numFmtId="0" fontId="19" fillId="15" borderId="7" xfId="0" applyFont="1" applyFill="1" applyBorder="1"/>
    <xf numFmtId="0" fontId="19" fillId="5" borderId="6" xfId="0" applyFont="1" applyFill="1" applyBorder="1"/>
    <xf numFmtId="14" fontId="7" fillId="18" borderId="18" xfId="0" applyNumberFormat="1" applyFont="1" applyFill="1" applyBorder="1" applyAlignment="1">
      <alignment horizontal="center" vertical="center"/>
    </xf>
    <xf numFmtId="0" fontId="7" fillId="22" borderId="13" xfId="0" applyFont="1" applyFill="1" applyBorder="1" applyAlignment="1">
      <alignment horizontal="center" vertical="center"/>
    </xf>
    <xf numFmtId="0" fontId="0" fillId="16" borderId="13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NumberFormat="1"/>
    <xf numFmtId="165" fontId="7" fillId="22" borderId="0" xfId="0" applyNumberFormat="1" applyFont="1" applyFill="1" applyBorder="1" applyAlignment="1">
      <alignment horizontal="right" vertical="center"/>
    </xf>
    <xf numFmtId="0" fontId="0" fillId="0" borderId="0" xfId="0" applyFill="1" applyBorder="1"/>
  </cellXfs>
  <cellStyles count="2">
    <cellStyle name="Normal" xfId="0" builtinId="0"/>
    <cellStyle name="Normal 2" xfId="1"/>
  </cellStyles>
  <dxfs count="28"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7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99FFCC"/>
      <color rgb="FF00FFCC"/>
      <color rgb="FFCC99FF"/>
      <color rgb="FFCCECFF"/>
      <color rgb="FFFFC000"/>
      <color rgb="FF00B0F0"/>
      <color rgb="FF00FF00"/>
      <color rgb="FF66FF99"/>
      <color rgb="FFFF9933"/>
      <color rgb="FFFFCC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[gestioncomptes-estebanter.xlsm]TcD!Tableau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layout/>
      <c:spPr>
        <a:noFill/>
        <a:ln>
          <a:noFill/>
        </a:ln>
        <a:effectLst/>
      </c:spPr>
    </c:title>
    <c:pivotFmts>
      <c:pivotFmt>
        <c:idx val="0"/>
        <c:spPr>
          <a:solidFill>
            <a:srgbClr val="FF0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C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numFmt formatCode="#,##0.00\ &quot;€&quot;" sourceLinked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6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TcD!$B$6:$B$7</c:f>
              <c:strCache>
                <c:ptCount val="1"/>
                <c:pt idx="0">
                  <c:v>Somme de Débit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multiLvlStrRef>
              <c:f>TcD!$A$8:$A$15</c:f>
              <c:multiLvlStrCache>
                <c:ptCount val="5"/>
                <c:lvl>
                  <c:pt idx="0">
                    <c:v>ALIMENTATION</c:v>
                  </c:pt>
                  <c:pt idx="1">
                    <c:v>BEAUTE-MODE</c:v>
                  </c:pt>
                  <c:pt idx="2">
                    <c:v>TRANSPORT</c:v>
                  </c:pt>
                  <c:pt idx="3">
                    <c:v>FINANCE</c:v>
                  </c:pt>
                  <c:pt idx="4">
                    <c:v>LOISIRS</c:v>
                  </c:pt>
                </c:lvl>
                <c:lvl>
                  <c:pt idx="0">
                    <c:v>CB</c:v>
                  </c:pt>
                  <c:pt idx="3">
                    <c:v>Paypal</c:v>
                  </c:pt>
                </c:lvl>
              </c:multiLvlStrCache>
            </c:multiLvlStrRef>
          </c:cat>
          <c:val>
            <c:numRef>
              <c:f>TcD!$B$8:$B$15</c:f>
              <c:numCache>
                <c:formatCode>General</c:formatCode>
                <c:ptCount val="5"/>
                <c:pt idx="0">
                  <c:v>-104.69</c:v>
                </c:pt>
                <c:pt idx="1">
                  <c:v>59</c:v>
                </c:pt>
                <c:pt idx="2">
                  <c:v>8.4499999999999993</c:v>
                </c:pt>
                <c:pt idx="4">
                  <c:v>-62.43</c:v>
                </c:pt>
              </c:numCache>
            </c:numRef>
          </c:val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Somme de Crédit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multiLvlStrRef>
              <c:f>TcD!$A$8:$A$15</c:f>
              <c:multiLvlStrCache>
                <c:ptCount val="5"/>
                <c:lvl>
                  <c:pt idx="0">
                    <c:v>ALIMENTATION</c:v>
                  </c:pt>
                  <c:pt idx="1">
                    <c:v>BEAUTE-MODE</c:v>
                  </c:pt>
                  <c:pt idx="2">
                    <c:v>TRANSPORT</c:v>
                  </c:pt>
                  <c:pt idx="3">
                    <c:v>FINANCE</c:v>
                  </c:pt>
                  <c:pt idx="4">
                    <c:v>LOISIRS</c:v>
                  </c:pt>
                </c:lvl>
                <c:lvl>
                  <c:pt idx="0">
                    <c:v>CB</c:v>
                  </c:pt>
                  <c:pt idx="3">
                    <c:v>Paypal</c:v>
                  </c:pt>
                </c:lvl>
              </c:multiLvlStrCache>
            </c:multiLvlStrRef>
          </c:cat>
          <c:val>
            <c:numRef>
              <c:f>TcD!$C$8:$C$15</c:f>
              <c:numCache>
                <c:formatCode>General</c:formatCode>
                <c:ptCount val="5"/>
                <c:pt idx="3">
                  <c:v>2000</c:v>
                </c:pt>
              </c:numCache>
            </c:numRef>
          </c:val>
        </c:ser>
        <c:dLbls>
          <c:showVal val="1"/>
        </c:dLbls>
        <c:gapWidth val="100"/>
        <c:axId val="51570560"/>
        <c:axId val="51572096"/>
      </c:barChart>
      <c:catAx>
        <c:axId val="51570560"/>
        <c:scaling>
          <c:orientation val="minMax"/>
        </c:scaling>
        <c:axPos val="b"/>
        <c:numFmt formatCode="General" sourceLinked="1"/>
        <c:tickLblPos val="nextTo"/>
        <c:crossAx val="51572096"/>
        <c:crosses val="autoZero"/>
        <c:auto val="1"/>
        <c:lblAlgn val="ctr"/>
        <c:lblOffset val="100"/>
      </c:catAx>
      <c:valAx>
        <c:axId val="51572096"/>
        <c:scaling>
          <c:orientation val="minMax"/>
        </c:scaling>
        <c:axPos val="l"/>
        <c:numFmt formatCode="General" sourceLinked="1"/>
        <c:tickLblPos val="nextTo"/>
        <c:crossAx val="51570560"/>
        <c:crosses val="autoZero"/>
        <c:crossBetween val="between"/>
      </c:valAx>
      <c:dTable>
        <c:showHorzBorder val="1"/>
        <c:showVertBorder val="1"/>
        <c:showOutline val="1"/>
      </c:dTable>
      <c:spPr>
        <a:noFill/>
        <a:ln>
          <a:noFill/>
        </a:ln>
        <a:effectLst/>
        <a:sp3d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comptes en %</a:t>
            </a:r>
            <a:endParaRPr lang="fr-FR"/>
          </a:p>
        </c:rich>
      </c:tx>
      <c:spPr>
        <a:noFill/>
        <a:ln>
          <a:noFill/>
        </a:ln>
        <a:effectLst/>
      </c:spPr>
    </c:title>
    <c:view3D>
      <c:rotX val="30"/>
      <c:rotY val="7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14"/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BAB-4C53-985D-972C78CBC788}"/>
              </c:ext>
            </c:extLst>
          </c:dPt>
          <c:dPt>
            <c:idx val="1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BAB-4C53-985D-972C78CBC788}"/>
              </c:ext>
            </c:extLst>
          </c:dPt>
          <c:dPt>
            <c:idx val="2"/>
            <c:spPr>
              <a:solidFill>
                <a:srgbClr val="FF993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BAB-4C53-985D-972C78CBC788}"/>
              </c:ext>
            </c:extLst>
          </c:dPt>
          <c:dLbls>
            <c:dLbl>
              <c:idx val="0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joint</a:t>
                    </a:r>
                  </a:p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6708381F-4C64-412C-BEA4-CD25A2BE7F67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fr-FR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CatName val="1"/>
              <c:showPercent val="1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9BAB-4C53-985D-972C78CBC788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personel</a:t>
                    </a:r>
                    <a:r>
                      <a:rPr lang="en-US" baseline="0"/>
                      <a:t>
</a:t>
                    </a:r>
                    <a:fld id="{B113AD71-D4FA-4269-84F8-2631487AE347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CatName val="1"/>
              <c:showPercent val="1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9BAB-4C53-985D-972C78CBC788}"/>
                </c:ext>
              </c:extLst>
            </c:dLbl>
            <c:dLbl>
              <c:idx val="2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aseline="0"/>
                      <a:t>Livret A
</a:t>
                    </a:r>
                    <a:fld id="{53AF03AA-BAFE-4C81-9BAC-8465B64786D2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CatName val="1"/>
              <c:showPercent val="1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9BAB-4C53-985D-972C78CBC788}"/>
                </c:ext>
              </c:extLst>
            </c:dLbl>
            <c:dLbl>
              <c:idx val="3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Livret A</a:t>
                    </a:r>
                    <a:r>
                      <a:rPr lang="en-US" baseline="0"/>
                      <a:t>
</a:t>
                    </a:r>
                    <a:fld id="{32A4CD0D-EB58-4950-8679-2C4F98A5CA42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CatName val="1"/>
              <c:showPercent val="1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9BAB-4C53-985D-972C78CBC788}"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solidFill>
                  <a:srgbClr val="90C226"/>
                </a:solidFill>
              </a:ln>
              <a:effectLst/>
            </c:spPr>
            <c:dLblPos val="outEnd"/>
            <c:showCatName val="1"/>
            <c:showPercent val="1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TcD!$S$3:$U$3</c:f>
              <c:numCache>
                <c:formatCode>General</c:formatCode>
                <c:ptCount val="3"/>
                <c:pt idx="0">
                  <c:v>6212.1100000000006</c:v>
                </c:pt>
                <c:pt idx="1">
                  <c:v>475.71</c:v>
                </c:pt>
                <c:pt idx="2">
                  <c:v>7380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BAB-4C53-985D-972C78CBC788}"/>
            </c:ext>
          </c:extLst>
        </c:ser>
      </c:pie3DChart>
      <c:spPr>
        <a:noFill/>
        <a:ln>
          <a:noFill/>
        </a:ln>
        <a:effectLst/>
      </c:spPr>
    </c:plotArea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>
        <c:manualLayout>
          <c:xMode val="edge"/>
          <c:yMode val="edge"/>
          <c:x val="0.46580931489073485"/>
          <c:y val="9.2726720482237471E-3"/>
        </c:manualLayout>
      </c:layout>
    </c:title>
    <c:plotArea>
      <c:layout>
        <c:manualLayout>
          <c:layoutTarget val="inner"/>
          <c:xMode val="edge"/>
          <c:yMode val="edge"/>
          <c:x val="6.1006951546905934E-2"/>
          <c:y val="0.18962614338617551"/>
          <c:w val="0.91642804246870391"/>
          <c:h val="0.75937416034859484"/>
        </c:manualLayout>
      </c:layout>
      <c:lineChart>
        <c:grouping val="standard"/>
        <c:ser>
          <c:idx val="0"/>
          <c:order val="0"/>
          <c:tx>
            <c:strRef>
              <c:f>TcD!$V$6</c:f>
              <c:strCache>
                <c:ptCount val="1"/>
                <c:pt idx="0">
                  <c:v>Bpostale-CJ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TcD!$U$7:$U$8</c:f>
              <c:numCache>
                <c:formatCode>dd/mm/yy;@</c:formatCode>
                <c:ptCount val="2"/>
                <c:pt idx="0">
                  <c:v>44346</c:v>
                </c:pt>
                <c:pt idx="1">
                  <c:v>44347</c:v>
                </c:pt>
              </c:numCache>
            </c:numRef>
          </c:cat>
          <c:val>
            <c:numRef>
              <c:f>TcD!$V$7:$V$8</c:f>
              <c:numCache>
                <c:formatCode>#,##0.00\ "€"</c:formatCode>
                <c:ptCount val="2"/>
                <c:pt idx="0">
                  <c:v>4269.3</c:v>
                </c:pt>
                <c:pt idx="1">
                  <c:v>6173.06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marker val="1"/>
        <c:axId val="73643520"/>
        <c:axId val="73645056"/>
      </c:lineChart>
      <c:dateAx>
        <c:axId val="73643520"/>
        <c:scaling>
          <c:orientation val="minMax"/>
        </c:scaling>
        <c:axPos val="b"/>
        <c:numFmt formatCode="dd/mm/yy;@" sourceLinked="1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645056"/>
        <c:crosses val="autoZero"/>
        <c:auto val="1"/>
        <c:lblOffset val="100"/>
        <c:baseTimeUnit val="days"/>
      </c:dateAx>
      <c:valAx>
        <c:axId val="736450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643520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305236</xdr:colOff>
      <xdr:row>2</xdr:row>
      <xdr:rowOff>23813</xdr:rowOff>
    </xdr:from>
    <xdr:to>
      <xdr:col>1</xdr:col>
      <xdr:colOff>1547813</xdr:colOff>
      <xdr:row>2</xdr:row>
      <xdr:rowOff>326881</xdr:rowOff>
    </xdr:to>
    <xdr:sp macro="[0]!Module1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305236" y="467591"/>
          <a:ext cx="1242577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4</xdr:col>
      <xdr:colOff>920029</xdr:colOff>
      <xdr:row>0</xdr:row>
      <xdr:rowOff>0</xdr:rowOff>
    </xdr:from>
    <xdr:to>
      <xdr:col>5</xdr:col>
      <xdr:colOff>11230</xdr:colOff>
      <xdr:row>2</xdr:row>
      <xdr:rowOff>512330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62870" y="0"/>
          <a:ext cx="960121" cy="95971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416718</xdr:colOff>
      <xdr:row>21</xdr:row>
      <xdr:rowOff>11908</xdr:rowOff>
    </xdr:from>
    <xdr:to>
      <xdr:col>19</xdr:col>
      <xdr:colOff>904874</xdr:colOff>
      <xdr:row>57</xdr:row>
      <xdr:rowOff>130969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919163</xdr:colOff>
      <xdr:row>38</xdr:row>
      <xdr:rowOff>71445</xdr:rowOff>
    </xdr:from>
    <xdr:to>
      <xdr:col>4</xdr:col>
      <xdr:colOff>1285875</xdr:colOff>
      <xdr:row>54</xdr:row>
      <xdr:rowOff>147645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5952</xdr:colOff>
      <xdr:row>4</xdr:row>
      <xdr:rowOff>200024</xdr:rowOff>
    </xdr:from>
    <xdr:to>
      <xdr:col>19</xdr:col>
      <xdr:colOff>892968</xdr:colOff>
      <xdr:row>21</xdr:row>
      <xdr:rowOff>73818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6</xdr:col>
      <xdr:colOff>11907</xdr:colOff>
      <xdr:row>0</xdr:row>
      <xdr:rowOff>0</xdr:rowOff>
    </xdr:from>
    <xdr:to>
      <xdr:col>6</xdr:col>
      <xdr:colOff>1059656</xdr:colOff>
      <xdr:row>4</xdr:row>
      <xdr:rowOff>194088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274595" y="0"/>
          <a:ext cx="1047749" cy="1039432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FEH56" refreshedDate="44353.762859027775" createdVersion="7" refreshedVersion="3" minRefreshableVersion="3" recordCount="7">
  <cacheSource type="worksheet">
    <worksheetSource name="T_Données"/>
  </cacheSource>
  <cacheFields count="9">
    <cacheField name="NID" numFmtId="0">
      <sharedItems/>
    </cacheField>
    <cacheField name="Date" numFmtId="14">
      <sharedItems containsSemiMixedTypes="0" containsNonDate="0" containsDate="1" containsString="0" minDate="2021-05-30T00:00:00" maxDate="2021-06-01T00:00:00" count="2">
        <d v="2021-05-30T00:00:00"/>
        <d v="2021-05-31T00:00:00"/>
      </sharedItems>
    </cacheField>
    <cacheField name="Compte" numFmtId="0">
      <sharedItems count="2">
        <s v="LA BANQUE POSTALE - CP"/>
        <s v="LA BANQUE POSTALE - CJ"/>
      </sharedItems>
    </cacheField>
    <cacheField name="Mode" numFmtId="0">
      <sharedItems count="2">
        <s v="CB"/>
        <s v="Paypal"/>
      </sharedItems>
    </cacheField>
    <cacheField name="Catégorie" numFmtId="0">
      <sharedItems count="5">
        <s v="BEAUTE-MODE"/>
        <s v="FINANCE"/>
        <s v="TRANSPORT"/>
        <s v="ALIMENTATION"/>
        <s v="LOISIRS"/>
      </sharedItems>
    </cacheField>
    <cacheField name="S/Catégorie" numFmtId="0">
      <sharedItems/>
    </cacheField>
    <cacheField name="Débit" numFmtId="164">
      <sharedItems containsString="0" containsBlank="1" containsNumber="1" minValue="-62.43" maxValue="59"/>
    </cacheField>
    <cacheField name="Crédit" numFmtId="164">
      <sharedItems containsString="0" containsBlank="1" containsNumber="1" containsInteger="1" minValue="2000" maxValue="2000"/>
    </cacheField>
    <cacheField name="Commentaires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R001"/>
    <x v="0"/>
    <x v="0"/>
    <x v="0"/>
    <x v="0"/>
    <s v="Bijoux"/>
    <n v="59"/>
    <m/>
    <s v="Histoire d'Or : bague Eva"/>
  </r>
  <r>
    <s v="R002"/>
    <x v="1"/>
    <x v="1"/>
    <x v="1"/>
    <x v="1"/>
    <s v="Dépôt"/>
    <m/>
    <n v="2000"/>
    <s v="Salaire Adila"/>
  </r>
  <r>
    <s v="R003"/>
    <x v="1"/>
    <x v="1"/>
    <x v="0"/>
    <x v="2"/>
    <s v="Public"/>
    <n v="8.4499999999999993"/>
    <m/>
    <s v="RATP : carnet tickets 1/2 tarif "/>
  </r>
  <r>
    <s v="R004"/>
    <x v="1"/>
    <x v="1"/>
    <x v="0"/>
    <x v="3"/>
    <s v="Grande surface"/>
    <n v="-19.52"/>
    <m/>
    <s v="CASINO"/>
  </r>
  <r>
    <s v="R005"/>
    <x v="1"/>
    <x v="1"/>
    <x v="0"/>
    <x v="3"/>
    <s v="Restaurant"/>
    <n v="-29.5"/>
    <m/>
    <s v="SUSHI KING"/>
  </r>
  <r>
    <s v="R006"/>
    <x v="1"/>
    <x v="1"/>
    <x v="0"/>
    <x v="3"/>
    <s v="Commerce"/>
    <n v="-55.67"/>
    <m/>
    <s v="PRIMEURS"/>
  </r>
  <r>
    <s v="R007"/>
    <x v="1"/>
    <x v="0"/>
    <x v="1"/>
    <x v="4"/>
    <s v="Informatique Hight-tech"/>
    <n v="-62.43"/>
    <m/>
    <s v="ADOBE photoshop-éléments 20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3" minRefreshableVersion="3" useAutoFormatting="1" rowGrandTotals="0" itemPrintTitles="1" createdVersion="7" indent="0" outline="1" outlineData="1" multipleFieldFilters="0" rowHeaderCaption="Comptes">
  <location ref="E6:F12" firstHeaderRow="1" firstDataRow="1" firstDataCol="1"/>
  <pivotFields count="9">
    <pivotField showAll="0" defaultSubtotal="0"/>
    <pivotField numFmtId="14" showAll="0" defaultSubtotal="0"/>
    <pivotField axis="axisRow" showAll="0" defaultSubtotal="0">
      <items count="2">
        <item x="1"/>
        <item x="0"/>
      </items>
    </pivotField>
    <pivotField axis="axisRow" dataField="1" showAll="0" defaultSubtotal="0">
      <items count="2">
        <item x="0"/>
        <item x="1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2"/>
    <field x="3"/>
  </rowFields>
  <rowItems count="6">
    <i>
      <x/>
    </i>
    <i r="1">
      <x/>
    </i>
    <i r="1">
      <x v="1"/>
    </i>
    <i>
      <x v="1"/>
    </i>
    <i r="1">
      <x/>
    </i>
    <i r="1">
      <x v="1"/>
    </i>
  </rowItems>
  <colItems count="1">
    <i/>
  </colItems>
  <dataFields count="1">
    <dataField name="Nombre de Mode" fld="3" subtotal="count" baseField="0" baseItem="0"/>
  </dataFields>
  <pivotTableStyleInfo name="PivotStyleMedium3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3" minRefreshableVersion="3" useAutoFormatting="1" itemPrintTitles="1" createdVersion="7" indent="0" outline="1" outlineData="1" chartFormat="1" rowHeaderCaption="GESTION COMPTE">
  <location ref="A6:C15" firstHeaderRow="1" firstDataRow="2" firstDataCol="1" rowPageCount="2" colPageCount="1"/>
  <pivotFields count="9">
    <pivotField showAll="0" defaultSubtotal="0"/>
    <pivotField axis="axisPage" numFmtId="14" showAll="0" defaultSubtotal="0">
      <items count="2">
        <item x="0"/>
        <item x="1"/>
      </items>
    </pivotField>
    <pivotField axis="axisPage" showAll="0" defaultSubtotal="0">
      <items count="2">
        <item x="1"/>
        <item x="0"/>
      </items>
    </pivotField>
    <pivotField axis="axisRow" showAll="0" defaultSubtotal="0">
      <items count="2">
        <item x="0"/>
        <item x="1"/>
      </items>
    </pivotField>
    <pivotField axis="axisRow" showAll="0" defaultSubtotal="0">
      <items count="5">
        <item x="3"/>
        <item x="0"/>
        <item x="1"/>
        <item x="4"/>
        <item x="2"/>
      </items>
    </pivotField>
    <pivotField showAll="0" defaultSubtotal="0"/>
    <pivotField dataField="1" showAll="0" defaultSubtotal="0"/>
    <pivotField dataField="1" showAll="0" defaultSubtotal="0"/>
    <pivotField showAll="0" defaultSubtotal="0"/>
  </pivotFields>
  <rowFields count="2">
    <field x="3"/>
    <field x="4"/>
  </rowFields>
  <rowItems count="8">
    <i>
      <x/>
    </i>
    <i r="1">
      <x/>
    </i>
    <i r="1">
      <x v="1"/>
    </i>
    <i r="1">
      <x v="4"/>
    </i>
    <i>
      <x v="1"/>
    </i>
    <i r="1">
      <x v="2"/>
    </i>
    <i r="1">
      <x v="3"/>
    </i>
    <i t="grand">
      <x/>
    </i>
  </rowItems>
  <colFields count="1">
    <field x="-2"/>
  </colFields>
  <colItems count="2">
    <i>
      <x/>
    </i>
    <i i="1">
      <x v="1"/>
    </i>
  </colItems>
  <pageFields count="2">
    <pageField fld="1" hier="-1"/>
    <pageField fld="2" hier="-1"/>
  </pageFields>
  <dataFields count="2">
    <dataField name="Somme de Débit" fld="6" baseField="0" baseItem="0"/>
    <dataField name="Somme de Crédit" fld="7" baseField="0" baseItem="0"/>
  </dataFields>
  <chartFormats count="2">
    <chartFormat chart="0" format="16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3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5" name="T_Données" displayName="T_Données" ref="A5:I12" totalsRowShown="0" headerRowDxfId="27" headerRowBorderDxfId="26">
  <sortState ref="B5:L5">
    <sortCondition ref="B4:B5"/>
  </sortState>
  <tableColumns count="9">
    <tableColumn id="7" name="NID"/>
    <tableColumn id="1" name="Date" dataDxfId="25"/>
    <tableColumn id="2" name="Compte" dataDxfId="24"/>
    <tableColumn id="3" name="Mode" dataDxfId="23"/>
    <tableColumn id="9" name="Catégorie" dataDxfId="22"/>
    <tableColumn id="8" name="S/Catégorie" dataDxfId="21"/>
    <tableColumn id="4" name="Débit" dataDxfId="20"/>
    <tableColumn id="5" name="Crédit" dataDxfId="19"/>
    <tableColumn id="6" name="Commentaires" dataDxfId="18" totalsRow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T_Recap" displayName="T_Recap" ref="U6:V8" totalsRowShown="0" headerRowBorderDxfId="16" tableBorderDxfId="15" totalsRowBorderDxfId="14">
  <autoFilter ref="U6:V8"/>
  <tableColumns count="2">
    <tableColumn id="1" name="Date " dataDxfId="13">
      <calculatedColumnFormula>Données!B6</calculatedColumnFormula>
    </tableColumn>
    <tableColumn id="2" name="Bpostale-CJ" dataDxfId="12">
      <calculatedColumnFormula>Données!#REF!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_Catégories" displayName="T_Catégories" ref="A1:B56" totalsRowShown="0" headerRowDxfId="11" dataDxfId="10" tableBorderDxfId="9">
  <autoFilter ref="A1:B56">
    <filterColumn colId="0" hiddenButton="1"/>
  </autoFilter>
  <tableColumns count="2">
    <tableColumn id="1" name="Catégorie" dataDxfId="8"/>
    <tableColumn id="2" name="Sous-catégories" dataDxfId="7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_Mode" displayName="T_Mode" ref="C1:C9" totalsRowShown="0" tableBorderDxfId="6">
  <autoFilter ref="C1:C9"/>
  <sortState ref="C2:C7">
    <sortCondition ref="C2"/>
  </sortState>
  <tableColumns count="1">
    <tableColumn id="1" name="Modes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id="7" name="T_Sous_Catégories38" displayName="T_Sous_Catégories38" ref="E1:E4" totalsRowShown="0" tableBorderDxfId="5">
  <autoFilter ref="E1:E4"/>
  <sortState ref="E2:E4">
    <sortCondition ref="E4"/>
  </sortState>
  <tableColumns count="1">
    <tableColumn id="1" name="Comptes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id="3" name="T_Filtre" displayName="T_Filtre" ref="H1:I7" totalsRowShown="0">
  <autoFilter ref="H1:I7"/>
  <tableColumns count="2">
    <tableColumn id="1" name="Filtrage"/>
    <tableColumn id="2" name="Colon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7" Type="http://schemas.openxmlformats.org/officeDocument/2006/relationships/comments" Target="../comments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O12"/>
  <sheetViews>
    <sheetView tabSelected="1" zoomScale="88" zoomScaleNormal="88" workbookViewId="0">
      <pane ySplit="5" topLeftCell="A6" activePane="bottomLeft" state="frozen"/>
      <selection pane="bottomLeft" activeCell="E21" sqref="E21"/>
    </sheetView>
  </sheetViews>
  <sheetFormatPr baseColWidth="10" defaultColWidth="11.453125" defaultRowHeight="13"/>
  <cols>
    <col min="1" max="1" width="0.54296875" customWidth="1"/>
    <col min="2" max="2" width="26.7265625" style="1" customWidth="1"/>
    <col min="3" max="8" width="26.7265625" style="2" customWidth="1"/>
    <col min="9" max="9" width="54.7265625" style="30" customWidth="1"/>
    <col min="10" max="10" width="11" bestFit="1" customWidth="1"/>
    <col min="11" max="13" width="18.26953125" customWidth="1"/>
  </cols>
  <sheetData>
    <row r="1" spans="1:15" ht="22.5" customHeight="1">
      <c r="B1" s="38" t="s">
        <v>98</v>
      </c>
      <c r="C1" s="40" t="s">
        <v>87</v>
      </c>
      <c r="D1" s="42">
        <f>COUNTA(T_Données[NID])</f>
        <v>7</v>
      </c>
      <c r="E1" s="75"/>
      <c r="F1" s="32" t="s">
        <v>111</v>
      </c>
      <c r="G1" s="46">
        <f>F3+G3</f>
        <v>6687.8200000000006</v>
      </c>
      <c r="H1" s="29"/>
      <c r="I1" s="76"/>
      <c r="N1" s="4"/>
      <c r="O1" s="4"/>
    </row>
    <row r="2" spans="1:15" ht="12.75" customHeight="1" thickBot="1">
      <c r="B2" s="39"/>
      <c r="C2" s="42"/>
      <c r="D2" s="42"/>
      <c r="E2" s="41"/>
      <c r="F2" s="33" t="s">
        <v>112</v>
      </c>
      <c r="G2" s="34" t="s">
        <v>113</v>
      </c>
      <c r="H2" s="35" t="s">
        <v>114</v>
      </c>
      <c r="I2" s="28"/>
      <c r="J2" s="4"/>
      <c r="N2" s="4"/>
      <c r="O2" s="4"/>
    </row>
    <row r="3" spans="1:15" ht="42" customHeight="1" thickBot="1">
      <c r="B3" s="39"/>
      <c r="C3" s="41"/>
      <c r="D3" s="41"/>
      <c r="E3" s="41"/>
      <c r="F3" s="44">
        <f>F4+SUMPRODUCT((T_Données[Compte]=Listes!E2)*T_Données[Crédit])+SUMPRODUCT((T_Données[Compte]=Listes!E2)*T_Données[Débit])</f>
        <v>6212.1100000000006</v>
      </c>
      <c r="G3" s="45">
        <f>G4+SUMPRODUCT((T_Données[Compte]=Listes!E4)*T_Données[Crédit])+SUMPRODUCT((T_Données[Compte]=Listes!E4)*T_Données[Débit])</f>
        <v>475.71</v>
      </c>
      <c r="H3" s="45">
        <f>H4+SUMPRODUCT((T_Données[Compte]=Listes!E3)*T_Données[Crédit])+SUMPRODUCT((T_Données[Compte]=Listes!E3)*T_Données[Débit])</f>
        <v>7380</v>
      </c>
      <c r="I3" s="28"/>
      <c r="J3" s="4"/>
      <c r="N3" s="4"/>
      <c r="O3" s="4"/>
    </row>
    <row r="4" spans="1:15" ht="42.75" customHeight="1" thickBot="1">
      <c r="B4" s="39"/>
      <c r="C4" s="41"/>
      <c r="D4" s="41"/>
      <c r="E4" s="60" t="s">
        <v>122</v>
      </c>
      <c r="F4" s="59">
        <v>4269.3</v>
      </c>
      <c r="G4" s="45">
        <v>479.14</v>
      </c>
      <c r="H4" s="45">
        <v>7380</v>
      </c>
      <c r="I4" s="28"/>
      <c r="J4" s="4"/>
      <c r="N4" s="4"/>
      <c r="O4" s="4"/>
    </row>
    <row r="5" spans="1:15" ht="22.5" customHeight="1" thickBot="1">
      <c r="A5" s="61" t="s">
        <v>99</v>
      </c>
      <c r="B5" s="74" t="s">
        <v>86</v>
      </c>
      <c r="C5" s="43" t="s">
        <v>9</v>
      </c>
      <c r="D5" s="43" t="s">
        <v>2</v>
      </c>
      <c r="E5" s="43" t="s">
        <v>0</v>
      </c>
      <c r="F5" s="43" t="s">
        <v>1</v>
      </c>
      <c r="G5" s="43" t="s">
        <v>108</v>
      </c>
      <c r="H5" s="43" t="s">
        <v>109</v>
      </c>
      <c r="I5" s="43" t="s">
        <v>110</v>
      </c>
      <c r="J5" s="4"/>
      <c r="K5" s="4"/>
      <c r="L5" s="4"/>
      <c r="M5" s="4"/>
      <c r="N5" s="4"/>
      <c r="O5" s="4"/>
    </row>
    <row r="6" spans="1:15">
      <c r="A6" t="s">
        <v>100</v>
      </c>
      <c r="B6" s="62">
        <v>44346</v>
      </c>
      <c r="C6" s="63" t="s">
        <v>80</v>
      </c>
      <c r="D6" s="36" t="s">
        <v>4</v>
      </c>
      <c r="E6" s="63" t="s">
        <v>38</v>
      </c>
      <c r="F6" s="63" t="s">
        <v>25</v>
      </c>
      <c r="G6" s="37">
        <v>59</v>
      </c>
      <c r="H6" s="37"/>
      <c r="I6" s="64" t="s">
        <v>88</v>
      </c>
    </row>
    <row r="7" spans="1:15">
      <c r="A7" t="s">
        <v>101</v>
      </c>
      <c r="B7" s="62">
        <v>44347</v>
      </c>
      <c r="C7" s="63" t="s">
        <v>50</v>
      </c>
      <c r="D7" s="36" t="s">
        <v>11</v>
      </c>
      <c r="E7" s="63" t="s">
        <v>34</v>
      </c>
      <c r="F7" s="63" t="s">
        <v>51</v>
      </c>
      <c r="G7" s="37"/>
      <c r="H7" s="37">
        <v>2000</v>
      </c>
      <c r="I7" s="64" t="s">
        <v>91</v>
      </c>
    </row>
    <row r="8" spans="1:15">
      <c r="A8" t="s">
        <v>102</v>
      </c>
      <c r="B8" s="62">
        <v>44347</v>
      </c>
      <c r="C8" s="63" t="s">
        <v>50</v>
      </c>
      <c r="D8" s="36" t="s">
        <v>4</v>
      </c>
      <c r="E8" s="63" t="s">
        <v>35</v>
      </c>
      <c r="F8" s="63" t="s">
        <v>36</v>
      </c>
      <c r="G8" s="37">
        <v>8.4499999999999993</v>
      </c>
      <c r="H8" s="37"/>
      <c r="I8" s="64" t="s">
        <v>93</v>
      </c>
    </row>
    <row r="9" spans="1:15">
      <c r="A9" t="s">
        <v>103</v>
      </c>
      <c r="B9" s="62">
        <v>44347</v>
      </c>
      <c r="C9" s="63" t="s">
        <v>50</v>
      </c>
      <c r="D9" s="36" t="s">
        <v>4</v>
      </c>
      <c r="E9" s="63" t="s">
        <v>32</v>
      </c>
      <c r="F9" s="63" t="s">
        <v>40</v>
      </c>
      <c r="G9" s="37">
        <v>19.53</v>
      </c>
      <c r="H9" s="37"/>
      <c r="I9" s="64" t="s">
        <v>94</v>
      </c>
    </row>
    <row r="10" spans="1:15">
      <c r="A10" t="s">
        <v>104</v>
      </c>
      <c r="B10" s="62">
        <v>44347</v>
      </c>
      <c r="C10" s="63" t="s">
        <v>50</v>
      </c>
      <c r="D10" s="36" t="s">
        <v>4</v>
      </c>
      <c r="E10" s="63" t="s">
        <v>32</v>
      </c>
      <c r="F10" s="63" t="s">
        <v>20</v>
      </c>
      <c r="G10" s="37">
        <v>-29.5</v>
      </c>
      <c r="H10" s="37"/>
      <c r="I10" s="64" t="s">
        <v>95</v>
      </c>
    </row>
    <row r="11" spans="1:15">
      <c r="A11" t="s">
        <v>105</v>
      </c>
      <c r="B11" s="62">
        <v>44347</v>
      </c>
      <c r="C11" s="63" t="s">
        <v>50</v>
      </c>
      <c r="D11" s="36" t="s">
        <v>4</v>
      </c>
      <c r="E11" s="63" t="s">
        <v>32</v>
      </c>
      <c r="F11" s="63" t="s">
        <v>37</v>
      </c>
      <c r="G11" s="37">
        <v>-55.67</v>
      </c>
      <c r="H11" s="37"/>
      <c r="I11" s="64" t="s">
        <v>96</v>
      </c>
    </row>
    <row r="12" spans="1:15">
      <c r="A12" t="s">
        <v>106</v>
      </c>
      <c r="B12" s="62">
        <v>44347</v>
      </c>
      <c r="C12" s="63" t="s">
        <v>80</v>
      </c>
      <c r="D12" s="36" t="s">
        <v>11</v>
      </c>
      <c r="E12" s="63" t="s">
        <v>39</v>
      </c>
      <c r="F12" s="63" t="s">
        <v>75</v>
      </c>
      <c r="G12" s="37">
        <v>-62.43</v>
      </c>
      <c r="H12" s="37"/>
      <c r="I12" s="64" t="s">
        <v>97</v>
      </c>
    </row>
  </sheetData>
  <phoneticPr fontId="16" type="noConversion"/>
  <conditionalFormatting sqref="G1 G3:H4">
    <cfRule type="cellIs" dxfId="4" priority="19" operator="lessThan">
      <formula>0</formula>
    </cfRule>
    <cfRule type="cellIs" dxfId="3" priority="20" operator="greaterThanOrEqual">
      <formula>0</formula>
    </cfRule>
  </conditionalFormatting>
  <conditionalFormatting sqref="B6:I9762">
    <cfRule type="expression" dxfId="2" priority="16">
      <formula>$E6="LA BANQUE POSTALE - CP"</formula>
    </cfRule>
    <cfRule type="expression" dxfId="1" priority="17">
      <formula>$E6="LA BANQUE POSTALE - CJ"</formula>
    </cfRule>
    <cfRule type="expression" dxfId="0" priority="18">
      <formula>$E6="LIVRET A - CP"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X35"/>
  <sheetViews>
    <sheetView showGridLines="0" showRowColHeaders="0" zoomScale="80" zoomScaleNormal="80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E6" sqref="E6"/>
    </sheetView>
  </sheetViews>
  <sheetFormatPr baseColWidth="10" defaultRowHeight="13"/>
  <cols>
    <col min="1" max="1" width="18.1796875" customWidth="1"/>
    <col min="2" max="2" width="15.36328125" customWidth="1"/>
    <col min="3" max="3" width="16.36328125" customWidth="1"/>
    <col min="4" max="4" width="1" customWidth="1"/>
    <col min="5" max="5" width="25.1796875" customWidth="1"/>
    <col min="6" max="6" width="15.36328125" bestFit="1" customWidth="1"/>
    <col min="7" max="8" width="16.1796875" customWidth="1"/>
    <col min="9" max="9" width="26.81640625" bestFit="1" customWidth="1"/>
    <col min="10" max="10" width="6.54296875" bestFit="1" customWidth="1"/>
    <col min="11" max="12" width="15" bestFit="1" customWidth="1"/>
    <col min="13" max="13" width="6" bestFit="1" customWidth="1"/>
    <col min="14" max="14" width="10" bestFit="1" customWidth="1"/>
    <col min="15" max="15" width="8" bestFit="1" customWidth="1"/>
    <col min="16" max="16" width="23" bestFit="1" customWidth="1"/>
    <col min="17" max="17" width="11" bestFit="1" customWidth="1"/>
    <col min="18" max="19" width="13.54296875" customWidth="1"/>
    <col min="20" max="20" width="13.54296875" style="54" customWidth="1"/>
    <col min="21" max="21" width="12" bestFit="1" customWidth="1"/>
    <col min="22" max="22" width="15" customWidth="1"/>
    <col min="23" max="23" width="12" bestFit="1" customWidth="1"/>
    <col min="24" max="24" width="9.81640625" style="47" bestFit="1" customWidth="1"/>
    <col min="25" max="25" width="21.269531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796875" bestFit="1" customWidth="1"/>
    <col min="37" max="37" width="17.179687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796875" bestFit="1" customWidth="1"/>
    <col min="75" max="75" width="17.1796875" bestFit="1" customWidth="1"/>
  </cols>
  <sheetData>
    <row r="1" spans="1:22" ht="18">
      <c r="A1" s="38" t="s">
        <v>79</v>
      </c>
      <c r="B1" s="48"/>
      <c r="C1" s="48"/>
      <c r="D1" s="48"/>
      <c r="E1" s="81">
        <f ca="1">TODAY()</f>
        <v>44353</v>
      </c>
      <c r="F1" s="81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52"/>
      <c r="U1" s="49"/>
      <c r="V1" s="49"/>
    </row>
    <row r="2" spans="1:22" ht="15.5">
      <c r="A2" s="48"/>
      <c r="B2" s="48"/>
      <c r="C2" s="48"/>
      <c r="D2" s="48"/>
      <c r="E2" s="48"/>
      <c r="F2" s="48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50" t="s">
        <v>83</v>
      </c>
      <c r="T2" s="53" t="s">
        <v>84</v>
      </c>
      <c r="U2" s="51" t="s">
        <v>85</v>
      </c>
      <c r="V2" s="49"/>
    </row>
    <row r="3" spans="1:22" ht="15.5">
      <c r="A3" s="77" t="s">
        <v>86</v>
      </c>
      <c r="B3" t="s">
        <v>117</v>
      </c>
      <c r="C3" s="48"/>
      <c r="D3" s="48"/>
      <c r="E3" s="48"/>
      <c r="F3" s="48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50">
        <f>Données!F3</f>
        <v>6212.1100000000006</v>
      </c>
      <c r="T3" s="53">
        <f>Données!G3</f>
        <v>475.71</v>
      </c>
      <c r="U3" s="51">
        <f>Données!H3</f>
        <v>7380</v>
      </c>
      <c r="V3" s="49"/>
    </row>
    <row r="4" spans="1:22" ht="15.5">
      <c r="A4" s="77" t="s">
        <v>9</v>
      </c>
      <c r="B4" t="s">
        <v>117</v>
      </c>
      <c r="C4" s="48"/>
      <c r="D4" s="48"/>
      <c r="E4" s="48"/>
      <c r="F4" s="48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52"/>
      <c r="U4" s="49"/>
      <c r="V4" s="49"/>
    </row>
    <row r="5" spans="1:22" ht="15.5">
      <c r="A5" s="48"/>
      <c r="B5" s="48"/>
      <c r="C5" s="48"/>
      <c r="D5" s="48"/>
      <c r="E5" s="48"/>
      <c r="F5" s="48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52"/>
      <c r="U5" s="49"/>
      <c r="V5" s="49"/>
    </row>
    <row r="6" spans="1:22">
      <c r="B6" s="77" t="s">
        <v>118</v>
      </c>
      <c r="E6" s="77" t="s">
        <v>8</v>
      </c>
      <c r="F6" t="s">
        <v>121</v>
      </c>
      <c r="T6" s="3"/>
      <c r="U6" s="57" t="s">
        <v>89</v>
      </c>
      <c r="V6" s="58" t="s">
        <v>90</v>
      </c>
    </row>
    <row r="7" spans="1:22">
      <c r="A7" s="77" t="s">
        <v>115</v>
      </c>
      <c r="B7" t="s">
        <v>119</v>
      </c>
      <c r="C7" t="s">
        <v>120</v>
      </c>
      <c r="E7" s="79" t="s">
        <v>50</v>
      </c>
      <c r="F7" s="80"/>
      <c r="T7" s="3"/>
      <c r="U7" s="55">
        <f>Données!B6</f>
        <v>44346</v>
      </c>
      <c r="V7" s="56">
        <f>Données!F4</f>
        <v>4269.3</v>
      </c>
    </row>
    <row r="8" spans="1:22">
      <c r="A8" s="79" t="s">
        <v>4</v>
      </c>
      <c r="B8" s="80"/>
      <c r="C8" s="80"/>
      <c r="E8" s="78" t="s">
        <v>4</v>
      </c>
      <c r="F8" s="80">
        <v>4</v>
      </c>
      <c r="T8" s="3"/>
      <c r="U8" s="55">
        <f>Données!B7</f>
        <v>44347</v>
      </c>
      <c r="V8" s="56">
        <v>6173.06</v>
      </c>
    </row>
    <row r="9" spans="1:22">
      <c r="A9" s="78" t="s">
        <v>32</v>
      </c>
      <c r="B9" s="80">
        <v>-104.69</v>
      </c>
      <c r="C9" s="80"/>
      <c r="E9" s="78" t="s">
        <v>11</v>
      </c>
      <c r="F9" s="80">
        <v>1</v>
      </c>
      <c r="T9" s="3"/>
      <c r="U9" s="47"/>
    </row>
    <row r="10" spans="1:22">
      <c r="A10" s="78" t="s">
        <v>38</v>
      </c>
      <c r="B10" s="80">
        <v>59</v>
      </c>
      <c r="C10" s="80"/>
      <c r="E10" s="79" t="s">
        <v>80</v>
      </c>
      <c r="F10" s="80"/>
      <c r="T10" s="3"/>
      <c r="U10" s="47"/>
    </row>
    <row r="11" spans="1:22">
      <c r="A11" s="78" t="s">
        <v>35</v>
      </c>
      <c r="B11" s="80">
        <v>8.4499999999999993</v>
      </c>
      <c r="C11" s="80"/>
      <c r="E11" s="78" t="s">
        <v>4</v>
      </c>
      <c r="F11" s="80">
        <v>1</v>
      </c>
      <c r="T11" s="3"/>
      <c r="U11" s="47"/>
    </row>
    <row r="12" spans="1:22">
      <c r="A12" s="79" t="s">
        <v>11</v>
      </c>
      <c r="B12" s="80"/>
      <c r="C12" s="80"/>
      <c r="E12" s="78" t="s">
        <v>11</v>
      </c>
      <c r="F12" s="80">
        <v>1</v>
      </c>
      <c r="T12" s="3"/>
      <c r="U12" s="47"/>
    </row>
    <row r="13" spans="1:22">
      <c r="A13" s="78" t="s">
        <v>34</v>
      </c>
      <c r="B13" s="80"/>
      <c r="C13" s="80">
        <v>2000</v>
      </c>
      <c r="U13" s="47"/>
    </row>
    <row r="14" spans="1:22">
      <c r="A14" s="78" t="s">
        <v>39</v>
      </c>
      <c r="B14" s="80">
        <v>-62.43</v>
      </c>
      <c r="C14" s="80"/>
      <c r="U14" s="47"/>
    </row>
    <row r="15" spans="1:22">
      <c r="A15" s="79" t="s">
        <v>116</v>
      </c>
      <c r="B15" s="80">
        <v>-99.669999999999987</v>
      </c>
      <c r="C15" s="80">
        <v>2000</v>
      </c>
      <c r="U15" s="47"/>
    </row>
    <row r="16" spans="1:22">
      <c r="U16" s="47"/>
    </row>
    <row r="17" spans="21:21">
      <c r="U17" s="47"/>
    </row>
    <row r="18" spans="21:21">
      <c r="U18" s="47"/>
    </row>
    <row r="19" spans="21:21">
      <c r="U19" s="47"/>
    </row>
    <row r="20" spans="21:21">
      <c r="U20" s="47"/>
    </row>
    <row r="21" spans="21:21">
      <c r="U21" s="47"/>
    </row>
    <row r="22" spans="21:21">
      <c r="U22" s="47"/>
    </row>
    <row r="23" spans="21:21">
      <c r="U23" s="47"/>
    </row>
    <row r="24" spans="21:21">
      <c r="U24" s="47"/>
    </row>
    <row r="25" spans="21:21">
      <c r="U25" s="47"/>
    </row>
    <row r="26" spans="21:21">
      <c r="U26" s="47"/>
    </row>
    <row r="27" spans="21:21">
      <c r="U27" s="47"/>
    </row>
    <row r="28" spans="21:21">
      <c r="U28" s="47"/>
    </row>
    <row r="29" spans="21:21">
      <c r="U29" s="47"/>
    </row>
    <row r="30" spans="21:21">
      <c r="U30" s="47"/>
    </row>
    <row r="31" spans="21:21">
      <c r="U31" s="47"/>
    </row>
    <row r="32" spans="21:21">
      <c r="U32" s="47"/>
    </row>
    <row r="33" spans="21:21">
      <c r="U33" s="47"/>
    </row>
    <row r="34" spans="21:21">
      <c r="U34" s="47"/>
    </row>
    <row r="35" spans="21:21">
      <c r="U35" s="47"/>
    </row>
  </sheetData>
  <mergeCells count="1">
    <mergeCell ref="E1:F1"/>
  </mergeCells>
  <pageMargins left="0.7" right="0.7" top="0.75" bottom="0.75" header="0.3" footer="0.3"/>
  <pageSetup paperSize="9" orientation="portrait" r:id="rId3"/>
  <drawing r:id="rId4"/>
  <legacyDrawing r:id="rId5"/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rgb="FFFF0000"/>
  </sheetPr>
  <dimension ref="A1:I56"/>
  <sheetViews>
    <sheetView showGridLines="0" zoomScale="80" zoomScaleNormal="80" workbookViewId="0">
      <selection activeCell="F20" sqref="F20"/>
    </sheetView>
  </sheetViews>
  <sheetFormatPr baseColWidth="10" defaultColWidth="9.1796875" defaultRowHeight="13"/>
  <cols>
    <col min="1" max="1" width="23" style="21" bestFit="1" customWidth="1"/>
    <col min="2" max="2" width="48.81640625" customWidth="1"/>
    <col min="3" max="3" width="15.1796875" bestFit="1" customWidth="1"/>
    <col min="4" max="4" width="2.453125" customWidth="1"/>
    <col min="5" max="5" width="25.1796875" bestFit="1" customWidth="1"/>
    <col min="6" max="6" width="10" customWidth="1"/>
    <col min="7" max="7" width="14.26953125" hidden="1" customWidth="1"/>
    <col min="8" max="8" width="16.08984375" customWidth="1"/>
  </cols>
  <sheetData>
    <row r="1" spans="1:9">
      <c r="A1" s="25" t="s">
        <v>0</v>
      </c>
      <c r="B1" s="65" t="s">
        <v>107</v>
      </c>
      <c r="C1" s="3" t="s">
        <v>3</v>
      </c>
      <c r="E1" s="3" t="s">
        <v>8</v>
      </c>
      <c r="G1" s="5" t="s">
        <v>1</v>
      </c>
      <c r="H1" s="82" t="s">
        <v>123</v>
      </c>
      <c r="I1" t="s">
        <v>124</v>
      </c>
    </row>
    <row r="2" spans="1:9">
      <c r="A2" s="22" t="s">
        <v>34</v>
      </c>
      <c r="B2" s="73" t="s">
        <v>51</v>
      </c>
      <c r="C2" s="3" t="s">
        <v>4</v>
      </c>
      <c r="E2" t="s">
        <v>50</v>
      </c>
      <c r="G2" s="7" t="e">
        <f>INDEX(#REF!,ROW()-1,MATCH(c_c,#REF!,0))</f>
        <v>#REF!</v>
      </c>
      <c r="H2" t="s">
        <v>86</v>
      </c>
      <c r="I2">
        <v>2</v>
      </c>
    </row>
    <row r="3" spans="1:9">
      <c r="A3" s="22" t="s">
        <v>34</v>
      </c>
      <c r="B3" s="73" t="s">
        <v>52</v>
      </c>
      <c r="C3" s="3" t="s">
        <v>5</v>
      </c>
      <c r="E3" s="3" t="s">
        <v>56</v>
      </c>
      <c r="G3" s="7" t="e">
        <f>INDEX(#REF!,ROW()-1,MATCH(c_c,#REF!,0))</f>
        <v>#REF!</v>
      </c>
      <c r="H3" t="s">
        <v>8</v>
      </c>
      <c r="I3">
        <v>3</v>
      </c>
    </row>
    <row r="4" spans="1:9">
      <c r="A4" s="22" t="s">
        <v>34</v>
      </c>
      <c r="B4" s="73" t="s">
        <v>62</v>
      </c>
      <c r="C4" t="s">
        <v>53</v>
      </c>
      <c r="E4" s="31" t="s">
        <v>80</v>
      </c>
      <c r="G4" s="7" t="e">
        <f>INDEX(#REF!,ROW()-1,MATCH(c_c,#REF!,0))</f>
        <v>#REF!</v>
      </c>
      <c r="H4" t="s">
        <v>2</v>
      </c>
      <c r="I4">
        <v>4</v>
      </c>
    </row>
    <row r="5" spans="1:9">
      <c r="A5" s="22" t="s">
        <v>34</v>
      </c>
      <c r="B5" s="73" t="s">
        <v>22</v>
      </c>
      <c r="C5" s="3" t="s">
        <v>11</v>
      </c>
      <c r="G5" s="7" t="e">
        <f>INDEX(#REF!,ROW()-1,MATCH(c_c,#REF!,0))</f>
        <v>#REF!</v>
      </c>
      <c r="H5" t="s">
        <v>0</v>
      </c>
      <c r="I5">
        <v>5</v>
      </c>
    </row>
    <row r="6" spans="1:9">
      <c r="A6" s="22" t="s">
        <v>34</v>
      </c>
      <c r="B6" s="73" t="s">
        <v>26</v>
      </c>
      <c r="C6" s="3" t="s">
        <v>6</v>
      </c>
      <c r="G6" s="7" t="e">
        <f>INDEX(#REF!,ROW()-1,MATCH(c_c,#REF!,0))</f>
        <v>#REF!</v>
      </c>
      <c r="H6" t="s">
        <v>125</v>
      </c>
      <c r="I6">
        <v>6</v>
      </c>
    </row>
    <row r="7" spans="1:9">
      <c r="A7" s="22" t="s">
        <v>34</v>
      </c>
      <c r="B7" s="73" t="s">
        <v>55</v>
      </c>
      <c r="C7" s="3" t="s">
        <v>7</v>
      </c>
      <c r="G7" s="7" t="e">
        <f>INDEX(#REF!,ROW()-1,MATCH(c_c,#REF!,0))</f>
        <v>#REF!</v>
      </c>
      <c r="H7" t="s">
        <v>110</v>
      </c>
      <c r="I7">
        <v>9</v>
      </c>
    </row>
    <row r="8" spans="1:9">
      <c r="A8" s="22" t="s">
        <v>34</v>
      </c>
      <c r="B8" s="73" t="s">
        <v>72</v>
      </c>
      <c r="C8" t="s">
        <v>77</v>
      </c>
      <c r="G8" s="7" t="e">
        <f>INDEX(#REF!,ROW()-1,MATCH(c_c,#REF!,0))</f>
        <v>#REF!</v>
      </c>
    </row>
    <row r="9" spans="1:9">
      <c r="A9" s="23" t="s">
        <v>71</v>
      </c>
      <c r="B9" s="9" t="s">
        <v>81</v>
      </c>
      <c r="C9" t="s">
        <v>92</v>
      </c>
      <c r="G9" s="7" t="e">
        <f>INDEX(#REF!,ROW()-1,MATCH(c_c,#REF!,0))</f>
        <v>#REF!</v>
      </c>
    </row>
    <row r="10" spans="1:9">
      <c r="A10" s="23" t="s">
        <v>71</v>
      </c>
      <c r="B10" s="9" t="s">
        <v>24</v>
      </c>
      <c r="G10" s="7" t="e">
        <f>INDEX(#REF!,ROW()-1,MATCH(c_c,#REF!,0))</f>
        <v>#REF!</v>
      </c>
    </row>
    <row r="11" spans="1:9">
      <c r="A11" s="23" t="s">
        <v>71</v>
      </c>
      <c r="B11" s="26" t="s">
        <v>59</v>
      </c>
      <c r="G11" s="7" t="e">
        <f>INDEX(#REF!,ROW()-1,MATCH(c_c,#REF!,0))</f>
        <v>#REF!</v>
      </c>
    </row>
    <row r="12" spans="1:9">
      <c r="A12" s="23" t="s">
        <v>71</v>
      </c>
      <c r="B12" s="9" t="s">
        <v>58</v>
      </c>
      <c r="G12" s="7" t="e">
        <f>INDEX(#REF!,ROW()-1,MATCH(c_c,#REF!,0))</f>
        <v>#REF!</v>
      </c>
    </row>
    <row r="13" spans="1:9">
      <c r="A13" s="24" t="s">
        <v>28</v>
      </c>
      <c r="B13" s="10" t="s">
        <v>57</v>
      </c>
      <c r="G13" s="7" t="e">
        <f>INDEX(#REF!,ROW()-1,MATCH(c_c,#REF!,0))</f>
        <v>#REF!</v>
      </c>
    </row>
    <row r="14" spans="1:9">
      <c r="A14" s="24" t="s">
        <v>28</v>
      </c>
      <c r="B14" s="20" t="s">
        <v>48</v>
      </c>
      <c r="G14" s="7" t="e">
        <f>INDEX(#REF!,ROW()-1,MATCH(c_c,#REF!,0))</f>
        <v>#REF!</v>
      </c>
    </row>
    <row r="15" spans="1:9">
      <c r="A15" s="24" t="s">
        <v>28</v>
      </c>
      <c r="B15" s="20" t="s">
        <v>46</v>
      </c>
      <c r="G15" s="7" t="e">
        <f>INDEX(#REF!,ROW()-1,MATCH(c_c,#REF!,0))</f>
        <v>#REF!</v>
      </c>
    </row>
    <row r="16" spans="1:9">
      <c r="A16" s="24" t="s">
        <v>28</v>
      </c>
      <c r="B16" s="10" t="s">
        <v>61</v>
      </c>
      <c r="G16" s="7" t="e">
        <f>INDEX(#REF!,ROW()-1,MATCH(c_c,#REF!,0))</f>
        <v>#REF!</v>
      </c>
    </row>
    <row r="17" spans="1:7">
      <c r="A17" s="24" t="s">
        <v>28</v>
      </c>
      <c r="B17" s="10" t="s">
        <v>30</v>
      </c>
      <c r="G17" s="7" t="e">
        <f>INDEX(#REF!,ROW()-1,MATCH(c_c,#REF!,0))</f>
        <v>#REF!</v>
      </c>
    </row>
    <row r="18" spans="1:7">
      <c r="A18" s="24" t="s">
        <v>28</v>
      </c>
      <c r="B18" s="10" t="s">
        <v>29</v>
      </c>
      <c r="G18" s="7" t="e">
        <f>INDEX(#REF!,ROW()-1,MATCH(c_c,#REF!,0))</f>
        <v>#REF!</v>
      </c>
    </row>
    <row r="19" spans="1:7">
      <c r="A19" s="24" t="s">
        <v>28</v>
      </c>
      <c r="B19" s="10" t="s">
        <v>82</v>
      </c>
      <c r="G19" s="7" t="e">
        <f>INDEX(#REF!,ROW()-1,MATCH(c_c,#REF!,0))</f>
        <v>#REF!</v>
      </c>
    </row>
    <row r="20" spans="1:7">
      <c r="A20" s="24" t="s">
        <v>28</v>
      </c>
      <c r="B20" s="10" t="s">
        <v>68</v>
      </c>
      <c r="G20" s="7" t="e">
        <f>INDEX(#REF!,ROW()-1,MATCH(c_c,#REF!,0))</f>
        <v>#REF!</v>
      </c>
    </row>
    <row r="21" spans="1:7">
      <c r="A21" s="66" t="s">
        <v>35</v>
      </c>
      <c r="B21" s="8" t="s">
        <v>47</v>
      </c>
      <c r="G21" s="7" t="e">
        <f>INDEX(#REF!,ROW()-1,MATCH(c_c,#REF!,0))</f>
        <v>#REF!</v>
      </c>
    </row>
    <row r="22" spans="1:7">
      <c r="A22" s="66" t="s">
        <v>35</v>
      </c>
      <c r="B22" s="13" t="s">
        <v>12</v>
      </c>
      <c r="G22" s="7" t="e">
        <f>INDEX(#REF!,ROW()-1,MATCH(c_c,#REF!,0))</f>
        <v>#REF!</v>
      </c>
    </row>
    <row r="23" spans="1:7">
      <c r="A23" s="66" t="s">
        <v>35</v>
      </c>
      <c r="B23" s="13" t="s">
        <v>23</v>
      </c>
      <c r="G23" s="7" t="e">
        <f>INDEX(#REF!,ROW()-1,MATCH(c_c,#REF!,0))</f>
        <v>#REF!</v>
      </c>
    </row>
    <row r="24" spans="1:7">
      <c r="A24" s="66" t="s">
        <v>35</v>
      </c>
      <c r="B24" s="8" t="s">
        <v>49</v>
      </c>
      <c r="G24" s="6" t="s">
        <v>21</v>
      </c>
    </row>
    <row r="25" spans="1:7">
      <c r="A25" s="66" t="s">
        <v>35</v>
      </c>
      <c r="B25" s="8" t="s">
        <v>36</v>
      </c>
    </row>
    <row r="26" spans="1:7">
      <c r="A26" s="66" t="s">
        <v>35</v>
      </c>
      <c r="B26" s="8" t="s">
        <v>73</v>
      </c>
    </row>
    <row r="27" spans="1:7">
      <c r="A27" s="67" t="s">
        <v>31</v>
      </c>
      <c r="B27" s="15" t="s">
        <v>76</v>
      </c>
    </row>
    <row r="28" spans="1:7">
      <c r="A28" s="67" t="s">
        <v>31</v>
      </c>
      <c r="B28" s="15" t="s">
        <v>13</v>
      </c>
    </row>
    <row r="29" spans="1:7">
      <c r="A29" s="67" t="s">
        <v>31</v>
      </c>
      <c r="B29" s="11" t="s">
        <v>27</v>
      </c>
    </row>
    <row r="30" spans="1:7">
      <c r="A30" s="67" t="s">
        <v>31</v>
      </c>
      <c r="B30" s="11" t="s">
        <v>19</v>
      </c>
    </row>
    <row r="31" spans="1:7">
      <c r="A31" s="67" t="s">
        <v>31</v>
      </c>
      <c r="B31" s="11" t="s">
        <v>14</v>
      </c>
    </row>
    <row r="32" spans="1:7">
      <c r="A32" s="67" t="s">
        <v>31</v>
      </c>
      <c r="B32" s="11" t="s">
        <v>74</v>
      </c>
    </row>
    <row r="33" spans="1:2">
      <c r="A33" s="68" t="s">
        <v>32</v>
      </c>
      <c r="B33" s="17" t="s">
        <v>37</v>
      </c>
    </row>
    <row r="34" spans="1:2">
      <c r="A34" s="68" t="s">
        <v>32</v>
      </c>
      <c r="B34" s="19" t="s">
        <v>40</v>
      </c>
    </row>
    <row r="35" spans="1:2">
      <c r="A35" s="68" t="s">
        <v>32</v>
      </c>
      <c r="B35" s="18" t="s">
        <v>20</v>
      </c>
    </row>
    <row r="36" spans="1:2">
      <c r="A36" s="69" t="s">
        <v>38</v>
      </c>
      <c r="B36" s="16" t="s">
        <v>25</v>
      </c>
    </row>
    <row r="37" spans="1:2">
      <c r="A37" s="69" t="s">
        <v>38</v>
      </c>
      <c r="B37" s="16" t="s">
        <v>10</v>
      </c>
    </row>
    <row r="38" spans="1:2">
      <c r="A38" s="69" t="s">
        <v>38</v>
      </c>
      <c r="B38" s="16" t="s">
        <v>54</v>
      </c>
    </row>
    <row r="39" spans="1:2">
      <c r="A39" s="69" t="s">
        <v>38</v>
      </c>
      <c r="B39" s="16" t="s">
        <v>60</v>
      </c>
    </row>
    <row r="40" spans="1:2">
      <c r="A40" s="69" t="s">
        <v>38</v>
      </c>
      <c r="B40" s="16" t="s">
        <v>78</v>
      </c>
    </row>
    <row r="41" spans="1:2">
      <c r="A41" s="70" t="s">
        <v>33</v>
      </c>
      <c r="B41" s="14" t="s">
        <v>42</v>
      </c>
    </row>
    <row r="42" spans="1:2">
      <c r="A42" s="70" t="s">
        <v>33</v>
      </c>
      <c r="B42" s="14" t="s">
        <v>41</v>
      </c>
    </row>
    <row r="43" spans="1:2">
      <c r="A43" s="71" t="s">
        <v>39</v>
      </c>
      <c r="B43" s="12" t="s">
        <v>43</v>
      </c>
    </row>
    <row r="44" spans="1:2">
      <c r="A44" s="71" t="s">
        <v>39</v>
      </c>
      <c r="B44" s="12" t="s">
        <v>16</v>
      </c>
    </row>
    <row r="45" spans="1:2">
      <c r="A45" s="71" t="s">
        <v>39</v>
      </c>
      <c r="B45" s="12" t="s">
        <v>75</v>
      </c>
    </row>
    <row r="46" spans="1:2">
      <c r="A46" s="71" t="s">
        <v>39</v>
      </c>
      <c r="B46" s="12" t="s">
        <v>70</v>
      </c>
    </row>
    <row r="47" spans="1:2">
      <c r="A47" s="71" t="s">
        <v>39</v>
      </c>
      <c r="B47" s="12" t="s">
        <v>44</v>
      </c>
    </row>
    <row r="48" spans="1:2">
      <c r="A48" s="71" t="s">
        <v>39</v>
      </c>
      <c r="B48" s="12" t="s">
        <v>45</v>
      </c>
    </row>
    <row r="49" spans="1:2">
      <c r="A49" s="71" t="s">
        <v>39</v>
      </c>
      <c r="B49" s="12" t="s">
        <v>17</v>
      </c>
    </row>
    <row r="50" spans="1:2">
      <c r="A50" s="71" t="s">
        <v>39</v>
      </c>
      <c r="B50" s="12" t="s">
        <v>15</v>
      </c>
    </row>
    <row r="51" spans="1:2">
      <c r="A51" s="71" t="s">
        <v>39</v>
      </c>
      <c r="B51" s="12" t="s">
        <v>18</v>
      </c>
    </row>
    <row r="52" spans="1:2">
      <c r="A52" s="71" t="s">
        <v>39</v>
      </c>
      <c r="B52" s="12" t="s">
        <v>66</v>
      </c>
    </row>
    <row r="53" spans="1:2">
      <c r="A53" s="72" t="s">
        <v>67</v>
      </c>
      <c r="B53" s="27" t="s">
        <v>63</v>
      </c>
    </row>
    <row r="54" spans="1:2">
      <c r="A54" s="72" t="s">
        <v>67</v>
      </c>
      <c r="B54" s="27" t="s">
        <v>64</v>
      </c>
    </row>
    <row r="55" spans="1:2">
      <c r="A55" s="72" t="s">
        <v>67</v>
      </c>
      <c r="B55" s="27" t="s">
        <v>69</v>
      </c>
    </row>
    <row r="56" spans="1:2">
      <c r="A56" s="72" t="s">
        <v>67</v>
      </c>
      <c r="B56" s="27" t="s">
        <v>65</v>
      </c>
    </row>
  </sheetData>
  <pageMargins left="0.7" right="0.7" top="0.75" bottom="0.75" header="0.3" footer="0.3"/>
  <pageSetup paperSize="9" orientation="portrait" horizontalDpi="0" verticalDpi="0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Données</vt:lpstr>
      <vt:lpstr>TcD</vt:lpstr>
      <vt:lpstr>Listes</vt:lpstr>
      <vt:lpstr>s_Catégories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AFEH56</cp:lastModifiedBy>
  <dcterms:created xsi:type="dcterms:W3CDTF">2021-01-11T21:12:12Z</dcterms:created>
  <dcterms:modified xsi:type="dcterms:W3CDTF">2021-06-06T17:12:00Z</dcterms:modified>
</cp:coreProperties>
</file>