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hidePivotFieldList="1" showPivotChartFilter="1"/>
  <bookViews>
    <workbookView xWindow="-120" yWindow="-120" windowWidth="19440" windowHeight="15600" firstSheet="1" activeTab="1"/>
  </bookViews>
  <sheets>
    <sheet name="Formulaire" sheetId="1" state="hidden" r:id="rId1"/>
    <sheet name="Données" sheetId="3" r:id="rId2"/>
    <sheet name="TcD" sheetId="4" r:id="rId3"/>
    <sheet name="Listes" sheetId="2" state="hidden" r:id="rId4"/>
  </sheets>
  <functionGroups builtInGroupCount="17"/>
  <definedNames>
    <definedName name="c_année">Formulaire!$C$4</definedName>
    <definedName name="c_c">Formulaire!$C$14</definedName>
    <definedName name="c_compte">Formulaire!$C$10</definedName>
    <definedName name="c_crédit">Formulaire!$C$20</definedName>
    <definedName name="c_débit">Formulaire!$C$22</definedName>
    <definedName name="c_jour">Formulaire!$C$8</definedName>
    <definedName name="c_modes">Formulaire!$C$12</definedName>
    <definedName name="c_mois">Formulaire!$C$6</definedName>
    <definedName name="c_montant">Formulaire!$J$19</definedName>
    <definedName name="c_sc">Formulaire!$C$16</definedName>
    <definedName name="Détails">Formulaire!$C$18</definedName>
    <definedName name="Formulaire">Formulaire!$C$4:$C$22</definedName>
    <definedName name="s_Années">T_Années[Année]</definedName>
    <definedName name="s_Catégories">T_Catégories[Catégorie]</definedName>
    <definedName name="s_Jours">T_Jours[Jour]</definedName>
    <definedName name="s_Mois">T_Mois[Mois]</definedName>
    <definedName name="s_SousCatégories">Listes!$M$2:$M$23</definedName>
    <definedName name="T_Comptes">Listes!$K$2:$K$4</definedName>
    <definedName name="T_Modes">T_Sous_Catégories3[Modes]</definedName>
  </definedNames>
  <calcPr calcId="145621"/>
  <pivotCaches>
    <pivotCache cacheId="6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7" i="4" l="1"/>
  <c r="V8" i="4"/>
  <c r="V9" i="4"/>
  <c r="V10" i="4"/>
  <c r="V11" i="4"/>
  <c r="V12" i="4"/>
  <c r="U8" i="4"/>
  <c r="U9" i="4"/>
  <c r="U10" i="4"/>
  <c r="U11" i="4"/>
  <c r="U12" i="4"/>
  <c r="U7" i="4"/>
  <c r="C1" i="3"/>
  <c r="E3" i="3"/>
  <c r="K1" i="3"/>
  <c r="G3" i="3"/>
  <c r="F3" i="3"/>
  <c r="K3" i="3" l="1"/>
  <c r="E1" i="4"/>
  <c r="D3" i="1"/>
  <c r="T3" i="4" l="1"/>
  <c r="S3" i="4"/>
  <c r="F1" i="3" l="1"/>
  <c r="O1" i="2"/>
  <c r="Z1" i="2"/>
  <c r="Y1" i="2"/>
  <c r="X1" i="2"/>
  <c r="W1" i="2"/>
  <c r="V1" i="2"/>
  <c r="U1" i="2"/>
  <c r="T1" i="2"/>
  <c r="S1" i="2"/>
  <c r="R1" i="2"/>
  <c r="Q1" i="2"/>
  <c r="P1" i="2"/>
  <c r="U3" i="4" l="1"/>
  <c r="M3" i="2"/>
  <c r="M9" i="2"/>
  <c r="M6" i="2"/>
  <c r="M5" i="2"/>
  <c r="M23" i="2"/>
  <c r="M19" i="2"/>
  <c r="M15" i="2"/>
  <c r="M11" i="2"/>
  <c r="M7" i="2"/>
  <c r="M2" i="2"/>
  <c r="M20" i="2"/>
  <c r="M16" i="2"/>
  <c r="M12" i="2"/>
  <c r="M8" i="2"/>
  <c r="M4" i="2"/>
  <c r="M21" i="2"/>
  <c r="M17" i="2"/>
  <c r="M13" i="2"/>
  <c r="M22" i="2"/>
  <c r="M18" i="2"/>
  <c r="M14" i="2"/>
  <c r="M10" i="2"/>
</calcChain>
</file>

<file path=xl/comments1.xml><?xml version="1.0" encoding="utf-8"?>
<comments xmlns="http://schemas.openxmlformats.org/spreadsheetml/2006/main">
  <authors>
    <author>Michel Esteban</author>
  </authors>
  <commentList>
    <comment ref="I5" authorId="0">
      <text>
        <r>
          <rPr>
            <b/>
            <sz val="9"/>
            <color indexed="81"/>
            <rFont val="Tahoma"/>
            <family val="2"/>
          </rPr>
          <t>Michel Esteban:</t>
        </r>
        <r>
          <rPr>
            <sz val="9"/>
            <color indexed="81"/>
            <rFont val="Tahoma"/>
            <family val="2"/>
          </rPr>
          <t xml:space="preserve">
Report du compte CJ en cours</t>
        </r>
      </text>
    </comment>
    <comment ref="J5" authorId="0">
      <text>
        <r>
          <rPr>
            <b/>
            <sz val="9"/>
            <color indexed="81"/>
            <rFont val="Tahoma"/>
            <family val="2"/>
          </rPr>
          <t>Michel Esteban:</t>
        </r>
        <r>
          <rPr>
            <sz val="9"/>
            <color indexed="81"/>
            <rFont val="Tahoma"/>
            <family val="2"/>
          </rPr>
          <t xml:space="preserve">
Virement Cagricole &gt; CJ(CP) pour test + ajustement paie Mai</t>
        </r>
      </text>
    </comment>
    <comment ref="K5" authorId="0">
      <text>
        <r>
          <rPr>
            <b/>
            <sz val="9"/>
            <color indexed="81"/>
            <rFont val="Tahoma"/>
            <family val="2"/>
          </rPr>
          <t>Michel Esteban:</t>
        </r>
        <r>
          <rPr>
            <sz val="9"/>
            <color indexed="81"/>
            <rFont val="Tahoma"/>
            <family val="2"/>
          </rPr>
          <t xml:space="preserve">
50euros&gt;virement permanent Cagricole, 6000euros capital en cours,450,500,380euros vidange CAgricole</t>
        </r>
      </text>
    </comment>
  </commentList>
</comments>
</file>

<file path=xl/comments2.xml><?xml version="1.0" encoding="utf-8"?>
<comments xmlns="http://schemas.openxmlformats.org/spreadsheetml/2006/main">
  <authors>
    <author>Michel Esteban</author>
  </authors>
  <commentList>
    <comment ref="V7" authorId="0">
      <text>
        <r>
          <rPr>
            <b/>
            <sz val="9"/>
            <color indexed="81"/>
            <rFont val="Tahoma"/>
            <family val="2"/>
          </rPr>
          <t>Michel Esteban:</t>
        </r>
        <r>
          <rPr>
            <sz val="9"/>
            <color indexed="81"/>
            <rFont val="Tahoma"/>
            <family val="2"/>
          </rPr>
          <t xml:space="preserve">
Report en cours</t>
        </r>
      </text>
    </comment>
  </commentList>
</comments>
</file>

<file path=xl/sharedStrings.xml><?xml version="1.0" encoding="utf-8"?>
<sst xmlns="http://schemas.openxmlformats.org/spreadsheetml/2006/main" count="193" uniqueCount="138">
  <si>
    <t>Année</t>
  </si>
  <si>
    <t>Catégorie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</si>
  <si>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</si>
  <si>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</si>
  <si>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</si>
  <si>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</si>
  <si>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</si>
  <si>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</si>
  <si>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</si>
  <si>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</si>
  <si>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</si>
  <si>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</si>
  <si>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</si>
  <si>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</si>
  <si>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</si>
  <si>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Formulaire</t>
  </si>
  <si>
    <t>Jour</t>
  </si>
  <si>
    <t>S/Catégorie</t>
  </si>
  <si>
    <t>Crédit(€)</t>
  </si>
  <si>
    <t>Débit(€)</t>
  </si>
  <si>
    <t xml:space="preserve">S/Catégorie </t>
  </si>
  <si>
    <t>Mode</t>
  </si>
  <si>
    <t>Détails</t>
  </si>
  <si>
    <t>Modes</t>
  </si>
  <si>
    <t>CB</t>
  </si>
  <si>
    <t>Chèque</t>
  </si>
  <si>
    <t>Prélèvement</t>
  </si>
  <si>
    <t>Virement</t>
  </si>
  <si>
    <t>Commentaires</t>
  </si>
  <si>
    <t>Comptes</t>
  </si>
  <si>
    <t>Compte</t>
  </si>
  <si>
    <t>Coiffeur</t>
  </si>
  <si>
    <t>Paypal</t>
  </si>
  <si>
    <t>Carburant</t>
  </si>
  <si>
    <t>Médecin</t>
  </si>
  <si>
    <t>Spécialiste</t>
  </si>
  <si>
    <t>Sport</t>
  </si>
  <si>
    <t>Cinéma</t>
  </si>
  <si>
    <t>Spectacle</t>
  </si>
  <si>
    <t>Vacances</t>
  </si>
  <si>
    <t>Pharmacie</t>
  </si>
  <si>
    <t>Restaurant</t>
  </si>
  <si>
    <t>Ne pas toucher</t>
  </si>
  <si>
    <t>Pour chaque catégorie, renseigner les sous catégories. Ne pas toucher aux titres des colonnes.</t>
  </si>
  <si>
    <t>Cotisation</t>
  </si>
  <si>
    <t>Crédit auto</t>
  </si>
  <si>
    <t>Scolarité</t>
  </si>
  <si>
    <t>Bijoux</t>
  </si>
  <si>
    <t>Impôt</t>
  </si>
  <si>
    <t>Mutuelle</t>
  </si>
  <si>
    <t>*Facultatif</t>
  </si>
  <si>
    <t>HABITATION</t>
  </si>
  <si>
    <t>Electricité</t>
  </si>
  <si>
    <t>Eau</t>
  </si>
  <si>
    <t>SANTE</t>
  </si>
  <si>
    <t>ALIMENTATION</t>
  </si>
  <si>
    <t>HABILLEMENT</t>
  </si>
  <si>
    <t>FINANCE</t>
  </si>
  <si>
    <t>TRANSPORT</t>
  </si>
  <si>
    <t>Public</t>
  </si>
  <si>
    <t>Commerce</t>
  </si>
  <si>
    <t>BEAUTE-MODE</t>
  </si>
  <si>
    <t>LOISIRS</t>
  </si>
  <si>
    <t>Grande surface</t>
  </si>
  <si>
    <t>Vêtement</t>
  </si>
  <si>
    <t>Chaussure</t>
  </si>
  <si>
    <t>Cadeaux</t>
  </si>
  <si>
    <t>Musique</t>
  </si>
  <si>
    <t>Shopping</t>
  </si>
  <si>
    <t>Crédit maison</t>
  </si>
  <si>
    <t>Assurance auto-scooter</t>
  </si>
  <si>
    <t>Assurance maison</t>
  </si>
  <si>
    <t>Entretien-réparation</t>
  </si>
  <si>
    <t>LA BANQUE POSTALE - CJ</t>
  </si>
  <si>
    <t>Dépôt</t>
  </si>
  <si>
    <t>Retrait</t>
  </si>
  <si>
    <t>Liquide</t>
  </si>
  <si>
    <t>Maroquinerie</t>
  </si>
  <si>
    <t>Taxe</t>
  </si>
  <si>
    <t>LIVRET A - CP</t>
  </si>
  <si>
    <t>Assurance crédit</t>
  </si>
  <si>
    <t>Autres</t>
  </si>
  <si>
    <t>Activité</t>
  </si>
  <si>
    <t>Parfum</t>
  </si>
  <si>
    <t>Décoration-ameublement</t>
  </si>
  <si>
    <t>Salaire</t>
  </si>
  <si>
    <t>Fleurs</t>
  </si>
  <si>
    <t>Engrais</t>
  </si>
  <si>
    <t>Matériel</t>
  </si>
  <si>
    <t>Jeux</t>
  </si>
  <si>
    <t>ANIMALERIE-JARDINAGE</t>
  </si>
  <si>
    <t>Bricolage-Travaux</t>
  </si>
  <si>
    <t>Nourriture</t>
  </si>
  <si>
    <t>Librairie</t>
  </si>
  <si>
    <t>FRAIS ANNEXES</t>
  </si>
  <si>
    <t>Intérêt</t>
  </si>
  <si>
    <t>Péage</t>
  </si>
  <si>
    <t>Vétérinaire</t>
  </si>
  <si>
    <t>Informatique Hight-tech</t>
  </si>
  <si>
    <t>Sécurité sociale</t>
  </si>
  <si>
    <t>Remboursement</t>
  </si>
  <si>
    <t>Soins</t>
  </si>
  <si>
    <t>TRESORIE-COMPTES</t>
  </si>
  <si>
    <t>BPostale-CJ</t>
  </si>
  <si>
    <t>Bpostale-CP</t>
  </si>
  <si>
    <t>Livret A-CP</t>
  </si>
  <si>
    <t>LA BANQUE POSTALE - CP</t>
  </si>
  <si>
    <t>Solde total 
B_Postale</t>
  </si>
  <si>
    <t>Forfait mobile</t>
  </si>
  <si>
    <t>Fibre</t>
  </si>
  <si>
    <t>Mon capital est de :</t>
  </si>
  <si>
    <t>Solde BP-CJ
 B_Postale-CJ</t>
  </si>
  <si>
    <t>Solde BP-CP
B_Postale-CP
B_Postale-CJ
B_Postale-CP
BPostale-CP
Bpostale-CP
 La banque postale</t>
  </si>
  <si>
    <t>Solde Livret A
Livret A-CP
 Livret A</t>
  </si>
  <si>
    <t>Total général</t>
  </si>
  <si>
    <t xml:space="preserve"> Débit(€)</t>
  </si>
  <si>
    <t xml:space="preserve"> Crédit(€)</t>
  </si>
  <si>
    <t>GESTION COMPTE</t>
  </si>
  <si>
    <t xml:space="preserve"> Mode</t>
  </si>
  <si>
    <t>Compte joint</t>
  </si>
  <si>
    <t>Compte perso</t>
  </si>
  <si>
    <t>Livret A</t>
  </si>
  <si>
    <t>N° du chèque</t>
  </si>
  <si>
    <t>https://www.excel-downloads.com/threads/aide-vba.20057578/</t>
  </si>
  <si>
    <t>Date</t>
  </si>
  <si>
    <t xml:space="preserve">Au: </t>
  </si>
  <si>
    <t>Nombre opérations</t>
  </si>
  <si>
    <t>Histoire d'Or : bague Eva</t>
  </si>
  <si>
    <t xml:space="preserve">Date </t>
  </si>
  <si>
    <t>Bpostale-CJ</t>
  </si>
  <si>
    <t>Salaire Adila</t>
  </si>
  <si>
    <t>Apport</t>
  </si>
  <si>
    <t xml:space="preserve">RATP : carnet tickets 1/2 tarif </t>
  </si>
  <si>
    <t>CASINO</t>
  </si>
  <si>
    <t>SUSHI KING</t>
  </si>
  <si>
    <t>PRIMEURS</t>
  </si>
  <si>
    <t>ADOBE photoshop-éléments 2021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</si>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</sst>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"/>
    <numFmt numFmtId="165" formatCode="[$-F800]dddd\,\ mmmm\ dd\,\ yyyy"/>
    <numFmt numFmtId="166" formatCode="dd\-mm\-yy"/>
    <numFmt numFmtId="167" formatCode="#,##0.00\ [$€-40C]"/>
    <numFmt numFmtId="168" formatCode="dd/mm/yy;@"/>
  </numFmts>
  <fonts count="27" x14ac:knownFonts="1">
    <font>
      <sz val="10"/>
      <color theme="1"/>
      <name val="Consolas"/>
      <family val="2"/>
    </font>
    <font>
      <sz val="10"/>
      <color theme="1"/>
      <name val="Arial"/>
      <family val="2"/>
    </font>
    <font>
      <sz val="10"/>
      <color rgb="FF000000"/>
      <name val="Consolas"/>
      <family val="3"/>
    </font>
    <font>
      <sz val="10"/>
      <color theme="1"/>
      <name val="Consolas"/>
      <family val="3"/>
    </font>
    <font>
      <sz val="10"/>
      <color rgb="FFFF0000"/>
      <name val="Consolas"/>
      <family val="3"/>
    </font>
    <font>
      <sz val="10"/>
      <color rgb="FFFF0000"/>
      <name val="Consolas"/>
      <family val="2"/>
    </font>
    <font>
      <b/>
      <sz val="10"/>
      <color theme="0"/>
      <name val="Consolas"/>
      <family val="2"/>
    </font>
    <font>
      <b/>
      <sz val="10"/>
      <color rgb="FFFF0000"/>
      <name val="Consolas"/>
      <family val="3"/>
    </font>
    <font>
      <b/>
      <sz val="10"/>
      <color theme="1"/>
      <name val="Consolas"/>
      <family val="3"/>
    </font>
    <font>
      <b/>
      <sz val="12"/>
      <color theme="0"/>
      <name val="Consolas"/>
      <family val="3"/>
    </font>
    <font>
      <sz val="10"/>
      <color theme="0"/>
      <name val="Consolas"/>
      <family val="2"/>
    </font>
    <font>
      <sz val="10"/>
      <color theme="1" tint="4.9989318521683403E-2"/>
      <name val="Consolas"/>
      <family val="2"/>
    </font>
    <font>
      <b/>
      <sz val="10"/>
      <color theme="0"/>
      <name val="Consolas"/>
      <family val="3"/>
    </font>
    <font>
      <b/>
      <u/>
      <sz val="12"/>
      <color theme="1"/>
      <name val="Consolas"/>
      <family val="3"/>
    </font>
    <font>
      <b/>
      <sz val="14"/>
      <color theme="0"/>
      <name val="Consolas"/>
      <family val="3"/>
    </font>
    <font>
      <b/>
      <sz val="14"/>
      <color rgb="FF00FF99"/>
      <name val="Consolas"/>
      <family val="3"/>
    </font>
    <font>
      <i/>
      <sz val="8"/>
      <color theme="1"/>
      <name val="Consolas"/>
      <family val="3"/>
    </font>
    <font>
      <b/>
      <sz val="16"/>
      <color theme="0"/>
      <name val="Consolas"/>
      <family val="3"/>
    </font>
    <font>
      <b/>
      <sz val="8"/>
      <color theme="0"/>
      <name val="Consolas"/>
      <family val="3"/>
    </font>
    <font>
      <u/>
      <sz val="10"/>
      <color theme="10"/>
      <name val="Consolas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Consolas"/>
      <family val="3"/>
    </font>
    <font>
      <b/>
      <sz val="10"/>
      <color theme="1" tint="4.9989318521683403E-2"/>
      <name val="Consolas"/>
      <family val="3"/>
    </font>
    <font>
      <sz val="8"/>
      <name val="Consolas"/>
      <family val="2"/>
    </font>
    <font>
      <b/>
      <sz val="22"/>
      <color theme="0"/>
      <name val="Consolas"/>
      <family val="3"/>
    </font>
    <font>
      <b/>
      <sz val="10"/>
      <color theme="1"/>
      <name val="Consolas"/>
      <family val="2"/>
    </font>
  </fonts>
  <fills count="3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1"/>
        <bgColor theme="4"/>
      </patternFill>
    </fill>
    <fill>
      <patternFill patternType="solid">
        <fgColor rgb="FF00FFCC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5A33"/>
        <bgColor indexed="64"/>
      </patternFill>
    </fill>
    <fill>
      <patternFill patternType="solid">
        <fgColor theme="9" tint="-0.249977111117893"/>
        <bgColor theme="9" tint="-0.249977111117893"/>
      </patternFill>
    </fill>
    <fill>
      <patternFill patternType="solid">
        <fgColor theme="2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theme="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tted">
        <color auto="1"/>
      </right>
      <top style="hair">
        <color auto="1"/>
      </top>
      <bottom style="dotted">
        <color auto="1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9" fillId="0" borderId="0" applyNumberFormat="0" applyFill="0" applyBorder="0" applyAlignment="0" applyProtection="0"/>
  </cellStyleXfs>
  <cellXfs count="146">
    <xf numFmtId="0" fontId="0" fillId="0" borderId="0" xfId="0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5" fillId="0" borderId="0" xfId="0" applyFont="1"/>
    <xf numFmtId="0" fontId="6" fillId="4" borderId="3" xfId="0" applyFont="1" applyFill="1" applyBorder="1"/>
    <xf numFmtId="0" fontId="7" fillId="0" borderId="0" xfId="0" applyFont="1"/>
    <xf numFmtId="0" fontId="0" fillId="5" borderId="1" xfId="0" applyFont="1" applyFill="1" applyBorder="1"/>
    <xf numFmtId="0" fontId="0" fillId="0" borderId="0" xfId="0" applyAlignment="1">
      <alignment horizontal="left"/>
    </xf>
    <xf numFmtId="0" fontId="0" fillId="0" borderId="0" xfId="0" applyFont="1" applyFill="1" applyBorder="1"/>
    <xf numFmtId="0" fontId="0" fillId="14" borderId="1" xfId="0" applyFill="1" applyBorder="1"/>
    <xf numFmtId="0" fontId="0" fillId="7" borderId="1" xfId="0" applyFill="1" applyBorder="1"/>
    <xf numFmtId="0" fontId="0" fillId="9" borderId="1" xfId="0" applyFont="1" applyFill="1" applyBorder="1"/>
    <xf numFmtId="0" fontId="0" fillId="12" borderId="1" xfId="0" applyFont="1" applyFill="1" applyBorder="1"/>
    <xf numFmtId="0" fontId="0" fillId="11" borderId="1" xfId="0" applyFont="1" applyFill="1" applyBorder="1"/>
    <xf numFmtId="0" fontId="0" fillId="14" borderId="1" xfId="0" applyFont="1" applyFill="1" applyBorder="1"/>
    <xf numFmtId="0" fontId="0" fillId="16" borderId="1" xfId="0" applyFill="1" applyBorder="1"/>
    <xf numFmtId="0" fontId="0" fillId="17" borderId="1" xfId="0" applyFill="1" applyBorder="1"/>
    <xf numFmtId="0" fontId="0" fillId="16" borderId="1" xfId="0" applyFont="1" applyFill="1" applyBorder="1"/>
    <xf numFmtId="0" fontId="0" fillId="6" borderId="8" xfId="0" applyFont="1" applyFill="1" applyBorder="1"/>
    <xf numFmtId="0" fontId="0" fillId="16" borderId="9" xfId="0" applyFill="1" applyBorder="1"/>
    <xf numFmtId="0" fontId="0" fillId="16" borderId="9" xfId="0" applyFont="1" applyFill="1" applyBorder="1"/>
    <xf numFmtId="0" fontId="0" fillId="16" borderId="8" xfId="0" applyFill="1" applyBorder="1"/>
    <xf numFmtId="0" fontId="0" fillId="16" borderId="10" xfId="0" applyFill="1" applyBorder="1"/>
    <xf numFmtId="0" fontId="0" fillId="16" borderId="11" xfId="0" applyFill="1" applyBorder="1"/>
    <xf numFmtId="0" fontId="0" fillId="16" borderId="12" xfId="0" applyFill="1" applyBorder="1"/>
    <xf numFmtId="0" fontId="6" fillId="18" borderId="5" xfId="0" applyFont="1" applyFill="1" applyBorder="1" applyAlignment="1">
      <alignment horizontal="center" vertical="center"/>
    </xf>
    <xf numFmtId="0" fontId="6" fillId="18" borderId="6" xfId="0" applyFont="1" applyFill="1" applyBorder="1" applyAlignment="1">
      <alignment horizontal="center" vertical="center"/>
    </xf>
    <xf numFmtId="0" fontId="6" fillId="18" borderId="7" xfId="0" applyFont="1" applyFill="1" applyBorder="1" applyAlignment="1">
      <alignment horizontal="center" vertical="center"/>
    </xf>
    <xf numFmtId="0" fontId="0" fillId="12" borderId="14" xfId="0" applyFont="1" applyFill="1" applyBorder="1"/>
    <xf numFmtId="0" fontId="0" fillId="15" borderId="4" xfId="0" applyFill="1" applyBorder="1"/>
    <xf numFmtId="0" fontId="0" fillId="8" borderId="2" xfId="0" applyFont="1" applyFill="1" applyBorder="1"/>
    <xf numFmtId="0" fontId="0" fillId="8" borderId="16" xfId="0" applyFont="1" applyFill="1" applyBorder="1"/>
    <xf numFmtId="0" fontId="0" fillId="8" borderId="15" xfId="0" applyFill="1" applyBorder="1"/>
    <xf numFmtId="0" fontId="0" fillId="9" borderId="1" xfId="0" applyFill="1" applyBorder="1"/>
    <xf numFmtId="0" fontId="11" fillId="0" borderId="0" xfId="0" applyFont="1"/>
    <xf numFmtId="0" fontId="11" fillId="16" borderId="13" xfId="0" applyFont="1" applyFill="1" applyBorder="1"/>
    <xf numFmtId="0" fontId="11" fillId="6" borderId="13" xfId="0" applyFont="1" applyFill="1" applyBorder="1"/>
    <xf numFmtId="0" fontId="11" fillId="7" borderId="13" xfId="0" applyFont="1" applyFill="1" applyBorder="1"/>
    <xf numFmtId="0" fontId="11" fillId="9" borderId="13" xfId="0" applyFont="1" applyFill="1" applyBorder="1"/>
    <xf numFmtId="0" fontId="11" fillId="14" borderId="13" xfId="0" applyFont="1" applyFill="1" applyBorder="1"/>
    <xf numFmtId="0" fontId="11" fillId="12" borderId="13" xfId="0" applyFont="1" applyFill="1" applyBorder="1"/>
    <xf numFmtId="0" fontId="11" fillId="8" borderId="13" xfId="0" applyFont="1" applyFill="1" applyBorder="1"/>
    <xf numFmtId="0" fontId="11" fillId="10" borderId="13" xfId="0" applyFont="1" applyFill="1" applyBorder="1"/>
    <xf numFmtId="0" fontId="11" fillId="17" borderId="13" xfId="0" applyFont="1" applyFill="1" applyBorder="1"/>
    <xf numFmtId="0" fontId="11" fillId="11" borderId="13" xfId="0" applyFont="1" applyFill="1" applyBorder="1"/>
    <xf numFmtId="0" fontId="10" fillId="13" borderId="0" xfId="0" applyFont="1" applyFill="1" applyBorder="1"/>
    <xf numFmtId="0" fontId="0" fillId="7" borderId="18" xfId="0" applyFill="1" applyBorder="1"/>
    <xf numFmtId="0" fontId="11" fillId="19" borderId="13" xfId="0" applyFont="1" applyFill="1" applyBorder="1"/>
    <xf numFmtId="0" fontId="0" fillId="19" borderId="1" xfId="0" applyFont="1" applyFill="1" applyBorder="1"/>
    <xf numFmtId="0" fontId="0" fillId="20" borderId="0" xfId="0" applyFill="1" applyBorder="1" applyAlignment="1">
      <alignment horizontal="left"/>
    </xf>
    <xf numFmtId="0" fontId="0" fillId="20" borderId="20" xfId="0" applyFill="1" applyBorder="1" applyAlignment="1">
      <alignment horizontal="center" vertical="center"/>
    </xf>
    <xf numFmtId="0" fontId="0" fillId="20" borderId="20" xfId="0" applyFill="1" applyBorder="1" applyAlignment="1">
      <alignment horizontal="left"/>
    </xf>
    <xf numFmtId="164" fontId="0" fillId="0" borderId="0" xfId="0" applyNumberFormat="1" applyFill="1" applyAlignment="1">
      <alignment horizontal="center" vertical="center"/>
    </xf>
    <xf numFmtId="0" fontId="10" fillId="22" borderId="26" xfId="0" applyFont="1" applyFill="1" applyBorder="1"/>
    <xf numFmtId="0" fontId="9" fillId="20" borderId="20" xfId="0" applyFont="1" applyFill="1" applyBorder="1" applyAlignment="1">
      <alignment horizontal="center" vertical="center"/>
    </xf>
    <xf numFmtId="0" fontId="10" fillId="20" borderId="0" xfId="0" applyFont="1" applyFill="1" applyBorder="1" applyAlignment="1">
      <alignment horizontal="right" vertical="center"/>
    </xf>
    <xf numFmtId="0" fontId="0" fillId="20" borderId="0" xfId="0" applyFill="1" applyBorder="1" applyAlignment="1">
      <alignment horizontal="center" vertical="center"/>
    </xf>
    <xf numFmtId="165" fontId="12" fillId="20" borderId="24" xfId="0" applyNumberFormat="1" applyFont="1" applyFill="1" applyBorder="1" applyAlignment="1">
      <alignment vertical="center"/>
    </xf>
    <xf numFmtId="0" fontId="12" fillId="20" borderId="27" xfId="0" applyFont="1" applyFill="1" applyBorder="1" applyAlignment="1">
      <alignment horizontal="center" vertical="center" wrapText="1"/>
    </xf>
    <xf numFmtId="0" fontId="0" fillId="23" borderId="0" xfId="0" applyFill="1"/>
    <xf numFmtId="0" fontId="4" fillId="23" borderId="0" xfId="0" applyFont="1" applyFill="1" applyAlignment="1">
      <alignment horizontal="right"/>
    </xf>
    <xf numFmtId="0" fontId="5" fillId="23" borderId="0" xfId="0" applyFont="1" applyFill="1"/>
    <xf numFmtId="0" fontId="0" fillId="23" borderId="0" xfId="0" applyFill="1" applyAlignment="1">
      <alignment horizontal="center"/>
    </xf>
    <xf numFmtId="0" fontId="0" fillId="23" borderId="0" xfId="0" applyFill="1" applyBorder="1"/>
    <xf numFmtId="0" fontId="13" fillId="3" borderId="19" xfId="0" applyFont="1" applyFill="1" applyBorder="1"/>
    <xf numFmtId="0" fontId="0" fillId="3" borderId="20" xfId="0" applyFill="1" applyBorder="1" applyAlignment="1">
      <alignment horizontal="center"/>
    </xf>
    <xf numFmtId="0" fontId="0" fillId="3" borderId="20" xfId="0" applyFill="1" applyBorder="1"/>
    <xf numFmtId="0" fontId="0" fillId="3" borderId="21" xfId="0" applyFill="1" applyBorder="1"/>
    <xf numFmtId="0" fontId="0" fillId="3" borderId="22" xfId="0" applyFill="1" applyBorder="1"/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0" fillId="3" borderId="17" xfId="0" applyFill="1" applyBorder="1"/>
    <xf numFmtId="0" fontId="0" fillId="3" borderId="22" xfId="0" applyFill="1" applyBorder="1" applyAlignment="1">
      <alignment horizontal="center" vertical="center"/>
    </xf>
    <xf numFmtId="0" fontId="0" fillId="3" borderId="22" xfId="0" applyFill="1" applyBorder="1" applyAlignment="1">
      <alignment horizontal="right"/>
    </xf>
    <xf numFmtId="0" fontId="8" fillId="3" borderId="22" xfId="0" applyFont="1" applyFill="1" applyBorder="1" applyAlignment="1">
      <alignment horizontal="center" vertical="center"/>
    </xf>
    <xf numFmtId="0" fontId="8" fillId="3" borderId="22" xfId="0" applyFont="1" applyFill="1" applyBorder="1"/>
    <xf numFmtId="0" fontId="0" fillId="3" borderId="23" xfId="0" applyFill="1" applyBorder="1"/>
    <xf numFmtId="0" fontId="0" fillId="3" borderId="24" xfId="0" applyFill="1" applyBorder="1" applyAlignment="1">
      <alignment horizontal="center"/>
    </xf>
    <xf numFmtId="0" fontId="0" fillId="3" borderId="24" xfId="0" applyFill="1" applyBorder="1"/>
    <xf numFmtId="0" fontId="0" fillId="3" borderId="25" xfId="0" applyFill="1" applyBorder="1"/>
    <xf numFmtId="0" fontId="8" fillId="27" borderId="1" xfId="0" applyFont="1" applyFill="1" applyBorder="1" applyAlignment="1">
      <alignment horizontal="center" wrapText="1"/>
    </xf>
    <xf numFmtId="0" fontId="8" fillId="15" borderId="1" xfId="0" applyFont="1" applyFill="1" applyBorder="1" applyAlignment="1">
      <alignment horizontal="center" wrapText="1"/>
    </xf>
    <xf numFmtId="0" fontId="8" fillId="28" borderId="1" xfId="0" applyFont="1" applyFill="1" applyBorder="1" applyAlignment="1">
      <alignment horizontal="center" wrapText="1"/>
    </xf>
    <xf numFmtId="0" fontId="0" fillId="0" borderId="0" xfId="0" pivotButton="1"/>
    <xf numFmtId="164" fontId="0" fillId="0" borderId="0" xfId="0" applyNumberFormat="1"/>
    <xf numFmtId="0" fontId="0" fillId="2" borderId="29" xfId="0" applyFill="1" applyBorder="1" applyAlignment="1" applyProtection="1">
      <alignment horizontal="center" vertical="center"/>
      <protection locked="0"/>
    </xf>
    <xf numFmtId="164" fontId="0" fillId="24" borderId="28" xfId="0" applyNumberFormat="1" applyFill="1" applyBorder="1" applyAlignment="1" applyProtection="1">
      <alignment horizontal="center" vertical="center"/>
      <protection locked="0"/>
    </xf>
    <xf numFmtId="164" fontId="10" fillId="21" borderId="29" xfId="0" applyNumberFormat="1" applyFont="1" applyFill="1" applyBorder="1" applyAlignment="1" applyProtection="1">
      <alignment horizontal="center" vertical="center"/>
      <protection locked="0"/>
    </xf>
    <xf numFmtId="0" fontId="0" fillId="2" borderId="30" xfId="0" applyFill="1" applyBorder="1" applyAlignment="1" applyProtection="1">
      <alignment horizontal="center" vertical="center"/>
      <protection locked="0"/>
    </xf>
    <xf numFmtId="0" fontId="0" fillId="2" borderId="31" xfId="0" applyFill="1" applyBorder="1" applyAlignment="1" applyProtection="1">
      <alignment horizontal="left" vertical="top" wrapText="1"/>
      <protection locked="0"/>
    </xf>
    <xf numFmtId="0" fontId="12" fillId="29" borderId="30" xfId="0" applyFont="1" applyFill="1" applyBorder="1" applyAlignment="1" applyProtection="1">
      <alignment horizontal="center" vertical="center"/>
      <protection locked="0"/>
    </xf>
    <xf numFmtId="0" fontId="0" fillId="3" borderId="22" xfId="0" applyFill="1" applyBorder="1" applyAlignment="1">
      <alignment horizontal="center" vertical="top"/>
    </xf>
    <xf numFmtId="0" fontId="16" fillId="3" borderId="0" xfId="0" applyFont="1" applyFill="1" applyBorder="1" applyAlignment="1"/>
    <xf numFmtId="165" fontId="18" fillId="20" borderId="17" xfId="0" applyNumberFormat="1" applyFont="1" applyFill="1" applyBorder="1" applyAlignment="1">
      <alignment horizontal="left" vertical="center"/>
    </xf>
    <xf numFmtId="0" fontId="3" fillId="2" borderId="32" xfId="0" applyFont="1" applyFill="1" applyBorder="1" applyAlignment="1" applyProtection="1">
      <alignment horizontal="center" vertical="center"/>
      <protection locked="0"/>
    </xf>
    <xf numFmtId="0" fontId="19" fillId="23" borderId="0" xfId="2" applyFill="1"/>
    <xf numFmtId="0" fontId="10" fillId="20" borderId="20" xfId="0" applyFont="1" applyFill="1" applyBorder="1" applyAlignment="1">
      <alignment horizontal="right" vertical="center"/>
    </xf>
    <xf numFmtId="165" fontId="12" fillId="20" borderId="0" xfId="0" applyNumberFormat="1" applyFont="1" applyFill="1" applyBorder="1" applyAlignment="1">
      <alignment vertical="center"/>
    </xf>
    <xf numFmtId="166" fontId="3" fillId="3" borderId="0" xfId="0" applyNumberFormat="1" applyFont="1" applyFill="1" applyAlignment="1">
      <alignment horizontal="center" vertical="center"/>
    </xf>
    <xf numFmtId="16" fontId="3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/>
    </xf>
    <xf numFmtId="164" fontId="3" fillId="0" borderId="0" xfId="0" applyNumberFormat="1" applyFont="1" applyFill="1" applyAlignment="1">
      <alignment horizontal="center" vertical="center"/>
    </xf>
    <xf numFmtId="164" fontId="3" fillId="3" borderId="0" xfId="0" applyNumberFormat="1" applyFont="1" applyFill="1" applyAlignment="1">
      <alignment horizontal="left" vertical="center"/>
    </xf>
    <xf numFmtId="0" fontId="14" fillId="30" borderId="19" xfId="0" applyFont="1" applyFill="1" applyBorder="1" applyAlignment="1">
      <alignment vertical="center"/>
    </xf>
    <xf numFmtId="0" fontId="0" fillId="30" borderId="22" xfId="0" applyNumberFormat="1" applyFill="1" applyBorder="1" applyAlignment="1">
      <alignment horizontal="center" vertical="center"/>
    </xf>
    <xf numFmtId="0" fontId="10" fillId="30" borderId="0" xfId="0" applyNumberFormat="1" applyFont="1" applyFill="1" applyBorder="1" applyAlignment="1">
      <alignment horizontal="right" vertical="center"/>
    </xf>
    <xf numFmtId="0" fontId="0" fillId="30" borderId="0" xfId="0" applyFill="1" applyBorder="1" applyAlignment="1">
      <alignment horizontal="center" vertical="center"/>
    </xf>
    <xf numFmtId="166" fontId="0" fillId="23" borderId="0" xfId="0" applyNumberFormat="1" applyFill="1" applyBorder="1" applyAlignment="1">
      <alignment horizontal="center" vertical="center"/>
    </xf>
    <xf numFmtId="0" fontId="3" fillId="23" borderId="0" xfId="0" applyFont="1" applyFill="1" applyBorder="1" applyAlignment="1">
      <alignment horizontal="center" vertical="center"/>
    </xf>
    <xf numFmtId="0" fontId="0" fillId="23" borderId="0" xfId="0" applyFill="1" applyBorder="1" applyAlignment="1">
      <alignment horizontal="center" vertical="center"/>
    </xf>
    <xf numFmtId="164" fontId="3" fillId="23" borderId="0" xfId="0" applyNumberFormat="1" applyFont="1" applyFill="1" applyBorder="1" applyAlignment="1">
      <alignment horizontal="center" vertical="center"/>
    </xf>
    <xf numFmtId="164" fontId="3" fillId="23" borderId="0" xfId="0" applyNumberFormat="1" applyFont="1" applyFill="1" applyBorder="1" applyAlignment="1">
      <alignment horizontal="left" vertical="center"/>
    </xf>
    <xf numFmtId="0" fontId="22" fillId="30" borderId="0" xfId="0" applyFont="1" applyFill="1" applyBorder="1" applyAlignment="1">
      <alignment horizontal="left" vertical="center"/>
    </xf>
    <xf numFmtId="0" fontId="9" fillId="25" borderId="34" xfId="0" applyNumberFormat="1" applyFont="1" applyFill="1" applyBorder="1" applyAlignment="1">
      <alignment horizontal="center" vertical="center"/>
    </xf>
    <xf numFmtId="0" fontId="9" fillId="25" borderId="35" xfId="0" applyFont="1" applyFill="1" applyBorder="1" applyAlignment="1">
      <alignment horizontal="center" vertical="center"/>
    </xf>
    <xf numFmtId="0" fontId="23" fillId="15" borderId="1" xfId="0" applyFont="1" applyFill="1" applyBorder="1" applyAlignment="1">
      <alignment horizontal="center" vertical="center" wrapText="1"/>
    </xf>
    <xf numFmtId="0" fontId="23" fillId="28" borderId="1" xfId="0" applyFont="1" applyFill="1" applyBorder="1" applyAlignment="1">
      <alignment horizontal="center" vertical="center" wrapText="1"/>
    </xf>
    <xf numFmtId="0" fontId="23" fillId="27" borderId="1" xfId="0" applyFont="1" applyFill="1" applyBorder="1" applyAlignment="1">
      <alignment horizontal="center" vertical="center" wrapText="1"/>
    </xf>
    <xf numFmtId="0" fontId="0" fillId="0" borderId="0" xfId="0" applyNumberFormat="1"/>
    <xf numFmtId="0" fontId="0" fillId="0" borderId="0" xfId="0" applyAlignment="1">
      <alignment horizontal="left" indent="1"/>
    </xf>
    <xf numFmtId="167" fontId="25" fillId="27" borderId="1" xfId="0" applyNumberFormat="1" applyFont="1" applyFill="1" applyBorder="1" applyAlignment="1">
      <alignment horizontal="center" vertical="center" wrapText="1"/>
    </xf>
    <xf numFmtId="167" fontId="15" fillId="26" borderId="33" xfId="0" applyNumberFormat="1" applyFont="1" applyFill="1" applyBorder="1" applyAlignment="1">
      <alignment horizontal="center" vertical="center"/>
    </xf>
    <xf numFmtId="167" fontId="15" fillId="26" borderId="6" xfId="0" applyNumberFormat="1" applyFont="1" applyFill="1" applyBorder="1" applyAlignment="1">
      <alignment horizontal="center" vertical="center"/>
    </xf>
    <xf numFmtId="168" fontId="0" fillId="0" borderId="0" xfId="0" applyNumberFormat="1"/>
    <xf numFmtId="164" fontId="8" fillId="23" borderId="0" xfId="0" applyNumberFormat="1" applyFont="1" applyFill="1" applyBorder="1" applyAlignment="1">
      <alignment horizontal="center" vertical="center"/>
    </xf>
    <xf numFmtId="0" fontId="9" fillId="30" borderId="0" xfId="0" applyFont="1" applyFill="1" applyBorder="1" applyAlignment="1">
      <alignment vertical="center"/>
    </xf>
    <xf numFmtId="0" fontId="10" fillId="20" borderId="0" xfId="0" applyFont="1" applyFill="1" applyBorder="1" applyAlignment="1">
      <alignment horizontal="center" vertical="center"/>
    </xf>
    <xf numFmtId="164" fontId="17" fillId="20" borderId="0" xfId="0" applyNumberFormat="1" applyFont="1" applyFill="1" applyBorder="1" applyAlignment="1">
      <alignment horizontal="left" vertical="center"/>
    </xf>
    <xf numFmtId="0" fontId="10" fillId="20" borderId="36" xfId="0" applyFont="1" applyFill="1" applyBorder="1" applyAlignment="1">
      <alignment horizontal="center" vertical="center"/>
    </xf>
    <xf numFmtId="0" fontId="10" fillId="20" borderId="38" xfId="0" applyFont="1" applyFill="1" applyBorder="1" applyAlignment="1">
      <alignment horizontal="center" vertical="center"/>
    </xf>
    <xf numFmtId="0" fontId="10" fillId="20" borderId="37" xfId="0" applyFont="1" applyFill="1" applyBorder="1" applyAlignment="1">
      <alignment horizontal="center" vertical="center"/>
    </xf>
    <xf numFmtId="0" fontId="10" fillId="20" borderId="39" xfId="0" applyFont="1" applyFill="1" applyBorder="1" applyAlignment="1">
      <alignment horizontal="center" vertical="center"/>
    </xf>
    <xf numFmtId="0" fontId="0" fillId="0" borderId="37" xfId="0" applyBorder="1"/>
    <xf numFmtId="168" fontId="0" fillId="0" borderId="1" xfId="0" applyNumberFormat="1" applyBorder="1"/>
    <xf numFmtId="165" fontId="8" fillId="3" borderId="0" xfId="0" applyNumberFormat="1" applyFont="1" applyFill="1" applyBorder="1" applyAlignment="1">
      <alignment horizontal="center" vertical="center"/>
    </xf>
    <xf numFmtId="165" fontId="8" fillId="3" borderId="17" xfId="0" applyNumberFormat="1" applyFont="1" applyFill="1" applyBorder="1" applyAlignment="1">
      <alignment horizontal="center" vertical="center"/>
    </xf>
    <xf numFmtId="165" fontId="9" fillId="30" borderId="0" xfId="0" applyNumberFormat="1" applyFont="1" applyFill="1" applyBorder="1" applyAlignment="1">
      <alignment horizontal="right" vertical="center"/>
    </xf>
    <xf numFmtId="0" fontId="3" fillId="0" borderId="0" xfId="0" applyFont="1" applyFill="1" applyAlignment="1"/>
    <xf numFmtId="0" fontId="26" fillId="0" borderId="0" xfId="0" pivotButton="1" applyFont="1" applyAlignment="1">
      <alignment horizontal="left" vertical="center"/>
    </xf>
    <xf numFmtId="164" fontId="0" fillId="0" borderId="14" xfId="0" applyNumberFormat="1" applyBorder="1"/>
    <xf numFmtId="168" fontId="0" fillId="17" borderId="40" xfId="0" applyNumberFormat="1" applyFill="1" applyBorder="1"/>
    <xf numFmtId="0" fontId="0" fillId="17" borderId="41" xfId="0" applyFill="1" applyBorder="1"/>
    <xf numFmtId="168" fontId="0" fillId="0" borderId="2" xfId="0" applyNumberFormat="1" applyBorder="1"/>
    <xf numFmtId="164" fontId="0" fillId="0" borderId="42" xfId="0" applyNumberFormat="1" applyBorder="1"/>
  </cellXfs>
  <cellStyles count="3">
    <cellStyle name="Lien hypertexte" xfId="2" builtinId="8"/>
    <cellStyle name="Normal" xfId="0" builtinId="0"/>
    <cellStyle name="Normal 2" xfId="1"/>
  </cellStyles>
  <dxfs count="57">
    <dxf>
      <font>
        <color rgb="FF66FF99"/>
      </font>
    </dxf>
    <dxf>
      <font>
        <color rgb="FFFF5050"/>
      </font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ont>
        <color rgb="FF66FF99"/>
      </font>
    </dxf>
    <dxf>
      <font>
        <color rgb="FFFF5050"/>
      </font>
    </dxf>
    <dxf>
      <numFmt numFmtId="164" formatCode="#,##0.00\ &quot;€&quot;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8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</dxf>
    <dxf>
      <fill>
        <patternFill patternType="none">
          <bgColor auto="1"/>
        </patternFill>
      </fill>
    </dxf>
    <dxf>
      <alignment horizontal="left"/>
    </dxf>
    <dxf>
      <font>
        <color theme="0"/>
      </font>
    </dxf>
    <dxf>
      <fill>
        <patternFill patternType="solid">
          <bgColor rgb="FFC0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</dxf>
    <dxf>
      <fill>
        <patternFill patternType="none">
          <bgColor auto="1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alignment horizontal="general" vertical="bottom" textRotation="0" wrapText="0" indent="0" justifyLastLine="0" shrinkToFit="0" readingOrder="0"/>
    </dxf>
    <dxf>
      <fill>
        <patternFill patternType="none">
          <bgColor auto="1"/>
        </patternFill>
      </fill>
    </dxf>
    <dxf>
      <numFmt numFmtId="164" formatCode="#,##0.00\ &quot;€&quot;"/>
    </dxf>
    <dxf>
      <font>
        <b val="0"/>
      </font>
    </dxf>
    <dxf>
      <font>
        <color theme="0"/>
      </font>
    </dxf>
    <dxf>
      <fill>
        <patternFill patternType="solid">
          <bgColor theme="6"/>
        </patternFill>
      </fill>
    </dxf>
    <dxf>
      <font>
        <b/>
      </font>
      <fill>
        <patternFill patternType="none">
          <fgColor indexed="64"/>
          <bgColor indexed="65"/>
        </patternFill>
      </fill>
      <alignment horizontal="center" vertical="center"/>
    </dxf>
    <dxf>
      <font>
        <b/>
      </font>
    </dxf>
    <dxf>
      <alignment horizontal="center"/>
    </dxf>
    <dxf>
      <alignment vertic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21" formatCode="dd\-mm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6" formatCode="dd\-mm\-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0"/>
        <name val="Consolas"/>
        <scheme val="none"/>
      </font>
      <fill>
        <patternFill patternType="solid">
          <fgColor indexed="64"/>
          <bgColor theme="1" tint="0.249977111117893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66FF99"/>
      <color rgb="FFCCECFF"/>
      <color rgb="FFFF9933"/>
      <color rgb="FFFFCC00"/>
      <color rgb="FFDDDDDD"/>
      <color rgb="FF3608E0"/>
      <color rgb="FFFF5A33"/>
      <color rgb="FFFFFF99"/>
      <color rgb="FFFFCC66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000">
                <a:solidFill>
                  <a:schemeClr val="bg1"/>
                </a:solidFill>
                <a:latin typeface="Consolas" panose="020B0609020204030204" pitchFamily="49" charset="0"/>
              </a:rPr>
              <a:t>Répartition</a:t>
            </a:r>
            <a:r>
              <a:rPr lang="fr-FR">
                <a:latin typeface="Consolas" panose="020B0609020204030204" pitchFamily="49" charset="0"/>
              </a:rPr>
              <a:t> </a:t>
            </a:r>
            <a:r>
              <a:rPr lang="fr-FR" sz="1000">
                <a:solidFill>
                  <a:schemeClr val="bg1"/>
                </a:solidFill>
                <a:latin typeface="Consolas" panose="020B0609020204030204" pitchFamily="49" charset="0"/>
              </a:rPr>
              <a:t>comptes</a:t>
            </a:r>
            <a:r>
              <a:rPr lang="fr-FR" sz="1000"/>
              <a:t> </a:t>
            </a:r>
          </a:p>
        </c:rich>
      </c:tx>
      <c:layout>
        <c:manualLayout>
          <c:xMode val="edge"/>
          <c:yMode val="edge"/>
          <c:x val="0.34355555555555556"/>
          <c:y val="6.0185185185185182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3.0125662500341037E-2"/>
          <c:y val="0.50951901057391646"/>
          <c:w val="0.93684399208932512"/>
          <c:h val="0.34578747142639638"/>
        </c:manualLayout>
      </c:layout>
      <c:barChart>
        <c:barDir val="bar"/>
        <c:grouping val="stacked"/>
        <c:varyColors val="0"/>
        <c:ser>
          <c:idx val="0"/>
          <c:order val="0"/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Consolas" panose="020B0609020204030204" pitchFamily="49" charset="0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Données!$E$3</c:f>
              <c:numCache>
                <c:formatCode>#,##0.00\ [$€-40C]</c:formatCode>
                <c:ptCount val="1"/>
                <c:pt idx="0">
                  <c:v>6156.16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2B0-408E-B918-7C8565578BDB}"/>
            </c:ext>
          </c:extLst>
        </c:ser>
        <c:ser>
          <c:idx val="1"/>
          <c:order val="1"/>
          <c:spPr>
            <a:solidFill>
              <a:srgbClr val="FFCC66"/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-4.0403566647196889E-17"/>
                  <c:y val="-1.1982432384018818E-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17F-4E35-9B98-9B274A13707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sz="900" b="1" i="0" u="none" strike="noStrike" kern="1200" baseline="0">
                    <a:solidFill>
                      <a:schemeClr val="tx1"/>
                    </a:solidFill>
                    <a:latin typeface="Consolas" panose="020B0609020204030204" pitchFamily="49" charset="0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Données!$F$3</c:f>
              <c:numCache>
                <c:formatCode>#,##0.00\ [$€-40C]</c:formatCode>
                <c:ptCount val="1"/>
                <c:pt idx="0">
                  <c:v>357.71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12B0-408E-B918-7C8565578BDB}"/>
            </c:ext>
          </c:extLst>
        </c:ser>
        <c:ser>
          <c:idx val="2"/>
          <c:order val="2"/>
          <c:spPr>
            <a:solidFill>
              <a:srgbClr val="9999FF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F9933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D17F-4E35-9B98-9B274A13707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sz="900" b="1" i="0" u="none" strike="noStrike" kern="1200" baseline="0">
                    <a:solidFill>
                      <a:schemeClr val="tx1"/>
                    </a:solidFill>
                    <a:latin typeface="Consolas" panose="020B0609020204030204" pitchFamily="49" charset="0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Données!$G$3</c:f>
              <c:numCache>
                <c:formatCode>#,##0.00\ [$€-40C]</c:formatCode>
                <c:ptCount val="1"/>
                <c:pt idx="0">
                  <c:v>7380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12B0-408E-B918-7C8565578BDB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100"/>
        <c:axId val="119435776"/>
        <c:axId val="74228288"/>
      </c:barChart>
      <c:valAx>
        <c:axId val="74228288"/>
        <c:scaling>
          <c:orientation val="minMax"/>
        </c:scaling>
        <c:delete val="1"/>
        <c:axPos val="b"/>
        <c:numFmt formatCode="#,##0.00\ [$€-40C]" sourceLinked="1"/>
        <c:majorTickMark val="none"/>
        <c:minorTickMark val="none"/>
        <c:tickLblPos val="nextTo"/>
        <c:crossAx val="119435776"/>
        <c:crosses val="autoZero"/>
        <c:crossBetween val="between"/>
      </c:valAx>
      <c:catAx>
        <c:axId val="11943577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22828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[gestioncomptes-esteban.xlsm]TcD!Tableau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Consolas" panose="020B0609020204030204" pitchFamily="49" charset="0"/>
                <a:ea typeface="+mn-ea"/>
                <a:cs typeface="+mn-cs"/>
              </a:defRPr>
            </a:pPr>
            <a:r>
              <a:rPr lang="en-US">
                <a:latin typeface="Consolas" panose="020B0609020204030204" pitchFamily="49" charset="0"/>
              </a:rPr>
              <a:t> Repartition</a:t>
            </a:r>
            <a:r>
              <a:rPr lang="en-US" baseline="0">
                <a:latin typeface="Consolas" panose="020B0609020204030204" pitchFamily="49" charset="0"/>
              </a:rPr>
              <a:t> par catégorieS</a:t>
            </a:r>
            <a:endParaRPr lang="en-US">
              <a:latin typeface="Consolas" panose="020B0609020204030204" pitchFamily="49" charset="0"/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rgbClr val="FF0000"/>
          </a:solidFill>
          <a:ln>
            <a:solidFill>
              <a:schemeClr val="tx1"/>
            </a:solidFill>
          </a:ln>
        </c:spPr>
        <c:marker>
          <c:symbol val="none"/>
        </c:marker>
        <c:dLbl>
          <c:idx val="0"/>
          <c:layout/>
          <c:spPr>
            <a:solidFill>
              <a:schemeClr val="bg2"/>
            </a:solidFill>
            <a:ln>
              <a:solidFill>
                <a:schemeClr val="tx1"/>
              </a:solidFill>
            </a:ln>
            <a:effectLst/>
          </c:spPr>
          <c:txPr>
            <a:bodyPr rot="0" vert="horz"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FFC000"/>
          </a:solidFill>
          <a:ln>
            <a:solidFill>
              <a:schemeClr val="tx1"/>
            </a:solidFill>
          </a:ln>
        </c:spPr>
        <c:marker>
          <c:symbol val="none"/>
        </c:marker>
        <c:dLbl>
          <c:idx val="0"/>
          <c:layout/>
          <c:numFmt formatCode="#,##0.00\ &quot;€&quot;" sourceLinked="0"/>
          <c:spPr>
            <a:solidFill>
              <a:schemeClr val="bg2"/>
            </a:solidFill>
            <a:ln>
              <a:solidFill>
                <a:schemeClr val="tx1"/>
              </a:solidFill>
            </a:ln>
            <a:effectLst/>
          </c:spPr>
          <c:txPr>
            <a:bodyPr rot="-5400000" vert="horz"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6"/>
        <c:spPr>
          <a:solidFill>
            <a:schemeClr val="accent3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7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8"/>
        <c:spPr>
          <a:solidFill>
            <a:schemeClr val="accent1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9"/>
        <c:spPr>
          <a:solidFill>
            <a:schemeClr val="accent3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0"/>
        <c:spPr>
          <a:solidFill>
            <a:schemeClr val="accent5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1"/>
        <c:spPr>
          <a:solidFill>
            <a:schemeClr val="accent1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2"/>
        <c:spPr>
          <a:solidFill>
            <a:schemeClr val="accent3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3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4"/>
        <c:spPr>
          <a:solidFill>
            <a:schemeClr val="accent3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5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6"/>
        <c:spPr>
          <a:solidFill>
            <a:schemeClr val="accent1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"/>
        <c:spPr>
          <a:solidFill>
            <a:schemeClr val="accent3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8"/>
        <c:spPr>
          <a:solidFill>
            <a:schemeClr val="accent5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9"/>
        <c:spPr>
          <a:solidFill>
            <a:schemeClr val="accent1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20"/>
        <c:spPr>
          <a:solidFill>
            <a:schemeClr val="accent3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2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6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7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8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9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0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6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7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8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9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0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6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7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8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9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0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3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3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3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6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7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8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9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0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3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7"/>
      </c:pivotFmt>
      <c:pivotFmt>
        <c:idx val="128"/>
        <c:spPr>
          <a:solidFill>
            <a:srgbClr val="66FF99"/>
          </a:solidFill>
          <a:ln>
            <a:solidFill>
              <a:schemeClr val="tx1"/>
            </a:solidFill>
          </a:ln>
        </c:spPr>
      </c:pivotFmt>
      <c:pivotFmt>
        <c:idx val="129"/>
      </c:pivotFmt>
      <c:pivotFmt>
        <c:idx val="130"/>
      </c:pivotFmt>
      <c:pivotFmt>
        <c:idx val="131"/>
      </c:pivotFmt>
      <c:pivotFmt>
        <c:idx val="132"/>
      </c:pivotFmt>
      <c:pivotFmt>
        <c:idx val="133"/>
      </c:pivotFmt>
      <c:pivotFmt>
        <c:idx val="134"/>
      </c:pivotFmt>
      <c:pivotFmt>
        <c:idx val="135"/>
      </c:pivotFmt>
      <c:pivotFmt>
        <c:idx val="136"/>
      </c:pivotFmt>
      <c:pivotFmt>
        <c:idx val="137"/>
      </c:pivotFmt>
      <c:pivotFmt>
        <c:idx val="138"/>
      </c:pivotFmt>
      <c:pivotFmt>
        <c:idx val="139"/>
      </c:pivotFmt>
      <c:pivotFmt>
        <c:idx val="140"/>
      </c:pivotFmt>
      <c:pivotFmt>
        <c:idx val="141"/>
      </c:pivotFmt>
      <c:pivotFmt>
        <c:idx val="142"/>
      </c:pivotFmt>
      <c:pivotFmt>
        <c:idx val="143"/>
      </c:pivotFmt>
      <c:pivotFmt>
        <c:idx val="144"/>
      </c:pivotFmt>
      <c:pivotFmt>
        <c:idx val="145"/>
      </c:pivotFmt>
      <c:pivotFmt>
        <c:idx val="146"/>
      </c:pivotFmt>
      <c:pivotFmt>
        <c:idx val="147"/>
      </c:pivotFmt>
      <c:pivotFmt>
        <c:idx val="148"/>
      </c:pivotFmt>
      <c:pivotFmt>
        <c:idx val="149"/>
      </c:pivotFmt>
      <c:pivotFmt>
        <c:idx val="150"/>
      </c:pivotFmt>
      <c:pivotFmt>
        <c:idx val="151"/>
      </c:pivotFmt>
      <c:pivotFmt>
        <c:idx val="152"/>
      </c:pivotFmt>
      <c:pivotFmt>
        <c:idx val="153"/>
      </c:pivotFmt>
      <c:pivotFmt>
        <c:idx val="154"/>
      </c:pivotFmt>
      <c:pivotFmt>
        <c:idx val="155"/>
      </c:pivotFmt>
      <c:pivotFmt>
        <c:idx val="156"/>
      </c:pivotFmt>
      <c:pivotFmt>
        <c:idx val="157"/>
      </c:pivotFmt>
      <c:pivotFmt>
        <c:idx val="158"/>
      </c:pivotFmt>
      <c:pivotFmt>
        <c:idx val="159"/>
      </c:pivotFmt>
      <c:pivotFmt>
        <c:idx val="160"/>
      </c:pivotFmt>
      <c:pivotFmt>
        <c:idx val="161"/>
      </c:pivotFmt>
      <c:pivotFmt>
        <c:idx val="162"/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TcD!$B$6</c:f>
              <c:strCache>
                <c:ptCount val="1"/>
                <c:pt idx="0">
                  <c:v> Débit(€)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chemeClr val="tx1"/>
              </a:solidFill>
            </a:ln>
          </c:spPr>
          <c:invertIfNegative val="1"/>
          <c:dPt>
            <c:idx val="0"/>
            <c:invertIfNegative val="1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E338-4DED-83E1-FCE6E638D022}"/>
              </c:ext>
            </c:extLst>
          </c:dPt>
          <c:dPt>
            <c:idx val="1"/>
            <c:invertIfNegative val="1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E338-4DED-83E1-FCE6E638D022}"/>
              </c:ext>
            </c:extLst>
          </c:dPt>
          <c:dPt>
            <c:idx val="2"/>
            <c:invertIfNegative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E338-4DED-83E1-FCE6E638D022}"/>
              </c:ext>
            </c:extLst>
          </c:dPt>
          <c:dPt>
            <c:idx val="3"/>
            <c:invertIfNegative val="1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4-E338-4DED-83E1-FCE6E638D022}"/>
              </c:ext>
            </c:extLst>
          </c:dPt>
          <c:dPt>
            <c:idx val="4"/>
            <c:invertIfNegative val="1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5-E338-4DED-83E1-FCE6E638D022}"/>
              </c:ext>
            </c:extLst>
          </c:dPt>
          <c:dPt>
            <c:idx val="5"/>
            <c:invertIfNegative val="1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6-E338-4DED-83E1-FCE6E638D022}"/>
              </c:ext>
            </c:extLst>
          </c:dPt>
          <c:dPt>
            <c:idx val="6"/>
            <c:invertIfNegative val="1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7-E338-4DED-83E1-FCE6E638D022}"/>
              </c:ext>
            </c:extLst>
          </c:dPt>
          <c:dPt>
            <c:idx val="7"/>
            <c:invertIfNegative val="1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8-E338-4DED-83E1-FCE6E638D022}"/>
              </c:ext>
            </c:extLst>
          </c:dPt>
          <c:dLbls>
            <c:spPr>
              <a:solidFill>
                <a:schemeClr val="bg2"/>
              </a:solidFill>
              <a:ln>
                <a:solidFill>
                  <a:schemeClr val="tx1"/>
                </a:solidFill>
              </a:ln>
              <a:effectLst/>
            </c:spPr>
            <c:txPr>
              <a:bodyPr rot="0" vert="horz"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TcD!$A$7:$A$12</c:f>
              <c:multiLvlStrCache>
                <c:ptCount val="3"/>
                <c:lvl>
                  <c:pt idx="0">
                    <c:v>ALIMENTATION</c:v>
                  </c:pt>
                  <c:pt idx="1">
                    <c:v>TRANSPORT</c:v>
                  </c:pt>
                  <c:pt idx="2">
                    <c:v>FINANCE</c:v>
                  </c:pt>
                </c:lvl>
                <c:lvl>
                  <c:pt idx="0">
                    <c:v>CB</c:v>
                  </c:pt>
                  <c:pt idx="2">
                    <c:v>Virement</c:v>
                  </c:pt>
                </c:lvl>
              </c:multiLvlStrCache>
            </c:multiLvlStrRef>
          </c:cat>
          <c:val>
            <c:numRef>
              <c:f>TcD!$B$7:$B$12</c:f>
              <c:numCache>
                <c:formatCode>#,##0.00\ "€"</c:formatCode>
                <c:ptCount val="3"/>
                <c:pt idx="0">
                  <c:v>-104.69</c:v>
                </c:pt>
                <c:pt idx="1">
                  <c:v>-8.4499999999999993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545-4200-B6A3-7B384252E097}"/>
            </c:ex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>
                    <a:solidFill>
                      <a:schemeClr val="tx1"/>
                    </a:solidFill>
                  </a:ln>
                </c14:spPr>
              </c14:invertSolidFillFmt>
            </c:ext>
          </c:extLst>
        </c:ser>
        <c:ser>
          <c:idx val="1"/>
          <c:order val="1"/>
          <c:tx>
            <c:strRef>
              <c:f>TcD!$C$6</c:f>
              <c:strCache>
                <c:ptCount val="1"/>
                <c:pt idx="0">
                  <c:v> Crédit(€)</c:v>
                </c:pt>
              </c:strCache>
            </c:strRef>
          </c:tx>
          <c:spPr>
            <a:solidFill>
              <a:srgbClr val="FFC000"/>
            </a:solidFill>
            <a:ln>
              <a:solidFill>
                <a:schemeClr val="tx1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E338-4DED-83E1-FCE6E638D022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A-E338-4DED-83E1-FCE6E638D022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E338-4DED-83E1-FCE6E638D022}"/>
              </c:ext>
            </c:extLst>
          </c:dPt>
          <c:dPt>
            <c:idx val="3"/>
            <c:invertIfNegative val="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C-E338-4DED-83E1-FCE6E638D022}"/>
              </c:ext>
            </c:extLst>
          </c:dPt>
          <c:dPt>
            <c:idx val="4"/>
            <c:invertIfNegative val="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D-E338-4DED-83E1-FCE6E638D022}"/>
              </c:ext>
            </c:extLst>
          </c:dPt>
          <c:dPt>
            <c:idx val="5"/>
            <c:invertIfNegative val="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E-E338-4DED-83E1-FCE6E638D022}"/>
              </c:ext>
            </c:extLst>
          </c:dPt>
          <c:dPt>
            <c:idx val="6"/>
            <c:invertIfNegative val="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F-E338-4DED-83E1-FCE6E638D022}"/>
              </c:ext>
            </c:extLst>
          </c:dPt>
          <c:dPt>
            <c:idx val="7"/>
            <c:invertIfNegative val="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0-E338-4DED-83E1-FCE6E638D022}"/>
              </c:ext>
            </c:extLst>
          </c:dPt>
          <c:dLbls>
            <c:numFmt formatCode="#,##0.00\ &quot;€&quot;" sourceLinked="0"/>
            <c:spPr>
              <a:solidFill>
                <a:schemeClr val="bg2"/>
              </a:solidFill>
              <a:ln>
                <a:solidFill>
                  <a:schemeClr val="tx1"/>
                </a:solidFill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TcD!$A$7:$A$12</c:f>
              <c:multiLvlStrCache>
                <c:ptCount val="3"/>
                <c:lvl>
                  <c:pt idx="0">
                    <c:v>ALIMENTATION</c:v>
                  </c:pt>
                  <c:pt idx="1">
                    <c:v>TRANSPORT</c:v>
                  </c:pt>
                  <c:pt idx="2">
                    <c:v>FINANCE</c:v>
                  </c:pt>
                </c:lvl>
                <c:lvl>
                  <c:pt idx="0">
                    <c:v>CB</c:v>
                  </c:pt>
                  <c:pt idx="2">
                    <c:v>Virement</c:v>
                  </c:pt>
                </c:lvl>
              </c:multiLvlStrCache>
            </c:multiLvlStrRef>
          </c:cat>
          <c:val>
            <c:numRef>
              <c:f>TcD!$C$7:$C$12</c:f>
              <c:numCache>
                <c:formatCode>#,##0.00\ "€"</c:formatCode>
                <c:ptCount val="3"/>
                <c:pt idx="2">
                  <c:v>2000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1545-4200-B6A3-7B384252E09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axId val="120596480"/>
        <c:axId val="74230592"/>
      </c:barChart>
      <c:catAx>
        <c:axId val="1205964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74230592"/>
        <c:crosses val="autoZero"/>
        <c:auto val="1"/>
        <c:lblAlgn val="ctr"/>
        <c:lblOffset val="100"/>
        <c:noMultiLvlLbl val="0"/>
      </c:catAx>
      <c:valAx>
        <c:axId val="74230592"/>
        <c:scaling>
          <c:orientation val="minMax"/>
        </c:scaling>
        <c:delete val="0"/>
        <c:axPos val="l"/>
        <c:numFmt formatCode="#,##0.00\ &quot;€&quot;" sourceLinked="1"/>
        <c:majorTickMark val="out"/>
        <c:minorTickMark val="none"/>
        <c:tickLblPos val="nextTo"/>
        <c:crossAx val="120596480"/>
        <c:crosses val="autoZero"/>
        <c:crossBetween val="between"/>
      </c:valAx>
      <c:dTable>
        <c:showHorzBorder val="1"/>
        <c:showVertBorder val="1"/>
        <c:showOutline val="1"/>
        <c:showKeys val="0"/>
      </c:dTable>
      <c:spPr>
        <a:noFill/>
        <a:ln>
          <a:noFill/>
        </a:ln>
        <a:effectLst/>
        <a:sp3d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aseline="0"/>
              <a:t>comptes en %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view3D>
      <c:rotX val="30"/>
      <c:rotY val="7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explosion val="14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9BAB-4C53-985D-972C78CBC788}"/>
              </c:ext>
            </c:extLst>
          </c:dPt>
          <c:dPt>
            <c:idx val="1"/>
            <c:bubble3D val="0"/>
            <c:spPr>
              <a:solidFill>
                <a:srgbClr val="FFCC0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BAB-4C53-985D-972C78CBC788}"/>
              </c:ext>
            </c:extLst>
          </c:dPt>
          <c:dPt>
            <c:idx val="2"/>
            <c:bubble3D val="0"/>
            <c:spPr>
              <a:solidFill>
                <a:srgbClr val="FF993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9BAB-4C53-985D-972C78CBC788}"/>
              </c:ext>
            </c:extLst>
          </c:dPt>
          <c:dLbls>
            <c:dLbl>
              <c:idx val="0"/>
              <c:layout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Compte joint</a:t>
                    </a:r>
                  </a:p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6708381F-4C64-412C-BEA4-CD25A2BE7F67}" type="PERCENTAGE">
                      <a:rPr lang="en-US" baseline="0"/>
                      <a:pPr>
                        <a:defRPr sz="1000" b="1" i="0" u="none" strike="noStrike" kern="1200" baseline="0">
                          <a:solidFill>
                            <a:schemeClr val="accen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fr-FR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2-9BAB-4C53-985D-972C78CBC788}"/>
                </c:ext>
              </c:extLst>
            </c:dLbl>
            <c:dLbl>
              <c:idx val="1"/>
              <c:layout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Compte personel</a:t>
                    </a:r>
                    <a:r>
                      <a:rPr lang="en-US" baseline="0"/>
                      <a:t>
</a:t>
                    </a:r>
                    <a:fld id="{B113AD71-D4FA-4269-84F8-2631487AE347}" type="PERCENTAGE">
                      <a:rPr lang="en-US" baseline="0"/>
                      <a:pPr>
                        <a:defRPr sz="1000" b="1" i="0" u="none" strike="noStrike" kern="1200" baseline="0">
                          <a:solidFill>
                            <a:schemeClr val="accen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BAB-4C53-985D-972C78CBC788}"/>
                </c:ext>
              </c:extLst>
            </c:dLbl>
            <c:dLbl>
              <c:idx val="2"/>
              <c:layout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Livret A
</a:t>
                    </a:r>
                    <a:fld id="{53AF03AA-BAFE-4C81-9BAC-8465B64786D2}" type="PERCENTAGE">
                      <a:rPr lang="en-US" baseline="0"/>
                      <a:pPr>
                        <a:defRPr sz="1000" b="1" i="0" u="none" strike="noStrike" kern="1200" baseline="0">
                          <a:solidFill>
                            <a:schemeClr val="accen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4-9BAB-4C53-985D-972C78CBC788}"/>
                </c:ext>
              </c:extLst>
            </c:dLbl>
            <c:dLbl>
              <c:idx val="3"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Livret A</a:t>
                    </a:r>
                    <a:r>
                      <a:rPr lang="en-US" baseline="0"/>
                      <a:t>
</a:t>
                    </a:r>
                    <a:fld id="{32A4CD0D-EB58-4950-8679-2C4F98A5CA42}" type="PERCENTAGE">
                      <a:rPr lang="en-US" baseline="0"/>
                      <a:pPr>
                        <a:defRPr sz="1000" b="1" i="0" u="none" strike="noStrike" kern="1200" baseline="0">
                          <a:solidFill>
                            <a:schemeClr val="accen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9BAB-4C53-985D-972C78CBC788}"/>
                </c:ext>
              </c:extLst>
            </c:dLbl>
            <c:numFmt formatCode="General" sourceLinked="0"/>
            <c:spPr>
              <a:solidFill>
                <a:sysClr val="window" lastClr="FFFFFF"/>
              </a:solidFill>
              <a:ln>
                <a:solidFill>
                  <a:srgbClr val="90C226"/>
                </a:solidFill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val>
            <c:numRef>
              <c:f>TcD!$S$3:$U$3</c:f>
              <c:numCache>
                <c:formatCode>General</c:formatCode>
                <c:ptCount val="3"/>
                <c:pt idx="0">
                  <c:v>6156.16</c:v>
                </c:pt>
                <c:pt idx="1">
                  <c:v>357.71</c:v>
                </c:pt>
                <c:pt idx="2">
                  <c:v>7380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BAB-4C53-985D-972C78CBC788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TcD!$V$6</c:f>
              <c:strCache>
                <c:ptCount val="1"/>
                <c:pt idx="0">
                  <c:v>Bpostale-CJ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TcD!$U$7:$U$12</c:f>
              <c:numCache>
                <c:formatCode>dd/mm/yy;@</c:formatCode>
                <c:ptCount val="6"/>
                <c:pt idx="0">
                  <c:v>44346</c:v>
                </c:pt>
                <c:pt idx="1">
                  <c:v>44347</c:v>
                </c:pt>
                <c:pt idx="2">
                  <c:v>44347</c:v>
                </c:pt>
                <c:pt idx="3">
                  <c:v>44347</c:v>
                </c:pt>
                <c:pt idx="4">
                  <c:v>44347</c:v>
                </c:pt>
                <c:pt idx="5">
                  <c:v>44347</c:v>
                </c:pt>
              </c:numCache>
            </c:numRef>
          </c:cat>
          <c:val>
            <c:numRef>
              <c:f>TcD!$V$7:$V$12</c:f>
              <c:numCache>
                <c:formatCode>#,##0.00\ "€"</c:formatCode>
                <c:ptCount val="6"/>
                <c:pt idx="0">
                  <c:v>4269.3</c:v>
                </c:pt>
                <c:pt idx="1">
                  <c:v>6269.3</c:v>
                </c:pt>
                <c:pt idx="2">
                  <c:v>6260.85</c:v>
                </c:pt>
                <c:pt idx="3">
                  <c:v>6241.33</c:v>
                </c:pt>
                <c:pt idx="4">
                  <c:v>6211.83</c:v>
                </c:pt>
                <c:pt idx="5">
                  <c:v>6156.16</c:v>
                </c:pt>
              </c:numCache>
            </c:numRef>
          </c: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F458-4961-AFFE-CC20804798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1885184"/>
        <c:axId val="74234048"/>
      </c:lineChart>
      <c:dateAx>
        <c:axId val="121885184"/>
        <c:scaling>
          <c:orientation val="minMax"/>
        </c:scaling>
        <c:delete val="0"/>
        <c:axPos val="b"/>
        <c:numFmt formatCode="dd/mm/yy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234048"/>
        <c:crosses val="autoZero"/>
        <c:auto val="1"/>
        <c:lblOffset val="100"/>
        <c:baseTimeUnit val="days"/>
      </c:dateAx>
      <c:valAx>
        <c:axId val="74234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#,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1885184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4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419100</xdr:colOff>
          <xdr:row>19</xdr:row>
          <xdr:rowOff>133350</xdr:rowOff>
        </xdr:from>
        <xdr:to>
          <xdr:col>4</xdr:col>
          <xdr:colOff>457200</xdr:colOff>
          <xdr:row>21</xdr:row>
          <xdr:rowOff>161925</xdr:rowOff>
        </xdr:to>
        <xdr:sp macro="" textlink="">
          <xdr:nvSpPr>
            <xdr:cNvPr id="1028" name="Valider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nsolas"/>
                  <a:cs typeface="Consolas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228600</xdr:colOff>
          <xdr:row>2</xdr:row>
          <xdr:rowOff>104775</xdr:rowOff>
        </xdr:from>
        <xdr:to>
          <xdr:col>2</xdr:col>
          <xdr:colOff>1657350</xdr:colOff>
          <xdr:row>2</xdr:row>
          <xdr:rowOff>428625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7</xdr:col>
      <xdr:colOff>381000</xdr:colOff>
      <xdr:row>0</xdr:row>
      <xdr:rowOff>0</xdr:rowOff>
    </xdr:from>
    <xdr:to>
      <xdr:col>9</xdr:col>
      <xdr:colOff>3974524</xdr:colOff>
      <xdr:row>2</xdr:row>
      <xdr:rowOff>523875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305236</xdr:colOff>
      <xdr:row>2</xdr:row>
      <xdr:rowOff>23813</xdr:rowOff>
    </xdr:from>
    <xdr:to>
      <xdr:col>0</xdr:col>
      <xdr:colOff>1547813</xdr:colOff>
      <xdr:row>2</xdr:row>
      <xdr:rowOff>326881</xdr:rowOff>
    </xdr:to>
    <xdr:sp macro="[0]!Module2.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305236" y="467591"/>
          <a:ext cx="1242577" cy="303068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FORMULAIRE</a:t>
          </a:r>
        </a:p>
      </xdr:txBody>
    </xdr:sp>
    <xdr:clientData/>
  </xdr:twoCellAnchor>
  <xdr:twoCellAnchor editAs="oneCell">
    <xdr:from>
      <xdr:col>3</xdr:col>
      <xdr:colOff>10824</xdr:colOff>
      <xdr:row>0</xdr:row>
      <xdr:rowOff>21649</xdr:rowOff>
    </xdr:from>
    <xdr:to>
      <xdr:col>3</xdr:col>
      <xdr:colOff>970945</xdr:colOff>
      <xdr:row>2</xdr:row>
      <xdr:rowOff>530371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68637" y="21649"/>
          <a:ext cx="960121" cy="9525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416718</xdr:colOff>
      <xdr:row>21</xdr:row>
      <xdr:rowOff>11908</xdr:rowOff>
    </xdr:from>
    <xdr:to>
      <xdr:col>19</xdr:col>
      <xdr:colOff>904874</xdr:colOff>
      <xdr:row>57</xdr:row>
      <xdr:rowOff>130969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919163</xdr:colOff>
      <xdr:row>38</xdr:row>
      <xdr:rowOff>71445</xdr:rowOff>
    </xdr:from>
    <xdr:to>
      <xdr:col>4</xdr:col>
      <xdr:colOff>1285875</xdr:colOff>
      <xdr:row>54</xdr:row>
      <xdr:rowOff>147645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5952</xdr:colOff>
      <xdr:row>4</xdr:row>
      <xdr:rowOff>200024</xdr:rowOff>
    </xdr:from>
    <xdr:to>
      <xdr:col>19</xdr:col>
      <xdr:colOff>892968</xdr:colOff>
      <xdr:row>21</xdr:row>
      <xdr:rowOff>73818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6</xdr:col>
      <xdr:colOff>11907</xdr:colOff>
      <xdr:row>0</xdr:row>
      <xdr:rowOff>0</xdr:rowOff>
    </xdr:from>
    <xdr:to>
      <xdr:col>6</xdr:col>
      <xdr:colOff>1059656</xdr:colOff>
      <xdr:row>4</xdr:row>
      <xdr:rowOff>194088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274595" y="0"/>
          <a:ext cx="1047749" cy="1039432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Henri" refreshedDate="44349.436725925923" createdVersion="7" refreshedVersion="4" minRefreshableVersion="3" recordCount="8">
  <cacheSource type="worksheet">
    <worksheetSource name="T_Données"/>
  </cacheSource>
  <cacheFields count="11">
    <cacheField name="Date" numFmtId="166">
      <sharedItems containsSemiMixedTypes="0" containsNonDate="0" containsDate="1" containsString="0" minDate="2021-05-30T00:00:00" maxDate="2021-06-01T00:00:00" count="2">
        <d v="2021-05-30T00:00:00"/>
        <d v="2021-05-31T00:00:00"/>
      </sharedItems>
    </cacheField>
    <cacheField name="Compte" numFmtId="0">
      <sharedItems containsBlank="1" count="4">
        <m/>
        <s v="LA BANQUE POSTALE - CP"/>
        <s v="LA BANQUE POSTALE - CJ"/>
        <s v="LIVRET A - CP" u="1"/>
      </sharedItems>
    </cacheField>
    <cacheField name="Mode" numFmtId="0">
      <sharedItems containsBlank="1" count="11">
        <m/>
        <s v="CB"/>
        <s v="Virement"/>
        <s v="Paypal"/>
        <s v="Liquide" u="1"/>
        <s v="Apport" u="1"/>
        <s v="Prélèvement" u="1"/>
        <s v="Report" u="1"/>
        <s v="Ch N° 12345" u="1"/>
        <s v="Chèque" u="1"/>
        <s v="Ch N° 123456" u="1"/>
      </sharedItems>
    </cacheField>
    <cacheField name="Catégorie" numFmtId="164">
      <sharedItems containsBlank="1" count="11">
        <m/>
        <s v="BEAUTE-MODE"/>
        <s v="FINANCE"/>
        <s v="TRANSPORT"/>
        <s v="ALIMENTATION"/>
        <s v="LOISIRS"/>
        <s v="SANTE" u="1"/>
        <s v="ANIMALERIE-JARDINAGE" u="1"/>
        <s v="HABILLEMENT" u="1"/>
        <s v="HABITATION" u="1"/>
        <s v="FRAIS ANNEXES" u="1"/>
      </sharedItems>
    </cacheField>
    <cacheField name="S/Catégorie " numFmtId="164">
      <sharedItems containsBlank="1"/>
    </cacheField>
    <cacheField name="Débit(€)" numFmtId="164">
      <sharedItems containsString="0" containsBlank="1" containsNumber="1" minValue="-62.43" maxValue="-8.4499999999999993"/>
    </cacheField>
    <cacheField name="Crédit(€)" numFmtId="164">
      <sharedItems containsString="0" containsBlank="1" containsNumber="1" containsInteger="1" minValue="2000" maxValue="2000"/>
    </cacheField>
    <cacheField name="Commentaires" numFmtId="164">
      <sharedItems containsBlank="1"/>
    </cacheField>
    <cacheField name="BPostale-CJ" numFmtId="164">
      <sharedItems containsString="0" containsBlank="1" containsNumber="1" minValue="4269.3" maxValue="6269.3"/>
    </cacheField>
    <cacheField name="Bpostale-CP" numFmtId="164">
      <sharedItems containsString="0" containsBlank="1" containsNumber="1" minValue="357.71" maxValue="479.14"/>
    </cacheField>
    <cacheField name="Livret A-CP" numFmtId="164">
      <sharedItems containsString="0" containsBlank="1" containsNumber="1" containsInteger="1" minValue="7380" maxValue="738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x v="0"/>
    <x v="0"/>
    <m/>
    <m/>
    <m/>
    <m/>
    <n v="4269.3"/>
    <n v="479.14"/>
    <n v="7380"/>
  </r>
  <r>
    <x v="0"/>
    <x v="1"/>
    <x v="1"/>
    <x v="1"/>
    <s v="Bijoux"/>
    <n v="-59"/>
    <m/>
    <s v="Histoire d'Or : bague Eva"/>
    <m/>
    <n v="420.14"/>
    <m/>
  </r>
  <r>
    <x v="1"/>
    <x v="2"/>
    <x v="2"/>
    <x v="2"/>
    <s v="Dépôt"/>
    <m/>
    <n v="2000"/>
    <s v="Salaire Adila"/>
    <n v="6269.3"/>
    <m/>
    <m/>
  </r>
  <r>
    <x v="1"/>
    <x v="2"/>
    <x v="1"/>
    <x v="3"/>
    <s v="Public"/>
    <n v="-8.4499999999999993"/>
    <m/>
    <s v="RATP : carnet tickets 1/2 tarif "/>
    <n v="6260.85"/>
    <m/>
    <m/>
  </r>
  <r>
    <x v="1"/>
    <x v="2"/>
    <x v="1"/>
    <x v="4"/>
    <s v="Grande surface"/>
    <n v="-19.52"/>
    <m/>
    <s v="CASINO"/>
    <n v="6241.33"/>
    <m/>
    <m/>
  </r>
  <r>
    <x v="1"/>
    <x v="2"/>
    <x v="1"/>
    <x v="4"/>
    <s v="Restaurant"/>
    <n v="-29.5"/>
    <m/>
    <s v="SUSHI KING"/>
    <n v="6211.83"/>
    <m/>
    <m/>
  </r>
  <r>
    <x v="1"/>
    <x v="2"/>
    <x v="1"/>
    <x v="4"/>
    <s v="Commerce"/>
    <n v="-55.67"/>
    <m/>
    <s v="PRIMEURS"/>
    <n v="6156.16"/>
    <m/>
    <m/>
  </r>
  <r>
    <x v="1"/>
    <x v="1"/>
    <x v="3"/>
    <x v="5"/>
    <s v="Informatique Hight-tech"/>
    <n v="-62.43"/>
    <m/>
    <s v="ADOBE photoshop-éléments 2021"/>
    <m/>
    <n v="357.7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6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7" indent="0" outline="1" outlineData="1" multipleFieldFilters="0" rowHeaderCaption="Comptes">
  <location ref="E6:F12" firstHeaderRow="1" firstDataRow="1" firstDataCol="1"/>
  <pivotFields count="11">
    <pivotField numFmtId="14" showAll="0"/>
    <pivotField axis="axisRow" showAll="0">
      <items count="5">
        <item x="2"/>
        <item x="1"/>
        <item m="1" x="3"/>
        <item h="1" x="0"/>
        <item t="default"/>
      </items>
    </pivotField>
    <pivotField axis="axisRow" dataField="1" showAll="0">
      <items count="12">
        <item x="1"/>
        <item m="1" x="9"/>
        <item m="1" x="6"/>
        <item m="1" x="7"/>
        <item x="2"/>
        <item x="3"/>
        <item m="1" x="4"/>
        <item m="1" x="10"/>
        <item x="0"/>
        <item m="1" x="8"/>
        <item m="1" x="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6">
    <i>
      <x/>
    </i>
    <i r="1">
      <x/>
    </i>
    <i r="1">
      <x v="4"/>
    </i>
    <i>
      <x v="1"/>
    </i>
    <i r="1">
      <x/>
    </i>
    <i r="1">
      <x v="5"/>
    </i>
  </rowItems>
  <colItems count="1">
    <i/>
  </colItems>
  <dataFields count="1">
    <dataField name=" Mode" fld="2" subtotal="count" baseField="3" baseItem="0"/>
  </dataField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7" indent="0" outline="1" outlineData="1" chartFormat="1" rowHeaderCaption="GESTION COMPTE">
  <location ref="A6:C12" firstHeaderRow="0" firstDataRow="1" firstDataCol="1" rowPageCount="2" colPageCount="1"/>
  <pivotFields count="11">
    <pivotField axis="axisPage" numFmtId="14" multipleItemSelectionAllowed="1" showAll="0">
      <items count="3">
        <item x="0"/>
        <item x="1"/>
        <item t="default"/>
      </items>
    </pivotField>
    <pivotField axis="axisPage" multipleItemSelectionAllowed="1" showAll="0">
      <items count="5">
        <item x="2"/>
        <item h="1" x="1"/>
        <item m="1" x="3"/>
        <item h="1" x="0"/>
        <item t="default"/>
      </items>
    </pivotField>
    <pivotField axis="axisRow" showAll="0">
      <items count="12">
        <item x="1"/>
        <item m="1" x="9"/>
        <item m="1" x="6"/>
        <item m="1" x="7"/>
        <item x="2"/>
        <item x="3"/>
        <item m="1" x="4"/>
        <item m="1" x="10"/>
        <item x="0"/>
        <item m="1" x="8"/>
        <item m="1" x="5"/>
        <item t="default"/>
      </items>
    </pivotField>
    <pivotField axis="axisRow" showAll="0">
      <items count="12">
        <item x="4"/>
        <item m="1" x="7"/>
        <item x="2"/>
        <item m="1" x="10"/>
        <item m="1" x="9"/>
        <item x="5"/>
        <item m="1" x="6"/>
        <item x="3"/>
        <item x="0"/>
        <item x="1"/>
        <item m="1" x="8"/>
        <item t="default"/>
      </items>
    </pivotField>
    <pivotField showAll="0"/>
    <pivotField dataField="1" showAll="0"/>
    <pivotField dataField="1" showAll="0"/>
    <pivotField showAll="0"/>
    <pivotField showAll="0"/>
    <pivotField showAll="0"/>
    <pivotField showAll="0"/>
  </pivotFields>
  <rowFields count="2">
    <field x="2"/>
    <field x="3"/>
  </rowFields>
  <rowItems count="6">
    <i>
      <x/>
    </i>
    <i r="1">
      <x/>
    </i>
    <i r="1">
      <x v="7"/>
    </i>
    <i>
      <x v="4"/>
    </i>
    <i r="1">
      <x v="2"/>
    </i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hier="-1"/>
  </pageFields>
  <dataFields count="2">
    <dataField name=" Débit(€)" fld="5" baseField="5" baseItem="1" numFmtId="164"/>
    <dataField name=" Crédit(€)" fld="6" baseField="5" baseItem="0" numFmtId="164"/>
  </dataFields>
  <formats count="20">
    <format dxfId="40">
      <pivotArea field="2" type="button" dataOnly="0" labelOnly="1" outline="0" axis="axisRow" fieldPosition="0"/>
    </format>
    <format dxfId="39">
      <pivotArea field="2" type="button" dataOnly="0" labelOnly="1" outline="0" axis="axisRow" fieldPosition="0"/>
    </format>
    <format dxfId="38">
      <pivotArea field="2" type="button" dataOnly="0" labelOnly="1" outline="0" axis="axisRow" fieldPosition="0"/>
    </format>
    <format dxfId="37">
      <pivotArea field="1" type="button" dataOnly="0" labelOnly="1" outline="0" axis="axisPage" fieldPosition="1"/>
    </format>
    <format dxfId="36">
      <pivotArea field="1" type="button" dataOnly="0" labelOnly="1" outline="0" axis="axisPage" fieldPosition="1"/>
    </format>
    <format dxfId="35">
      <pivotArea field="1" type="button" dataOnly="0" labelOnly="1" outline="0" axis="axisPage" fieldPosition="1"/>
    </format>
    <format dxfId="34">
      <pivotArea field="1" type="button" dataOnly="0" labelOnly="1" outline="0" axis="axisPage" fieldPosition="1"/>
    </format>
    <format dxfId="33">
      <pivotArea outline="0" fieldPosition="0">
        <references count="1">
          <reference field="4294967294" count="1">
            <x v="0"/>
          </reference>
        </references>
      </pivotArea>
    </format>
    <format dxfId="32">
      <pivotArea field="1" type="button" dataOnly="0" labelOnly="1" outline="0" axis="axisPage" fieldPosition="1"/>
    </format>
    <format dxfId="31">
      <pivotArea field="1" type="button" dataOnly="0" labelOnly="1" outline="0" axis="axisPage" fieldPosition="1"/>
    </format>
    <format dxfId="30">
      <pivotArea field="1" type="button" dataOnly="0" labelOnly="1" outline="0" axis="axisPage" fieldPosition="1"/>
    </format>
    <format dxfId="29">
      <pivotArea field="1" type="button" dataOnly="0" labelOnly="1" outline="0" axis="axisPage" fieldPosition="1"/>
    </format>
    <format dxfId="28">
      <pivotArea field="1" type="button" dataOnly="0" labelOnly="1" outline="0" axis="axisPage" fieldPosition="1"/>
    </format>
    <format dxfId="27">
      <pivotArea field="1" type="button" dataOnly="0" labelOnly="1" outline="0" axis="axisPage" fieldPosition="1"/>
    </format>
    <format dxfId="26">
      <pivotArea field="1" type="button" dataOnly="0" labelOnly="1" outline="0" axis="axisPage" fieldPosition="1"/>
    </format>
    <format dxfId="25">
      <pivotArea field="1" type="button" dataOnly="0" labelOnly="1" outline="0" axis="axisPage" fieldPosition="1"/>
    </format>
    <format dxfId="24">
      <pivotArea field="2" type="button" dataOnly="0" labelOnly="1" outline="0" axis="axisRow" fieldPosition="0"/>
    </format>
    <format dxfId="23">
      <pivotArea field="1" type="button" dataOnly="0" labelOnly="1" outline="0" axis="axisPage" fieldPosition="1"/>
    </format>
    <format dxfId="22">
      <pivotArea field="1" type="button" dataOnly="0" labelOnly="1" outline="0" axis="axisPage" fieldPosition="1"/>
    </format>
    <format dxfId="21">
      <pivotArea outline="0" fieldPosition="0">
        <references count="1">
          <reference field="4294967294" count="1">
            <x v="1"/>
          </reference>
        </references>
      </pivotArea>
    </format>
  </formats>
  <chartFormats count="5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1"/>
          </reference>
          <reference field="3" count="1" selected="0">
            <x v="0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1"/>
          </reference>
          <reference field="3" count="1" selected="0">
            <x v="1"/>
          </reference>
        </references>
      </pivotArea>
    </chartFormat>
    <chartFormat chart="0" format="15">
      <pivotArea type="data" outline="0" fieldPosition="0">
        <references count="2">
          <reference field="4294967294" count="1" selected="0">
            <x v="1"/>
          </reference>
          <reference field="3" count="1" selected="0">
            <x v="2"/>
          </reference>
        </references>
      </pivotArea>
    </chartFormat>
    <chartFormat chart="0" format="16">
      <pivotArea type="data" outline="0" fieldPosition="0">
        <references count="2">
          <reference field="4294967294" count="1" selected="0">
            <x v="1"/>
          </reference>
          <reference field="3" count="1" selected="0">
            <x v="3"/>
          </reference>
        </references>
      </pivotArea>
    </chartFormat>
    <chartFormat chart="0" format="17">
      <pivotArea type="data" outline="0" fieldPosition="0">
        <references count="2">
          <reference field="4294967294" count="1" selected="0">
            <x v="1"/>
          </reference>
          <reference field="3" count="1" selected="0">
            <x v="4"/>
          </reference>
        </references>
      </pivotArea>
    </chartFormat>
    <chartFormat chart="0" format="18">
      <pivotArea type="data" outline="0" fieldPosition="0">
        <references count="2">
          <reference field="4294967294" count="1" selected="0">
            <x v="1"/>
          </reference>
          <reference field="3" count="1" selected="0">
            <x v="5"/>
          </reference>
        </references>
      </pivotArea>
    </chartFormat>
    <chartFormat chart="0" format="19">
      <pivotArea type="data" outline="0" fieldPosition="0">
        <references count="2">
          <reference field="4294967294" count="1" selected="0">
            <x v="1"/>
          </reference>
          <reference field="3" count="1" selected="0">
            <x v="6"/>
          </reference>
        </references>
      </pivotArea>
    </chartFormat>
    <chartFormat chart="0" format="20">
      <pivotArea type="data" outline="0" fieldPosition="0">
        <references count="2">
          <reference field="4294967294" count="1" selected="0">
            <x v="1"/>
          </reference>
          <reference field="3" count="1" selected="0">
            <x v="7"/>
          </reference>
        </references>
      </pivotArea>
    </chartFormat>
    <chartFormat chart="0" format="127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4"/>
          </reference>
        </references>
      </pivotArea>
    </chartFormat>
    <chartFormat chart="0" format="128">
      <pivotArea type="data" outline="0" fieldPosition="0">
        <references count="3">
          <reference field="4294967294" count="1" selected="0">
            <x v="1"/>
          </reference>
          <reference field="2" count="1" selected="0">
            <x v="4"/>
          </reference>
          <reference field="3" count="1" selected="0">
            <x v="2"/>
          </reference>
        </references>
      </pivotArea>
    </chartFormat>
    <chartFormat chart="0" format="129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5"/>
          </reference>
        </references>
      </pivotArea>
    </chartFormat>
    <chartFormat chart="0" format="130">
      <pivotArea type="data" outline="0" fieldPosition="0">
        <references count="3">
          <reference field="4294967294" count="1" selected="0">
            <x v="0"/>
          </reference>
          <reference field="2" count="1" selected="0">
            <x v="4"/>
          </reference>
          <reference field="3" count="1" selected="0">
            <x v="2"/>
          </reference>
        </references>
      </pivotArea>
    </chartFormat>
    <chartFormat chart="0" format="131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</references>
      </pivotArea>
    </chartFormat>
    <chartFormat chart="0" format="132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</references>
      </pivotArea>
    </chartFormat>
    <chartFormat chart="0" format="133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1"/>
          </reference>
        </references>
      </pivotArea>
    </chartFormat>
    <chartFormat chart="0" format="134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6"/>
          </reference>
        </references>
      </pivotArea>
    </chartFormat>
    <chartFormat chart="0" format="135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7"/>
          </reference>
        </references>
      </pivotArea>
    </chartFormat>
    <chartFormat chart="0" format="136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6"/>
          </reference>
        </references>
      </pivotArea>
    </chartFormat>
    <chartFormat chart="0" format="137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2"/>
          </reference>
        </references>
      </pivotArea>
    </chartFormat>
    <chartFormat chart="0" format="138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3"/>
          </reference>
        </references>
      </pivotArea>
    </chartFormat>
    <chartFormat chart="0" format="139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7"/>
          </reference>
        </references>
      </pivotArea>
    </chartFormat>
    <chartFormat chart="0" format="140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chartFormat>
    <chartFormat chart="0" format="141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</references>
      </pivotArea>
    </chartFormat>
    <chartFormat chart="0" format="142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</references>
      </pivotArea>
    </chartFormat>
    <chartFormat chart="0" format="143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</references>
      </pivotArea>
    </chartFormat>
    <chartFormat chart="0" format="144">
      <pivotArea type="data" outline="0" fieldPosition="0">
        <references count="3">
          <reference field="4294967294" count="1" selected="0">
            <x v="1"/>
          </reference>
          <reference field="2" count="1" selected="0">
            <x v="1"/>
          </reference>
          <reference field="3" count="1" selected="0">
            <x v="6"/>
          </reference>
        </references>
      </pivotArea>
    </chartFormat>
    <chartFormat chart="0" format="145">
      <pivotArea type="data" outline="0" fieldPosition="0">
        <references count="3">
          <reference field="4294967294" count="1" selected="0">
            <x v="1"/>
          </reference>
          <reference field="2" count="1" selected="0">
            <x v="2"/>
          </reference>
          <reference field="3" count="1" selected="0">
            <x v="2"/>
          </reference>
        </references>
      </pivotArea>
    </chartFormat>
    <chartFormat chart="0" format="146">
      <pivotArea type="data" outline="0" fieldPosition="0">
        <references count="3">
          <reference field="4294967294" count="1" selected="0">
            <x v="1"/>
          </reference>
          <reference field="2" count="1" selected="0">
            <x v="2"/>
          </reference>
          <reference field="3" count="1" selected="0">
            <x v="3"/>
          </reference>
        </references>
      </pivotArea>
    </chartFormat>
    <chartFormat chart="0" format="147">
      <pivotArea type="data" outline="0" fieldPosition="0">
        <references count="3">
          <reference field="4294967294" count="1" selected="0">
            <x v="1"/>
          </reference>
          <reference field="2" count="1" selected="0">
            <x v="2"/>
          </reference>
          <reference field="3" count="1" selected="0">
            <x v="4"/>
          </reference>
        </references>
      </pivotArea>
    </chartFormat>
    <chartFormat chart="0" format="148">
      <pivotArea type="data" outline="0" fieldPosition="0">
        <references count="3">
          <reference field="4294967294" count="1" selected="0">
            <x v="1"/>
          </reference>
          <reference field="2" count="1" selected="0">
            <x v="2"/>
          </reference>
          <reference field="3" count="1" selected="0">
            <x v="7"/>
          </reference>
        </references>
      </pivotArea>
    </chartFormat>
    <chartFormat chart="0" format="149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</references>
      </pivotArea>
    </chartFormat>
    <chartFormat chart="0" format="150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3"/>
          </reference>
        </references>
      </pivotArea>
    </chartFormat>
    <chartFormat chart="0" format="151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3"/>
          </reference>
        </references>
      </pivotArea>
    </chartFormat>
    <chartFormat chart="0" format="152">
      <pivotArea type="data" outline="0" fieldPosition="0">
        <references count="3">
          <reference field="4294967294" count="1" selected="0">
            <x v="1"/>
          </reference>
          <reference field="2" count="1" selected="0">
            <x v="1"/>
          </reference>
          <reference field="3" count="1" selected="0">
            <x v="3"/>
          </reference>
        </references>
      </pivotArea>
    </chartFormat>
    <chartFormat chart="0" format="153">
      <pivotArea type="data" outline="0" fieldPosition="0">
        <references count="3">
          <reference field="4294967294" count="1" selected="0">
            <x v="0"/>
          </reference>
          <reference field="2" count="1" selected="0">
            <x v="7"/>
          </reference>
          <reference field="3" count="1" selected="0">
            <x v="4"/>
          </reference>
        </references>
      </pivotArea>
    </chartFormat>
    <chartFormat chart="0" format="154">
      <pivotArea type="data" outline="0" fieldPosition="0">
        <references count="3">
          <reference field="4294967294" count="1" selected="0">
            <x v="1"/>
          </reference>
          <reference field="2" count="1" selected="0">
            <x v="7"/>
          </reference>
          <reference field="3" count="1" selected="0">
            <x v="4"/>
          </reference>
        </references>
      </pivotArea>
    </chartFormat>
    <chartFormat chart="0" format="155">
      <pivotArea type="data" outline="0" fieldPosition="0">
        <references count="3">
          <reference field="4294967294" count="1" selected="0">
            <x v="0"/>
          </reference>
          <reference field="2" count="1" selected="0">
            <x v="6"/>
          </reference>
          <reference field="3" count="1" selected="0">
            <x v="3"/>
          </reference>
        </references>
      </pivotArea>
    </chartFormat>
    <chartFormat chart="0" format="156">
      <pivotArea type="data" outline="0" fieldPosition="0">
        <references count="3">
          <reference field="4294967294" count="1" selected="0">
            <x v="0"/>
          </reference>
          <reference field="2" count="1" selected="0">
            <x v="9"/>
          </reference>
          <reference field="3" count="1" selected="0">
            <x v="3"/>
          </reference>
        </references>
      </pivotArea>
    </chartFormat>
    <chartFormat chart="0" format="157">
      <pivotArea type="data" outline="0" fieldPosition="0">
        <references count="3">
          <reference field="4294967294" count="1" selected="0">
            <x v="1"/>
          </reference>
          <reference field="2" count="1" selected="0">
            <x v="6"/>
          </reference>
          <reference field="3" count="1" selected="0">
            <x v="3"/>
          </reference>
        </references>
      </pivotArea>
    </chartFormat>
    <chartFormat chart="0" format="158">
      <pivotArea type="data" outline="0" fieldPosition="0">
        <references count="3">
          <reference field="4294967294" count="1" selected="0">
            <x v="1"/>
          </reference>
          <reference field="2" count="1" selected="0">
            <x v="9"/>
          </reference>
          <reference field="3" count="1" selected="0">
            <x v="3"/>
          </reference>
        </references>
      </pivotArea>
    </chartFormat>
    <chartFormat chart="0" format="159">
      <pivotArea type="data" outline="0" fieldPosition="0">
        <references count="3">
          <reference field="4294967294" count="1" selected="0">
            <x v="0"/>
          </reference>
          <reference field="2" count="1" selected="0">
            <x v="10"/>
          </reference>
          <reference field="3" count="1" selected="0">
            <x v="2"/>
          </reference>
        </references>
      </pivotArea>
    </chartFormat>
    <chartFormat chart="0" format="160">
      <pivotArea type="data" outline="0" fieldPosition="0">
        <references count="3">
          <reference field="4294967294" count="1" selected="0">
            <x v="1"/>
          </reference>
          <reference field="2" count="1" selected="0">
            <x v="10"/>
          </reference>
          <reference field="3" count="1" selected="0">
            <x v="2"/>
          </reference>
        </references>
      </pivotArea>
    </chartFormat>
    <chartFormat chart="0" format="161">
      <pivotArea type="data" outline="0" fieldPosition="0">
        <references count="3">
          <reference field="4294967294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chartFormat>
    <chartFormat chart="0" format="162">
      <pivotArea type="data" outline="0" fieldPosition="0">
        <references count="3">
          <reference field="4294967294" count="1" selected="0">
            <x v="1"/>
          </reference>
          <reference field="2" count="1" selected="0">
            <x v="5"/>
          </reference>
          <reference field="3" count="1" selected="0">
            <x v="5"/>
          </reference>
        </references>
      </pivotArea>
    </chartFormat>
  </chartFormat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5" name="T_Données" displayName="T_Données" ref="A4:K12" totalsRowShown="0" headerRowDxfId="56" headerRowBorderDxfId="55">
  <sortState ref="A5:K5">
    <sortCondition ref="A4:A5"/>
  </sortState>
  <tableColumns count="11">
    <tableColumn id="1" name="Date" dataDxfId="54"/>
    <tableColumn id="2" name="Compte" dataDxfId="53"/>
    <tableColumn id="3" name="Mode" dataDxfId="52"/>
    <tableColumn id="9" name="Catégorie" dataDxfId="51"/>
    <tableColumn id="8" name="S/Catégorie " dataDxfId="50"/>
    <tableColumn id="4" name="Débit(€)" dataDxfId="49"/>
    <tableColumn id="5" name="Crédit(€)" dataDxfId="48"/>
    <tableColumn id="6" name="Commentaires" dataDxfId="47" totalsRowDxfId="46"/>
    <tableColumn id="7" name="BPostale-CJ" dataDxfId="45" totalsRowDxfId="44"/>
    <tableColumn id="10" name="Bpostale-CP" dataDxfId="43"/>
    <tableColumn id="13" name="Livret A-CP" dataDxfId="42" totalsRowDxfId="4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6" name="T_Recap" displayName="T_Recap" ref="U6:V12" totalsRowShown="0" headerRowBorderDxfId="10" tableBorderDxfId="11" totalsRowBorderDxfId="9">
  <autoFilter ref="U6:V12"/>
  <tableColumns count="2">
    <tableColumn id="1" name="Date " dataDxfId="8">
      <calculatedColumnFormula>Données!A6</calculatedColumnFormula>
    </tableColumn>
    <tableColumn id="2" name="Bpostale-CJ" dataDxfId="7">
      <calculatedColumnFormula>Données!I6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_Années" displayName="T_Années" ref="A1:A2" totalsRowShown="0" tableBorderDxfId="20">
  <autoFilter ref="A1:A2">
    <filterColumn colId="0" hiddenButton="1"/>
  </autoFilter>
  <tableColumns count="1">
    <tableColumn id="1" name="Année"/>
  </tableColumns>
  <tableStyleInfo name="TableStyleDark6" showFirstColumn="0" showLastColumn="0" showRowStripes="1" showColumnStripes="0"/>
</table>
</file>

<file path=xl/tables/table4.xml><?xml version="1.0" encoding="utf-8"?>
<table xmlns="http://schemas.openxmlformats.org/spreadsheetml/2006/main" id="3" name="T_Jours" displayName="T_Jours" ref="E1:E32" totalsRowShown="0" tableBorderDxfId="19">
  <autoFilter ref="E1:E32">
    <filterColumn colId="0" hiddenButton="1"/>
  </autoFilter>
  <tableColumns count="1">
    <tableColumn id="1" name="Jour"/>
  </tableColumns>
  <tableStyleInfo name="TableStyleDark6" showFirstColumn="0" showLastColumn="0" showRowStripes="1" showColumnStripes="0"/>
</table>
</file>

<file path=xl/tables/table5.xml><?xml version="1.0" encoding="utf-8"?>
<table xmlns="http://schemas.openxmlformats.org/spreadsheetml/2006/main" id="4" name="T_Catégories" displayName="T_Catégories" ref="G1:G13" totalsRowShown="0" headerRowDxfId="18" dataDxfId="17" tableBorderDxfId="16">
  <autoFilter ref="G1:G13">
    <filterColumn colId="0" hiddenButton="1"/>
  </autoFilter>
  <tableColumns count="1">
    <tableColumn id="1" name="Catégorie" dataDxfId="15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8" name="T_Mois" displayName="T_Mois" ref="C1:C13" totalsRowShown="0" tableBorderDxfId="14">
  <autoFilter ref="C1:C13"/>
  <tableColumns count="1">
    <tableColumn id="1" name="Mois"/>
  </tableColumns>
  <tableStyleInfo name="TableStyleDark6" showFirstColumn="0" showLastColumn="0" showRowStripes="1" showColumnStripes="0"/>
</table>
</file>

<file path=xl/tables/table7.xml><?xml version="1.0" encoding="utf-8"?>
<table xmlns="http://schemas.openxmlformats.org/spreadsheetml/2006/main" id="2" name="T_Sous_Catégories3" displayName="T_Sous_Catégories3" ref="I1:I9" totalsRowShown="0" tableBorderDxfId="13">
  <autoFilter ref="I1:I9"/>
  <sortState ref="I2:I7">
    <sortCondition ref="I2"/>
  </sortState>
  <tableColumns count="1">
    <tableColumn id="1" name="Modes"/>
  </tableColumns>
  <tableStyleInfo name="TableStyleDark7" showFirstColumn="0" showLastColumn="0" showRowStripes="1" showColumnStripes="0"/>
</table>
</file>

<file path=xl/tables/table8.xml><?xml version="1.0" encoding="utf-8"?>
<table xmlns="http://schemas.openxmlformats.org/spreadsheetml/2006/main" id="7" name="T_Sous_Catégories38" displayName="T_Sous_Catégories38" ref="K1:K4" totalsRowShown="0" tableBorderDxfId="12">
  <autoFilter ref="K1:K4"/>
  <sortState ref="K2:K4">
    <sortCondition ref="K4"/>
  </sortState>
  <tableColumns count="1">
    <tableColumn id="1" name="Comptes"/>
  </tableColumns>
  <tableStyleInfo name="TableStyleDark7" showFirstColumn="0" showLastColumn="0" showRowStripes="1" showColumnStripes="0"/>
</table>
</file>

<file path=xl/theme/theme1.xml><?xml version="1.0" encoding="utf-8"?>
<a:theme xmlns:a="http://schemas.openxmlformats.org/drawingml/2006/main" name="Facette">
  <a:themeElements>
    <a:clrScheme name="Facette">
      <a:dk1>
        <a:sysClr val="windowText" lastClr="000000"/>
      </a:dk1>
      <a:lt1>
        <a:sysClr val="window" lastClr="FFFFFF"/>
      </a:lt1>
      <a:dk2>
        <a:srgbClr val="2C3C43"/>
      </a:dk2>
      <a:lt2>
        <a:srgbClr val="EBEBEB"/>
      </a:lt2>
      <a:accent1>
        <a:srgbClr val="90C226"/>
      </a:accent1>
      <a:accent2>
        <a:srgbClr val="54A021"/>
      </a:accent2>
      <a:accent3>
        <a:srgbClr val="E6B91E"/>
      </a:accent3>
      <a:accent4>
        <a:srgbClr val="E76618"/>
      </a:accent4>
      <a:accent5>
        <a:srgbClr val="C42F1A"/>
      </a:accent5>
      <a:accent6>
        <a:srgbClr val="918655"/>
      </a:accent6>
      <a:hlink>
        <a:srgbClr val="99CA3C"/>
      </a:hlink>
      <a:folHlink>
        <a:srgbClr val="B9D181"/>
      </a:folHlink>
    </a:clrScheme>
    <a:fontScheme name="Facette">
      <a:majorFont>
        <a:latin typeface="Trebuchet MS" panose="020B0603020202020204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 panose="020B0603020202020204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mbre supérieure">
      <a:fillStyleLst>
        <a:solidFill>
          <a:schemeClr val="phClr"/>
        </a:solidFill>
        <a:gradFill rotWithShape="1">
          <a:gsLst>
            <a:gs pos="0">
              <a:schemeClr val="phClr">
                <a:tint val="10000"/>
                <a:satMod val="300000"/>
              </a:schemeClr>
            </a:gs>
            <a:gs pos="34000">
              <a:schemeClr val="phClr">
                <a:tint val="13500"/>
                <a:satMod val="250000"/>
              </a:schemeClr>
            </a:gs>
            <a:gs pos="100000">
              <a:schemeClr val="phClr">
                <a:tint val="60000"/>
                <a:satMod val="200000"/>
              </a:schemeClr>
            </a:gs>
          </a:gsLst>
          <a:path path="circle">
            <a:fillToRect l="50000" t="155000" r="50000" b="-55000"/>
          </a:path>
        </a:gradFill>
        <a:gradFill rotWithShape="1">
          <a:gsLst>
            <a:gs pos="0">
              <a:schemeClr val="phClr">
                <a:tint val="60000"/>
                <a:satMod val="160000"/>
              </a:schemeClr>
            </a:gs>
            <a:gs pos="46000">
              <a:schemeClr val="phClr">
                <a:tint val="86000"/>
                <a:satMod val="160000"/>
              </a:schemeClr>
            </a:gs>
            <a:gs pos="100000">
              <a:schemeClr val="phClr">
                <a:shade val="40000"/>
                <a:satMod val="160000"/>
              </a:schemeClr>
            </a:gs>
          </a:gsLst>
          <a:path path="circle">
            <a:fillToRect l="50000" t="155000" r="50000" b="-55000"/>
          </a:path>
        </a:gradFill>
      </a:fillStyleLst>
      <a:lnStyleLst>
        <a:ln w="9525" cap="flat" cmpd="sng" algn="ctr">
          <a:solidFill>
            <a:schemeClr val="phClr">
              <a:satMod val="12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147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38100" dir="14700000" algn="t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53975" dist="41275" dir="14700000" algn="t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3600000"/>
            </a:lightRig>
          </a:scene3d>
          <a:sp3d prstMaterial="plastic">
            <a:bevelT w="127000" h="38200" prst="relaxedInse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excel-downloads.com/threads/aide-vba.20057578/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mments" Target="../comments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comments" Target="../comments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2.xml"/><Relationship Id="rId5" Type="http://schemas.openxmlformats.org/officeDocument/2006/relationships/vmlDrawing" Target="../drawings/vmlDrawing3.vm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J24"/>
  <sheetViews>
    <sheetView showGridLines="0" showRowColHeaders="0" zoomScale="80" zoomScaleNormal="80" workbookViewId="0">
      <selection activeCell="I16" sqref="I16"/>
    </sheetView>
  </sheetViews>
  <sheetFormatPr baseColWidth="10" defaultColWidth="9.140625" defaultRowHeight="12.75" x14ac:dyDescent="0.2"/>
  <cols>
    <col min="1" max="1" width="5.7109375" style="60" customWidth="1"/>
    <col min="2" max="2" width="16.85546875" style="60" customWidth="1"/>
    <col min="3" max="3" width="32.28515625" style="63" customWidth="1"/>
    <col min="4" max="4" width="19.5703125" style="60" customWidth="1"/>
    <col min="5" max="16384" width="9.140625" style="60"/>
  </cols>
  <sheetData>
    <row r="1" spans="1:9" ht="23.25" customHeight="1" thickBot="1" x14ac:dyDescent="0.25"/>
    <row r="2" spans="1:9" ht="15.75" x14ac:dyDescent="0.25">
      <c r="B2" s="65" t="s">
        <v>15</v>
      </c>
      <c r="C2" s="66"/>
      <c r="D2" s="67"/>
      <c r="E2" s="68"/>
    </row>
    <row r="3" spans="1:9" x14ac:dyDescent="0.2">
      <c r="B3" s="69"/>
      <c r="C3" s="70"/>
      <c r="D3" s="136">
        <f ca="1">TODAY()</f>
        <v>44349</v>
      </c>
      <c r="E3" s="137"/>
    </row>
    <row r="4" spans="1:9" ht="21.95" customHeight="1" x14ac:dyDescent="0.2">
      <c r="B4" s="73" t="s">
        <v>0</v>
      </c>
      <c r="C4" s="91"/>
      <c r="D4" s="71"/>
      <c r="E4" s="72"/>
    </row>
    <row r="5" spans="1:9" ht="6.4" customHeight="1" x14ac:dyDescent="0.2">
      <c r="B5" s="74"/>
      <c r="C5" s="70"/>
      <c r="D5" s="71"/>
      <c r="E5" s="72"/>
    </row>
    <row r="6" spans="1:9" ht="21.95" customHeight="1" x14ac:dyDescent="0.2">
      <c r="B6" s="73" t="s">
        <v>14</v>
      </c>
      <c r="C6" s="91"/>
      <c r="D6" s="71"/>
      <c r="E6" s="72"/>
    </row>
    <row r="7" spans="1:9" ht="6.4" customHeight="1" x14ac:dyDescent="0.2">
      <c r="B7" s="74"/>
      <c r="C7" s="70"/>
      <c r="D7" s="71"/>
      <c r="E7" s="72"/>
    </row>
    <row r="8" spans="1:9" ht="21.95" customHeight="1" x14ac:dyDescent="0.2">
      <c r="B8" s="73" t="s">
        <v>16</v>
      </c>
      <c r="C8" s="91"/>
      <c r="D8" s="71"/>
      <c r="E8" s="72"/>
    </row>
    <row r="9" spans="1:9" ht="55.5" customHeight="1" x14ac:dyDescent="0.2">
      <c r="B9" s="74"/>
      <c r="C9" s="70"/>
      <c r="D9" s="71"/>
      <c r="E9" s="72"/>
    </row>
    <row r="10" spans="1:9" ht="21.95" customHeight="1" x14ac:dyDescent="0.2">
      <c r="B10" s="73" t="s">
        <v>30</v>
      </c>
      <c r="C10" s="89"/>
      <c r="D10" s="71"/>
      <c r="E10" s="72"/>
    </row>
    <row r="11" spans="1:9" ht="6.4" customHeight="1" x14ac:dyDescent="0.2">
      <c r="B11" s="74"/>
      <c r="C11" s="70"/>
      <c r="D11" s="71"/>
      <c r="E11" s="72"/>
    </row>
    <row r="12" spans="1:9" ht="21.95" customHeight="1" x14ac:dyDescent="0.2">
      <c r="A12" s="61"/>
      <c r="B12" s="73" t="s">
        <v>21</v>
      </c>
      <c r="C12" s="86" t="s">
        <v>25</v>
      </c>
      <c r="D12" s="95" t="s">
        <v>122</v>
      </c>
      <c r="E12" s="72"/>
    </row>
    <row r="13" spans="1:9" ht="6.4" customHeight="1" x14ac:dyDescent="0.2">
      <c r="B13" s="74"/>
      <c r="C13" s="70"/>
      <c r="D13" s="71"/>
      <c r="E13" s="72"/>
    </row>
    <row r="14" spans="1:9" ht="21.95" customHeight="1" x14ac:dyDescent="0.2">
      <c r="A14" s="62"/>
      <c r="B14" s="73" t="s">
        <v>1</v>
      </c>
      <c r="C14" s="89"/>
      <c r="D14" s="71"/>
      <c r="E14" s="72"/>
    </row>
    <row r="15" spans="1:9" ht="6" customHeight="1" x14ac:dyDescent="0.2">
      <c r="B15" s="74"/>
      <c r="C15" s="70"/>
      <c r="D15" s="71"/>
      <c r="E15" s="72"/>
    </row>
    <row r="16" spans="1:9" ht="21.95" customHeight="1" x14ac:dyDescent="0.2">
      <c r="B16" s="73" t="s">
        <v>17</v>
      </c>
      <c r="C16" s="89"/>
      <c r="D16" s="71"/>
      <c r="E16" s="72"/>
      <c r="I16" s="96" t="s">
        <v>123</v>
      </c>
    </row>
    <row r="17" spans="1:10" ht="6" customHeight="1" x14ac:dyDescent="0.2">
      <c r="B17" s="74"/>
      <c r="C17" s="70"/>
      <c r="D17" s="71"/>
      <c r="E17" s="72"/>
    </row>
    <row r="18" spans="1:10" ht="70.5" customHeight="1" x14ac:dyDescent="0.2">
      <c r="A18" s="61"/>
      <c r="B18" s="92" t="s">
        <v>22</v>
      </c>
      <c r="C18" s="90"/>
      <c r="D18" s="93" t="s">
        <v>50</v>
      </c>
      <c r="E18" s="72"/>
    </row>
    <row r="19" spans="1:10" ht="6" customHeight="1" x14ac:dyDescent="0.2">
      <c r="B19" s="69"/>
      <c r="C19" s="70"/>
      <c r="D19" s="71"/>
      <c r="E19" s="72"/>
      <c r="J19" s="64"/>
    </row>
    <row r="20" spans="1:10" ht="21.75" customHeight="1" x14ac:dyDescent="0.2">
      <c r="B20" s="75" t="s">
        <v>18</v>
      </c>
      <c r="C20" s="87"/>
      <c r="D20" s="71"/>
      <c r="E20" s="72"/>
    </row>
    <row r="21" spans="1:10" ht="6" customHeight="1" x14ac:dyDescent="0.2">
      <c r="B21" s="76"/>
      <c r="C21" s="70"/>
      <c r="D21" s="71"/>
      <c r="E21" s="72"/>
    </row>
    <row r="22" spans="1:10" ht="21.75" customHeight="1" x14ac:dyDescent="0.2">
      <c r="B22" s="75" t="s">
        <v>19</v>
      </c>
      <c r="C22" s="88"/>
      <c r="D22" s="71"/>
      <c r="E22" s="72"/>
    </row>
    <row r="23" spans="1:10" ht="6" customHeight="1" x14ac:dyDescent="0.2">
      <c r="B23" s="69"/>
      <c r="C23" s="70"/>
      <c r="D23" s="71"/>
      <c r="E23" s="72"/>
    </row>
    <row r="24" spans="1:10" ht="13.5" thickBot="1" x14ac:dyDescent="0.25">
      <c r="B24" s="77"/>
      <c r="C24" s="78"/>
      <c r="D24" s="79"/>
      <c r="E24" s="80"/>
    </row>
  </sheetData>
  <sheetProtection selectLockedCells="1"/>
  <mergeCells count="1">
    <mergeCell ref="D3:E3"/>
  </mergeCells>
  <dataValidations count="7">
    <dataValidation type="list" allowBlank="1" showInputMessage="1" showErrorMessage="1" sqref="C16">
      <formula1>OFFSET(s_SousCatégories,0,0,COUNTIF(s_SousCatégories,"&lt;&gt;0"))</formula1>
    </dataValidation>
    <dataValidation type="list" allowBlank="1" showInputMessage="1" showErrorMessage="1" sqref="C4">
      <formula1>s_Années</formula1>
    </dataValidation>
    <dataValidation type="list" allowBlank="1" showInputMessage="1" showErrorMessage="1" sqref="C6">
      <formula1>s_Mois</formula1>
    </dataValidation>
    <dataValidation type="list" allowBlank="1" showInputMessage="1" showErrorMessage="1" sqref="C8">
      <formula1>s_Jours</formula1>
    </dataValidation>
    <dataValidation type="list" allowBlank="1" showInputMessage="1" showErrorMessage="1" sqref="C14">
      <formula1>s_Catégories</formula1>
    </dataValidation>
    <dataValidation type="list" allowBlank="1" showInputMessage="1" showErrorMessage="1" sqref="C12">
      <formula1>T_Modes</formula1>
    </dataValidation>
    <dataValidation type="list" allowBlank="1" showInputMessage="1" showErrorMessage="1" sqref="C10">
      <formula1>T_Comptes</formula1>
    </dataValidation>
  </dataValidations>
  <hyperlinks>
    <hyperlink ref="I16" r:id="rId1"/>
  </hyperlinks>
  <pageMargins left="0.7" right="0.7" top="0.75" bottom="0.75" header="0.3" footer="0.3"/>
  <pageSetup paperSize="9" orientation="portrait" verticalDpi="30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5" name="Valider">
              <controlPr defaultSize="0" print="0" autoFill="0" autoPict="0" macro="[0]!CopyData">
                <anchor moveWithCells="1" sizeWithCells="1">
                  <from>
                    <xdr:col>3</xdr:col>
                    <xdr:colOff>419100</xdr:colOff>
                    <xdr:row>19</xdr:row>
                    <xdr:rowOff>133350</xdr:rowOff>
                  </from>
                  <to>
                    <xdr:col>4</xdr:col>
                    <xdr:colOff>457200</xdr:colOff>
                    <xdr:row>21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Q12"/>
  <sheetViews>
    <sheetView showRowColHeaders="0" tabSelected="1" zoomScale="88" zoomScaleNormal="88" workbookViewId="0">
      <pane ySplit="4" topLeftCell="A5" activePane="bottomLeft" state="frozen"/>
      <selection pane="bottomLeft" activeCell="C29" sqref="C29"/>
    </sheetView>
  </sheetViews>
  <sheetFormatPr baseColWidth="10" defaultColWidth="11.42578125" defaultRowHeight="12.75" x14ac:dyDescent="0.2"/>
  <cols>
    <col min="1" max="1" width="26.7109375" style="1" customWidth="1"/>
    <col min="2" max="7" width="26.7109375" style="2" customWidth="1"/>
    <col min="8" max="8" width="54.7109375" style="53" customWidth="1"/>
    <col min="9" max="9" width="21.42578125" style="53" customWidth="1"/>
    <col min="10" max="10" width="21.42578125" style="8" customWidth="1"/>
    <col min="11" max="11" width="21.42578125" customWidth="1"/>
    <col min="12" max="12" width="11" bestFit="1" customWidth="1"/>
    <col min="13" max="15" width="18.28515625" customWidth="1"/>
  </cols>
  <sheetData>
    <row r="1" spans="1:17" ht="22.5" customHeight="1" x14ac:dyDescent="0.2">
      <c r="A1" s="105" t="s">
        <v>102</v>
      </c>
      <c r="B1" s="107" t="s">
        <v>126</v>
      </c>
      <c r="C1" s="114">
        <f>COUNTA(A6:A9968)</f>
        <v>7</v>
      </c>
      <c r="D1" s="55"/>
      <c r="E1" s="59" t="s">
        <v>107</v>
      </c>
      <c r="F1" s="124">
        <f>E3+F3</f>
        <v>6513.87</v>
      </c>
      <c r="G1" s="51"/>
      <c r="H1" s="52"/>
      <c r="I1" s="52"/>
      <c r="J1" s="97" t="s">
        <v>125</v>
      </c>
      <c r="K1" s="94">
        <f ca="1">TODAY()</f>
        <v>44349</v>
      </c>
      <c r="P1" s="4"/>
      <c r="Q1" s="4"/>
    </row>
    <row r="2" spans="1:17" ht="12.75" customHeight="1" thickBot="1" x14ac:dyDescent="0.25">
      <c r="A2" s="106"/>
      <c r="B2" s="114"/>
      <c r="C2" s="114"/>
      <c r="D2" s="57"/>
      <c r="E2" s="81" t="s">
        <v>111</v>
      </c>
      <c r="F2" s="82" t="s">
        <v>112</v>
      </c>
      <c r="G2" s="83" t="s">
        <v>113</v>
      </c>
      <c r="H2" s="50"/>
      <c r="I2" s="50"/>
      <c r="J2" s="56"/>
      <c r="K2" s="58" t="s">
        <v>110</v>
      </c>
      <c r="L2" s="4"/>
      <c r="P2" s="4"/>
      <c r="Q2" s="4"/>
    </row>
    <row r="3" spans="1:17" ht="42.75" customHeight="1" thickBot="1" x14ac:dyDescent="0.25">
      <c r="A3" s="106"/>
      <c r="B3" s="108"/>
      <c r="C3" s="108"/>
      <c r="D3" s="57"/>
      <c r="E3" s="122">
        <f>VLOOKUP(9^9,I5:I4336,1)</f>
        <v>6156.16</v>
      </c>
      <c r="F3" s="123">
        <f>VLOOKUP(9^9,J5:J4336,1)</f>
        <v>357.71</v>
      </c>
      <c r="G3" s="123">
        <f>VLOOKUP(9^9,K5:K4336,1)</f>
        <v>7380</v>
      </c>
      <c r="H3" s="50"/>
      <c r="I3" s="50"/>
      <c r="J3" s="98"/>
      <c r="K3" s="129">
        <f>G3+F3</f>
        <v>7737.71</v>
      </c>
      <c r="L3" s="4"/>
      <c r="P3" s="4"/>
      <c r="Q3" s="4"/>
    </row>
    <row r="4" spans="1:17" ht="22.5" customHeight="1" thickBot="1" x14ac:dyDescent="0.25">
      <c r="A4" s="115" t="s">
        <v>124</v>
      </c>
      <c r="B4" s="116" t="s">
        <v>30</v>
      </c>
      <c r="C4" s="116" t="s">
        <v>21</v>
      </c>
      <c r="D4" s="116" t="s">
        <v>1</v>
      </c>
      <c r="E4" s="116" t="s">
        <v>20</v>
      </c>
      <c r="F4" s="116" t="s">
        <v>19</v>
      </c>
      <c r="G4" s="116" t="s">
        <v>18</v>
      </c>
      <c r="H4" s="116" t="s">
        <v>28</v>
      </c>
      <c r="I4" s="119" t="s">
        <v>103</v>
      </c>
      <c r="J4" s="117" t="s">
        <v>104</v>
      </c>
      <c r="K4" s="118" t="s">
        <v>105</v>
      </c>
      <c r="L4" s="4"/>
      <c r="M4" s="4"/>
      <c r="N4" s="4"/>
      <c r="O4" s="4"/>
      <c r="P4" s="4"/>
      <c r="Q4" s="4"/>
    </row>
    <row r="5" spans="1:17" hidden="1" x14ac:dyDescent="0.2">
      <c r="A5" s="109">
        <v>44346</v>
      </c>
      <c r="B5" s="110"/>
      <c r="C5" s="111"/>
      <c r="D5" s="112"/>
      <c r="E5" s="112"/>
      <c r="F5" s="112"/>
      <c r="G5" s="112"/>
      <c r="H5" s="113"/>
      <c r="I5" s="126">
        <v>4269.3</v>
      </c>
      <c r="J5" s="126">
        <v>479.14</v>
      </c>
      <c r="K5" s="126">
        <v>7380</v>
      </c>
    </row>
    <row r="6" spans="1:17" x14ac:dyDescent="0.2">
      <c r="A6" s="99">
        <v>44346</v>
      </c>
      <c r="B6" s="100" t="s">
        <v>106</v>
      </c>
      <c r="C6" s="101" t="s">
        <v>24</v>
      </c>
      <c r="D6" s="102" t="s">
        <v>61</v>
      </c>
      <c r="E6" s="102" t="s">
        <v>47</v>
      </c>
      <c r="F6" s="103">
        <v>-59</v>
      </c>
      <c r="G6" s="103"/>
      <c r="H6" s="104" t="s">
        <v>127</v>
      </c>
      <c r="I6" s="102"/>
      <c r="J6" s="102">
        <v>420.14</v>
      </c>
      <c r="K6" s="102"/>
    </row>
    <row r="7" spans="1:17" x14ac:dyDescent="0.2">
      <c r="A7" s="99">
        <v>44347</v>
      </c>
      <c r="B7" s="100" t="s">
        <v>73</v>
      </c>
      <c r="C7" s="101" t="s">
        <v>27</v>
      </c>
      <c r="D7" s="102" t="s">
        <v>57</v>
      </c>
      <c r="E7" s="102" t="s">
        <v>74</v>
      </c>
      <c r="F7" s="103"/>
      <c r="G7" s="103">
        <v>2000</v>
      </c>
      <c r="H7" s="104" t="s">
        <v>130</v>
      </c>
      <c r="I7" s="102">
        <v>6269.3</v>
      </c>
      <c r="J7" s="102"/>
      <c r="K7" s="102"/>
    </row>
    <row r="8" spans="1:17" x14ac:dyDescent="0.2">
      <c r="A8" s="99">
        <v>44347</v>
      </c>
      <c r="B8" s="100" t="s">
        <v>73</v>
      </c>
      <c r="C8" s="101" t="s">
        <v>24</v>
      </c>
      <c r="D8" s="102" t="s">
        <v>58</v>
      </c>
      <c r="E8" s="102" t="s">
        <v>59</v>
      </c>
      <c r="F8" s="103">
        <v>-8.4499999999999993</v>
      </c>
      <c r="G8" s="103"/>
      <c r="H8" s="104" t="s">
        <v>132</v>
      </c>
      <c r="I8" s="102">
        <v>6260.85</v>
      </c>
      <c r="J8" s="102"/>
      <c r="K8" s="102"/>
    </row>
    <row r="9" spans="1:17" x14ac:dyDescent="0.2">
      <c r="A9" s="99">
        <v>44347</v>
      </c>
      <c r="B9" s="100" t="s">
        <v>73</v>
      </c>
      <c r="C9" s="101" t="s">
        <v>24</v>
      </c>
      <c r="D9" s="102" t="s">
        <v>55</v>
      </c>
      <c r="E9" s="102" t="s">
        <v>63</v>
      </c>
      <c r="F9" s="103">
        <v>-19.52</v>
      </c>
      <c r="G9" s="103"/>
      <c r="H9" s="104" t="s">
        <v>133</v>
      </c>
      <c r="I9" s="102">
        <v>6241.33</v>
      </c>
      <c r="J9" s="102"/>
      <c r="K9" s="102"/>
    </row>
    <row r="10" spans="1:17" x14ac:dyDescent="0.2">
      <c r="A10" s="99">
        <v>44347</v>
      </c>
      <c r="B10" s="100" t="s">
        <v>73</v>
      </c>
      <c r="C10" s="101" t="s">
        <v>24</v>
      </c>
      <c r="D10" s="102" t="s">
        <v>55</v>
      </c>
      <c r="E10" s="102" t="s">
        <v>41</v>
      </c>
      <c r="F10" s="103">
        <v>-29.5</v>
      </c>
      <c r="G10" s="103"/>
      <c r="H10" s="104" t="s">
        <v>134</v>
      </c>
      <c r="I10" s="102">
        <v>6211.83</v>
      </c>
      <c r="J10" s="102"/>
      <c r="K10" s="102"/>
    </row>
    <row r="11" spans="1:17" x14ac:dyDescent="0.2">
      <c r="A11" s="99">
        <v>44347</v>
      </c>
      <c r="B11" s="100" t="s">
        <v>73</v>
      </c>
      <c r="C11" s="101" t="s">
        <v>24</v>
      </c>
      <c r="D11" s="102" t="s">
        <v>55</v>
      </c>
      <c r="E11" s="102" t="s">
        <v>60</v>
      </c>
      <c r="F11" s="103">
        <v>-55.67</v>
      </c>
      <c r="G11" s="103"/>
      <c r="H11" s="104" t="s">
        <v>135</v>
      </c>
      <c r="I11" s="102">
        <v>6156.16</v>
      </c>
      <c r="J11" s="102"/>
      <c r="K11" s="102"/>
    </row>
    <row r="12" spans="1:17" x14ac:dyDescent="0.2">
      <c r="A12" s="99">
        <v>44347</v>
      </c>
      <c r="B12" s="100" t="s">
        <v>106</v>
      </c>
      <c r="C12" s="101" t="s">
        <v>32</v>
      </c>
      <c r="D12" s="102" t="s">
        <v>62</v>
      </c>
      <c r="E12" s="102" t="s">
        <v>98</v>
      </c>
      <c r="F12" s="103">
        <v>-62.43</v>
      </c>
      <c r="G12" s="103"/>
      <c r="H12" s="104" t="s">
        <v>136</v>
      </c>
      <c r="I12" s="102"/>
      <c r="J12" s="102">
        <v>357.71</v>
      </c>
      <c r="K12" s="102"/>
    </row>
  </sheetData>
  <phoneticPr fontId="24" type="noConversion"/>
  <conditionalFormatting sqref="F1">
    <cfRule type="cellIs" dxfId="6" priority="19" operator="lessThan">
      <formula>0</formula>
    </cfRule>
    <cfRule type="cellIs" dxfId="5" priority="20" operator="greaterThanOrEqual">
      <formula>0</formula>
    </cfRule>
  </conditionalFormatting>
  <conditionalFormatting sqref="A6:K9779">
    <cfRule type="expression" dxfId="4" priority="16">
      <formula>$D6="LA BANQUE POSTALE - CP"</formula>
    </cfRule>
    <cfRule type="expression" dxfId="3" priority="17">
      <formula>$D6="LA BANQUE POSTALE - CJ"</formula>
    </cfRule>
    <cfRule type="expression" dxfId="2" priority="18">
      <formula>$D6="LIVRET A - CP"</formula>
    </cfRule>
  </conditionalFormatting>
  <conditionalFormatting sqref="F3:G3">
    <cfRule type="cellIs" dxfId="1" priority="13" operator="lessThan">
      <formula>0</formula>
    </cfRule>
    <cfRule type="cellIs" dxfId="0" priority="14" operator="greaterThanOrEqual">
      <formula>0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>
              <from>
                <xdr:col>2</xdr:col>
                <xdr:colOff>228600</xdr:colOff>
                <xdr:row>2</xdr:row>
                <xdr:rowOff>104775</xdr:rowOff>
              </from>
              <to>
                <xdr:col>2</xdr:col>
                <xdr:colOff>1657350</xdr:colOff>
                <xdr:row>2</xdr:row>
                <xdr:rowOff>428625</xdr:rowOff>
              </to>
            </anchor>
          </controlPr>
        </control>
      </mc:Choice>
      <mc:Fallback>
        <control shapeId="3073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44"/>
  <sheetViews>
    <sheetView showGridLines="0" showRowColHeaders="0" zoomScale="80" zoomScaleNormal="80" workbookViewId="0">
      <pane xSplit="6" ySplit="5" topLeftCell="G6" activePane="bottomRight" state="frozen"/>
      <selection pane="topRight" activeCell="G1" sqref="G1"/>
      <selection pane="bottomLeft" activeCell="A6" sqref="A6"/>
      <selection pane="bottomRight" activeCell="Y27" sqref="Y27"/>
    </sheetView>
  </sheetViews>
  <sheetFormatPr baseColWidth="10" defaultRowHeight="12.75" x14ac:dyDescent="0.2"/>
  <cols>
    <col min="1" max="1" width="19.42578125" bestFit="1" customWidth="1"/>
    <col min="2" max="2" width="28" bestFit="1" customWidth="1"/>
    <col min="3" max="3" width="12" bestFit="1" customWidth="1"/>
    <col min="4" max="4" width="1" customWidth="1"/>
    <col min="5" max="5" width="26.85546875" bestFit="1" customWidth="1"/>
    <col min="6" max="6" width="6.5703125" bestFit="1" customWidth="1"/>
    <col min="7" max="8" width="16.140625" customWidth="1"/>
    <col min="9" max="9" width="26.85546875" bestFit="1" customWidth="1"/>
    <col min="10" max="10" width="6.5703125" bestFit="1" customWidth="1"/>
    <col min="11" max="12" width="15" bestFit="1" customWidth="1"/>
    <col min="13" max="13" width="6" bestFit="1" customWidth="1"/>
    <col min="14" max="14" width="10" bestFit="1" customWidth="1"/>
    <col min="15" max="15" width="8" bestFit="1" customWidth="1"/>
    <col min="16" max="16" width="23" bestFit="1" customWidth="1"/>
    <col min="17" max="17" width="11" bestFit="1" customWidth="1"/>
    <col min="18" max="19" width="13.5703125" customWidth="1"/>
    <col min="20" max="20" width="13.5703125" style="134" customWidth="1"/>
    <col min="21" max="21" width="12" bestFit="1" customWidth="1"/>
    <col min="22" max="22" width="15" customWidth="1"/>
    <col min="23" max="23" width="12" bestFit="1" customWidth="1"/>
    <col min="24" max="24" width="9.85546875" style="125" bestFit="1" customWidth="1"/>
    <col min="25" max="25" width="21.28515625" bestFit="1" customWidth="1"/>
    <col min="26" max="26" width="6" bestFit="1" customWidth="1"/>
    <col min="27" max="27" width="7" bestFit="1" customWidth="1"/>
    <col min="28" max="29" width="15" bestFit="1" customWidth="1"/>
    <col min="30" max="30" width="6" bestFit="1" customWidth="1"/>
    <col min="31" max="31" width="10" bestFit="1" customWidth="1"/>
    <col min="32" max="32" width="8" bestFit="1" customWidth="1"/>
    <col min="33" max="33" width="10" bestFit="1" customWidth="1"/>
    <col min="34" max="34" width="11" bestFit="1" customWidth="1"/>
    <col min="35" max="35" width="10" bestFit="1" customWidth="1"/>
    <col min="36" max="36" width="16.140625" bestFit="1" customWidth="1"/>
    <col min="37" max="37" width="17.140625" bestFit="1" customWidth="1"/>
    <col min="38" max="38" width="11" bestFit="1" customWidth="1"/>
    <col min="39" max="55" width="8" bestFit="1" customWidth="1"/>
    <col min="56" max="56" width="5" bestFit="1" customWidth="1"/>
    <col min="57" max="59" width="8" bestFit="1" customWidth="1"/>
    <col min="60" max="61" width="7" bestFit="1" customWidth="1"/>
    <col min="62" max="71" width="8" bestFit="1" customWidth="1"/>
    <col min="72" max="72" width="7" bestFit="1" customWidth="1"/>
    <col min="73" max="73" width="8" bestFit="1" customWidth="1"/>
    <col min="74" max="74" width="16.140625" bestFit="1" customWidth="1"/>
    <col min="75" max="75" width="17.140625" bestFit="1" customWidth="1"/>
  </cols>
  <sheetData>
    <row r="1" spans="1:22" ht="18.75" x14ac:dyDescent="0.2">
      <c r="A1" s="105" t="s">
        <v>102</v>
      </c>
      <c r="B1" s="127"/>
      <c r="C1" s="127"/>
      <c r="D1" s="127"/>
      <c r="E1" s="138">
        <f ca="1">TODAY()</f>
        <v>44349</v>
      </c>
      <c r="F1" s="13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32"/>
      <c r="U1" s="128"/>
      <c r="V1" s="128"/>
    </row>
    <row r="2" spans="1:22" ht="15.75" x14ac:dyDescent="0.2">
      <c r="A2" s="127"/>
      <c r="B2" s="127"/>
      <c r="C2" s="127"/>
      <c r="D2" s="127"/>
      <c r="E2" s="127"/>
      <c r="F2" s="127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30" t="s">
        <v>119</v>
      </c>
      <c r="T2" s="133" t="s">
        <v>120</v>
      </c>
      <c r="U2" s="131" t="s">
        <v>121</v>
      </c>
      <c r="V2" s="128"/>
    </row>
    <row r="3" spans="1:22" ht="15.75" x14ac:dyDescent="0.2">
      <c r="A3" s="84" t="s">
        <v>124</v>
      </c>
      <c r="B3" t="s">
        <v>137</v>
      </c>
      <c r="C3" s="127"/>
      <c r="D3" s="127"/>
      <c r="E3" s="127"/>
      <c r="F3" s="127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30">
        <f>Données!E3</f>
        <v>6156.16</v>
      </c>
      <c r="T3" s="133">
        <f>Données!F3</f>
        <v>357.71</v>
      </c>
      <c r="U3" s="131">
        <f>Données!G3</f>
        <v>7380</v>
      </c>
      <c r="V3" s="128"/>
    </row>
    <row r="4" spans="1:22" ht="15.75" x14ac:dyDescent="0.2">
      <c r="A4" s="139" t="s">
        <v>30</v>
      </c>
      <c r="B4" t="s">
        <v>73</v>
      </c>
      <c r="C4" s="127"/>
      <c r="D4" s="127"/>
      <c r="E4" s="127"/>
      <c r="F4" s="127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32"/>
      <c r="U4" s="128"/>
      <c r="V4" s="128"/>
    </row>
    <row r="5" spans="1:22" ht="15.75" x14ac:dyDescent="0.2">
      <c r="A5" s="127"/>
      <c r="B5" s="127"/>
      <c r="C5" s="127"/>
      <c r="D5" s="127"/>
      <c r="E5" s="127"/>
      <c r="F5" s="127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28"/>
      <c r="T5" s="132"/>
      <c r="U5" s="128"/>
      <c r="V5" s="128"/>
    </row>
    <row r="6" spans="1:22" x14ac:dyDescent="0.2">
      <c r="A6" s="140" t="s">
        <v>117</v>
      </c>
      <c r="B6" t="s">
        <v>115</v>
      </c>
      <c r="C6" t="s">
        <v>116</v>
      </c>
      <c r="E6" s="84" t="s">
        <v>29</v>
      </c>
      <c r="F6" t="s">
        <v>118</v>
      </c>
      <c r="T6" s="3"/>
      <c r="U6" s="142" t="s">
        <v>128</v>
      </c>
      <c r="V6" s="143" t="s">
        <v>129</v>
      </c>
    </row>
    <row r="7" spans="1:22" x14ac:dyDescent="0.2">
      <c r="A7" s="8" t="s">
        <v>24</v>
      </c>
      <c r="B7" s="85">
        <v>-113.14</v>
      </c>
      <c r="C7" s="85"/>
      <c r="E7" s="8" t="s">
        <v>73</v>
      </c>
      <c r="F7" s="120">
        <v>5</v>
      </c>
      <c r="T7" s="3"/>
      <c r="U7" s="135">
        <f>Données!A6</f>
        <v>44346</v>
      </c>
      <c r="V7" s="141">
        <f>4269.3</f>
        <v>4269.3</v>
      </c>
    </row>
    <row r="8" spans="1:22" x14ac:dyDescent="0.2">
      <c r="A8" s="121" t="s">
        <v>55</v>
      </c>
      <c r="B8" s="85">
        <v>-104.69</v>
      </c>
      <c r="C8" s="85"/>
      <c r="E8" s="121" t="s">
        <v>24</v>
      </c>
      <c r="F8" s="120">
        <v>4</v>
      </c>
      <c r="T8" s="3"/>
      <c r="U8" s="135">
        <f>Données!A7</f>
        <v>44347</v>
      </c>
      <c r="V8" s="141">
        <f>Données!I7</f>
        <v>6269.3</v>
      </c>
    </row>
    <row r="9" spans="1:22" x14ac:dyDescent="0.2">
      <c r="A9" s="121" t="s">
        <v>58</v>
      </c>
      <c r="B9" s="85">
        <v>-8.4499999999999993</v>
      </c>
      <c r="C9" s="85"/>
      <c r="E9" s="121" t="s">
        <v>27</v>
      </c>
      <c r="F9" s="120">
        <v>1</v>
      </c>
      <c r="T9" s="3"/>
      <c r="U9" s="135">
        <f>Données!A8</f>
        <v>44347</v>
      </c>
      <c r="V9" s="141">
        <f>Données!I8</f>
        <v>6260.85</v>
      </c>
    </row>
    <row r="10" spans="1:22" x14ac:dyDescent="0.2">
      <c r="A10" s="8" t="s">
        <v>27</v>
      </c>
      <c r="B10" s="85"/>
      <c r="C10" s="85">
        <v>2000</v>
      </c>
      <c r="E10" s="8" t="s">
        <v>106</v>
      </c>
      <c r="F10" s="120">
        <v>2</v>
      </c>
      <c r="T10" s="3"/>
      <c r="U10" s="135">
        <f>Données!A9</f>
        <v>44347</v>
      </c>
      <c r="V10" s="141">
        <f>Données!I9</f>
        <v>6241.33</v>
      </c>
    </row>
    <row r="11" spans="1:22" x14ac:dyDescent="0.2">
      <c r="A11" s="121" t="s">
        <v>57</v>
      </c>
      <c r="B11" s="85"/>
      <c r="C11" s="85">
        <v>2000</v>
      </c>
      <c r="E11" s="121" t="s">
        <v>24</v>
      </c>
      <c r="F11" s="120">
        <v>1</v>
      </c>
      <c r="T11" s="3"/>
      <c r="U11" s="135">
        <f>Données!A10</f>
        <v>44347</v>
      </c>
      <c r="V11" s="141">
        <f>Données!I10</f>
        <v>6211.83</v>
      </c>
    </row>
    <row r="12" spans="1:22" x14ac:dyDescent="0.2">
      <c r="A12" s="8" t="s">
        <v>114</v>
      </c>
      <c r="B12" s="85">
        <v>-113.14</v>
      </c>
      <c r="C12" s="85">
        <v>2000</v>
      </c>
      <c r="E12" s="121" t="s">
        <v>32</v>
      </c>
      <c r="F12" s="120">
        <v>1</v>
      </c>
      <c r="T12" s="3"/>
      <c r="U12" s="144">
        <f>Données!A11</f>
        <v>44347</v>
      </c>
      <c r="V12" s="145">
        <f>Données!I11</f>
        <v>6156.16</v>
      </c>
    </row>
    <row r="13" spans="1:22" x14ac:dyDescent="0.2">
      <c r="U13" s="125"/>
    </row>
    <row r="14" spans="1:22" x14ac:dyDescent="0.2">
      <c r="U14" s="125"/>
    </row>
    <row r="15" spans="1:22" x14ac:dyDescent="0.2">
      <c r="U15" s="125"/>
    </row>
    <row r="16" spans="1:22" x14ac:dyDescent="0.2">
      <c r="U16" s="125"/>
    </row>
    <row r="17" spans="21:21" x14ac:dyDescent="0.2">
      <c r="U17" s="125"/>
    </row>
    <row r="18" spans="21:21" x14ac:dyDescent="0.2">
      <c r="U18" s="125"/>
    </row>
    <row r="19" spans="21:21" x14ac:dyDescent="0.2">
      <c r="U19" s="125"/>
    </row>
    <row r="20" spans="21:21" x14ac:dyDescent="0.2">
      <c r="U20" s="125"/>
    </row>
    <row r="21" spans="21:21" x14ac:dyDescent="0.2">
      <c r="U21" s="125"/>
    </row>
    <row r="22" spans="21:21" x14ac:dyDescent="0.2">
      <c r="U22" s="125"/>
    </row>
    <row r="23" spans="21:21" x14ac:dyDescent="0.2">
      <c r="U23" s="125"/>
    </row>
    <row r="24" spans="21:21" x14ac:dyDescent="0.2">
      <c r="U24" s="125"/>
    </row>
    <row r="25" spans="21:21" x14ac:dyDescent="0.2">
      <c r="U25" s="125"/>
    </row>
    <row r="26" spans="21:21" x14ac:dyDescent="0.2">
      <c r="U26" s="125"/>
    </row>
    <row r="27" spans="21:21" x14ac:dyDescent="0.2">
      <c r="U27" s="125"/>
    </row>
    <row r="28" spans="21:21" x14ac:dyDescent="0.2">
      <c r="U28" s="125"/>
    </row>
    <row r="29" spans="21:21" x14ac:dyDescent="0.2">
      <c r="U29" s="125"/>
    </row>
    <row r="30" spans="21:21" x14ac:dyDescent="0.2">
      <c r="U30" s="125"/>
    </row>
    <row r="31" spans="21:21" x14ac:dyDescent="0.2">
      <c r="U31" s="125"/>
    </row>
    <row r="32" spans="21:21" x14ac:dyDescent="0.2">
      <c r="U32" s="125"/>
    </row>
    <row r="33" spans="21:21" x14ac:dyDescent="0.2">
      <c r="U33" s="125"/>
    </row>
    <row r="34" spans="21:21" x14ac:dyDescent="0.2">
      <c r="U34" s="125"/>
    </row>
    <row r="35" spans="21:21" x14ac:dyDescent="0.2">
      <c r="U35" s="125"/>
    </row>
    <row r="36" spans="21:21" x14ac:dyDescent="0.2">
      <c r="U36" s="125"/>
    </row>
    <row r="37" spans="21:21" x14ac:dyDescent="0.2">
      <c r="U37" s="125"/>
    </row>
    <row r="38" spans="21:21" x14ac:dyDescent="0.2">
      <c r="U38" s="125"/>
    </row>
    <row r="39" spans="21:21" x14ac:dyDescent="0.2">
      <c r="U39" s="125"/>
    </row>
    <row r="40" spans="21:21" x14ac:dyDescent="0.2">
      <c r="U40" s="125"/>
    </row>
    <row r="41" spans="21:21" x14ac:dyDescent="0.2">
      <c r="U41" s="125"/>
    </row>
    <row r="42" spans="21:21" x14ac:dyDescent="0.2">
      <c r="U42" s="125"/>
    </row>
    <row r="43" spans="21:21" x14ac:dyDescent="0.2">
      <c r="U43" s="125"/>
    </row>
    <row r="44" spans="21:21" x14ac:dyDescent="0.2">
      <c r="U44" s="125"/>
    </row>
  </sheetData>
  <mergeCells count="1">
    <mergeCell ref="E1:F1"/>
  </mergeCells>
  <pageMargins left="0.7" right="0.7" top="0.75" bottom="0.75" header="0.3" footer="0.3"/>
  <pageSetup paperSize="9" orientation="portrait" r:id="rId3"/>
  <drawing r:id="rId4"/>
  <legacyDrawing r:id="rId5"/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0000"/>
  </sheetPr>
  <dimension ref="A1:Z32"/>
  <sheetViews>
    <sheetView showGridLines="0" topLeftCell="F1" zoomScale="80" zoomScaleNormal="80" workbookViewId="0">
      <selection activeCell="I12" sqref="I12"/>
    </sheetView>
  </sheetViews>
  <sheetFormatPr baseColWidth="10" defaultColWidth="9.140625" defaultRowHeight="12.75" x14ac:dyDescent="0.2"/>
  <cols>
    <col min="1" max="1" width="8.28515625" bestFit="1" customWidth="1"/>
    <col min="2" max="2" width="1.7109375" customWidth="1"/>
    <col min="3" max="3" width="10" bestFit="1" customWidth="1"/>
    <col min="4" max="4" width="1.7109375" customWidth="1"/>
    <col min="5" max="5" width="7.28515625" bestFit="1" customWidth="1"/>
    <col min="6" max="6" width="1.7109375" customWidth="1"/>
    <col min="7" max="7" width="23" style="35" bestFit="1" customWidth="1"/>
    <col min="8" max="8" width="1.7109375" customWidth="1"/>
    <col min="9" max="9" width="15.140625" bestFit="1" customWidth="1"/>
    <col min="10" max="10" width="2.42578125" customWidth="1"/>
    <col min="11" max="11" width="25.140625" bestFit="1" customWidth="1"/>
    <col min="12" max="12" width="2.28515625" customWidth="1"/>
    <col min="13" max="13" width="14.28515625" hidden="1" customWidth="1"/>
    <col min="14" max="14" width="2.5703125" customWidth="1"/>
    <col min="15" max="23" width="25.85546875" customWidth="1"/>
    <col min="24" max="24" width="23" bestFit="1" customWidth="1"/>
    <col min="25" max="26" width="2" bestFit="1" customWidth="1"/>
  </cols>
  <sheetData>
    <row r="1" spans="1:26" x14ac:dyDescent="0.2">
      <c r="A1" s="3" t="s">
        <v>0</v>
      </c>
      <c r="C1" s="3" t="s">
        <v>14</v>
      </c>
      <c r="E1" s="3" t="s">
        <v>16</v>
      </c>
      <c r="G1" s="46" t="s">
        <v>1</v>
      </c>
      <c r="I1" s="3" t="s">
        <v>23</v>
      </c>
      <c r="K1" s="3" t="s">
        <v>29</v>
      </c>
      <c r="M1" s="5" t="s">
        <v>17</v>
      </c>
      <c r="O1" s="26" t="str">
        <f>G2</f>
        <v>FINANCE</v>
      </c>
      <c r="P1" s="27" t="str">
        <f>G3</f>
        <v>FRAIS ANNEXES</v>
      </c>
      <c r="Q1" s="27" t="str">
        <f>G4</f>
        <v>HABITATION</v>
      </c>
      <c r="R1" s="27" t="str">
        <f>G5</f>
        <v>TRANSPORT</v>
      </c>
      <c r="S1" s="27" t="str">
        <f>G6</f>
        <v>SANTE</v>
      </c>
      <c r="T1" s="27" t="str">
        <f>G7</f>
        <v>ALIMENTATION</v>
      </c>
      <c r="U1" s="27" t="str">
        <f>G8</f>
        <v>BEAUTE-MODE</v>
      </c>
      <c r="V1" s="27" t="str">
        <f>G9</f>
        <v>HABILLEMENT</v>
      </c>
      <c r="W1" s="27" t="str">
        <f>G10</f>
        <v>LOISIRS</v>
      </c>
      <c r="X1" s="27" t="str">
        <f>G11</f>
        <v>ANIMALERIE-JARDINAGE</v>
      </c>
      <c r="Y1" s="27">
        <f>G12</f>
        <v>0</v>
      </c>
      <c r="Z1" s="28">
        <f>G13</f>
        <v>0</v>
      </c>
    </row>
    <row r="2" spans="1:26" x14ac:dyDescent="0.2">
      <c r="A2" s="3">
        <v>2021</v>
      </c>
      <c r="C2" s="3" t="s">
        <v>2</v>
      </c>
      <c r="E2" s="3">
        <v>1</v>
      </c>
      <c r="G2" s="37" t="s">
        <v>57</v>
      </c>
      <c r="I2" s="3" t="s">
        <v>24</v>
      </c>
      <c r="K2" t="s">
        <v>73</v>
      </c>
      <c r="M2" s="7">
        <f t="shared" ref="M2:M23" si="0">INDEX($O$2:$Z$23,ROW()-1,MATCH(c_c,$O$1:$Z$1,0))</f>
        <v>0</v>
      </c>
      <c r="O2" s="19" t="s">
        <v>74</v>
      </c>
      <c r="P2" s="11" t="s">
        <v>108</v>
      </c>
      <c r="Q2" s="12" t="s">
        <v>80</v>
      </c>
      <c r="R2" s="10" t="s">
        <v>70</v>
      </c>
      <c r="S2" s="29" t="s">
        <v>99</v>
      </c>
      <c r="T2" s="31" t="s">
        <v>60</v>
      </c>
      <c r="U2" s="30" t="s">
        <v>47</v>
      </c>
      <c r="V2" s="17" t="s">
        <v>65</v>
      </c>
      <c r="W2" s="14" t="s">
        <v>66</v>
      </c>
      <c r="X2" s="49" t="s">
        <v>86</v>
      </c>
      <c r="Y2" s="16"/>
      <c r="Z2" s="20"/>
    </row>
    <row r="3" spans="1:26" x14ac:dyDescent="0.2">
      <c r="C3" s="3" t="s">
        <v>3</v>
      </c>
      <c r="E3" s="3">
        <v>2</v>
      </c>
      <c r="G3" s="38" t="s">
        <v>94</v>
      </c>
      <c r="I3" s="3" t="s">
        <v>25</v>
      </c>
      <c r="K3" s="3" t="s">
        <v>79</v>
      </c>
      <c r="M3" s="7">
        <f t="shared" si="0"/>
        <v>0</v>
      </c>
      <c r="O3" s="19" t="s">
        <v>75</v>
      </c>
      <c r="P3" s="11" t="s">
        <v>46</v>
      </c>
      <c r="Q3" s="34" t="s">
        <v>71</v>
      </c>
      <c r="R3" s="15" t="s">
        <v>33</v>
      </c>
      <c r="S3" s="29" t="s">
        <v>34</v>
      </c>
      <c r="T3" s="33" t="s">
        <v>63</v>
      </c>
      <c r="U3" s="30" t="s">
        <v>31</v>
      </c>
      <c r="V3" s="17" t="s">
        <v>64</v>
      </c>
      <c r="W3" s="14" t="s">
        <v>37</v>
      </c>
      <c r="X3" s="49" t="s">
        <v>87</v>
      </c>
      <c r="Y3" s="16"/>
      <c r="Z3" s="21"/>
    </row>
    <row r="4" spans="1:26" x14ac:dyDescent="0.2">
      <c r="C4" s="3" t="s">
        <v>4</v>
      </c>
      <c r="E4" s="3">
        <v>3</v>
      </c>
      <c r="G4" s="39" t="s">
        <v>51</v>
      </c>
      <c r="I4" t="s">
        <v>76</v>
      </c>
      <c r="K4" s="54" t="s">
        <v>106</v>
      </c>
      <c r="M4" s="7">
        <f t="shared" si="0"/>
        <v>0</v>
      </c>
      <c r="O4" s="19" t="s">
        <v>85</v>
      </c>
      <c r="P4" s="47" t="s">
        <v>82</v>
      </c>
      <c r="Q4" s="34" t="s">
        <v>69</v>
      </c>
      <c r="R4" s="15" t="s">
        <v>45</v>
      </c>
      <c r="S4" s="13" t="s">
        <v>49</v>
      </c>
      <c r="T4" s="32" t="s">
        <v>41</v>
      </c>
      <c r="U4" s="30" t="s">
        <v>77</v>
      </c>
      <c r="V4" s="16"/>
      <c r="W4" s="14" t="s">
        <v>98</v>
      </c>
      <c r="X4" s="49" t="s">
        <v>92</v>
      </c>
      <c r="Y4" s="16"/>
      <c r="Z4" s="21"/>
    </row>
    <row r="5" spans="1:26" x14ac:dyDescent="0.2">
      <c r="C5" s="3" t="s">
        <v>5</v>
      </c>
      <c r="E5" s="3">
        <v>4</v>
      </c>
      <c r="G5" s="40" t="s">
        <v>58</v>
      </c>
      <c r="I5" s="3" t="s">
        <v>32</v>
      </c>
      <c r="M5" s="7">
        <f t="shared" si="0"/>
        <v>0</v>
      </c>
      <c r="O5" s="19" t="s">
        <v>44</v>
      </c>
      <c r="P5" s="11" t="s">
        <v>81</v>
      </c>
      <c r="Q5" s="12" t="s">
        <v>84</v>
      </c>
      <c r="R5" s="10" t="s">
        <v>72</v>
      </c>
      <c r="S5" s="13" t="s">
        <v>40</v>
      </c>
      <c r="T5" s="18"/>
      <c r="U5" s="30" t="s">
        <v>83</v>
      </c>
      <c r="V5" s="16"/>
      <c r="W5" s="14" t="s">
        <v>93</v>
      </c>
      <c r="X5" s="49" t="s">
        <v>88</v>
      </c>
      <c r="Y5" s="16"/>
      <c r="Z5" s="21"/>
    </row>
    <row r="6" spans="1:26" x14ac:dyDescent="0.2">
      <c r="C6" s="3" t="s">
        <v>6</v>
      </c>
      <c r="E6" s="3">
        <v>5</v>
      </c>
      <c r="G6" s="41" t="s">
        <v>54</v>
      </c>
      <c r="I6" s="3" t="s">
        <v>26</v>
      </c>
      <c r="M6" s="7">
        <f t="shared" si="0"/>
        <v>0</v>
      </c>
      <c r="O6" s="19" t="s">
        <v>48</v>
      </c>
      <c r="P6" s="16"/>
      <c r="Q6" s="12" t="s">
        <v>53</v>
      </c>
      <c r="R6" s="10" t="s">
        <v>59</v>
      </c>
      <c r="S6" s="13" t="s">
        <v>35</v>
      </c>
      <c r="T6" s="18"/>
      <c r="U6" s="30" t="s">
        <v>101</v>
      </c>
      <c r="V6" s="16"/>
      <c r="W6" s="14" t="s">
        <v>67</v>
      </c>
      <c r="Y6" s="16"/>
      <c r="Z6" s="21"/>
    </row>
    <row r="7" spans="1:26" x14ac:dyDescent="0.2">
      <c r="C7" s="3" t="s">
        <v>7</v>
      </c>
      <c r="E7" s="3">
        <v>6</v>
      </c>
      <c r="G7" s="42" t="s">
        <v>55</v>
      </c>
      <c r="I7" s="3" t="s">
        <v>27</v>
      </c>
      <c r="M7" s="7">
        <f t="shared" si="0"/>
        <v>0</v>
      </c>
      <c r="O7" s="19" t="s">
        <v>78</v>
      </c>
      <c r="P7" s="16"/>
      <c r="Q7" s="12" t="s">
        <v>52</v>
      </c>
      <c r="R7" s="10" t="s">
        <v>96</v>
      </c>
      <c r="S7" s="13" t="s">
        <v>97</v>
      </c>
      <c r="T7" s="16"/>
      <c r="U7" s="16"/>
      <c r="V7" s="16"/>
      <c r="W7" s="14" t="s">
        <v>68</v>
      </c>
      <c r="X7" s="18"/>
      <c r="Y7" s="16"/>
      <c r="Z7" s="20"/>
    </row>
    <row r="8" spans="1:26" x14ac:dyDescent="0.2">
      <c r="C8" s="3" t="s">
        <v>8</v>
      </c>
      <c r="E8" s="3">
        <v>7</v>
      </c>
      <c r="G8" s="43" t="s">
        <v>61</v>
      </c>
      <c r="I8" t="s">
        <v>100</v>
      </c>
      <c r="M8" s="7">
        <f t="shared" si="0"/>
        <v>0</v>
      </c>
      <c r="O8" s="19" t="s">
        <v>95</v>
      </c>
      <c r="P8" s="16"/>
      <c r="Q8" s="12" t="s">
        <v>109</v>
      </c>
      <c r="R8" s="16"/>
      <c r="S8" s="16"/>
      <c r="T8" s="16"/>
      <c r="U8" s="16"/>
      <c r="V8" s="16"/>
      <c r="W8" s="14" t="s">
        <v>38</v>
      </c>
      <c r="X8" s="18"/>
      <c r="Y8" s="16"/>
      <c r="Z8" s="20"/>
    </row>
    <row r="9" spans="1:26" x14ac:dyDescent="0.2">
      <c r="C9" s="3" t="s">
        <v>9</v>
      </c>
      <c r="E9" s="3">
        <v>8</v>
      </c>
      <c r="G9" s="44" t="s">
        <v>56</v>
      </c>
      <c r="I9" t="s">
        <v>131</v>
      </c>
      <c r="M9" s="7">
        <f t="shared" si="0"/>
        <v>0</v>
      </c>
      <c r="O9" s="22"/>
      <c r="P9" s="16"/>
      <c r="Q9" s="12" t="s">
        <v>91</v>
      </c>
      <c r="R9" s="16"/>
      <c r="S9" s="16"/>
      <c r="T9" s="16"/>
      <c r="U9" s="16"/>
      <c r="V9" s="16"/>
      <c r="W9" s="14" t="s">
        <v>36</v>
      </c>
      <c r="X9" s="16"/>
      <c r="Y9" s="16"/>
      <c r="Z9" s="20"/>
    </row>
    <row r="10" spans="1:26" x14ac:dyDescent="0.2">
      <c r="C10" s="3" t="s">
        <v>10</v>
      </c>
      <c r="E10" s="3">
        <v>9</v>
      </c>
      <c r="G10" s="45" t="s">
        <v>62</v>
      </c>
      <c r="M10" s="7">
        <f t="shared" si="0"/>
        <v>0</v>
      </c>
      <c r="O10" s="22"/>
      <c r="P10" s="16"/>
      <c r="Q10" s="16"/>
      <c r="R10" s="16"/>
      <c r="S10" s="16"/>
      <c r="T10" s="16"/>
      <c r="U10" s="16"/>
      <c r="V10" s="16"/>
      <c r="W10" s="14" t="s">
        <v>39</v>
      </c>
      <c r="X10" s="16"/>
      <c r="Y10" s="16"/>
      <c r="Z10" s="20"/>
    </row>
    <row r="11" spans="1:26" x14ac:dyDescent="0.2">
      <c r="C11" s="3" t="s">
        <v>11</v>
      </c>
      <c r="E11" s="3">
        <v>10</v>
      </c>
      <c r="G11" s="48" t="s">
        <v>90</v>
      </c>
      <c r="M11" s="7">
        <f t="shared" si="0"/>
        <v>0</v>
      </c>
      <c r="O11" s="22"/>
      <c r="P11" s="16"/>
      <c r="Q11" s="16"/>
      <c r="R11" s="16"/>
      <c r="S11" s="16"/>
      <c r="T11" s="16"/>
      <c r="U11" s="16"/>
      <c r="V11" s="16"/>
      <c r="W11" s="14" t="s">
        <v>89</v>
      </c>
      <c r="X11" s="16"/>
      <c r="Y11" s="16"/>
      <c r="Z11" s="20"/>
    </row>
    <row r="12" spans="1:26" x14ac:dyDescent="0.2">
      <c r="C12" s="3" t="s">
        <v>12</v>
      </c>
      <c r="E12" s="3">
        <v>11</v>
      </c>
      <c r="G12" s="36"/>
      <c r="M12" s="7">
        <f t="shared" si="0"/>
        <v>0</v>
      </c>
      <c r="O12" s="22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20"/>
    </row>
    <row r="13" spans="1:26" x14ac:dyDescent="0.2">
      <c r="C13" s="3" t="s">
        <v>13</v>
      </c>
      <c r="E13" s="3">
        <v>12</v>
      </c>
      <c r="G13" s="36"/>
      <c r="M13" s="7">
        <f t="shared" si="0"/>
        <v>0</v>
      </c>
      <c r="O13" s="22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20"/>
    </row>
    <row r="14" spans="1:26" x14ac:dyDescent="0.2">
      <c r="E14" s="3">
        <v>13</v>
      </c>
      <c r="M14" s="7">
        <f t="shared" si="0"/>
        <v>0</v>
      </c>
      <c r="O14" s="22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20"/>
    </row>
    <row r="15" spans="1:26" x14ac:dyDescent="0.2">
      <c r="E15" s="3">
        <v>14</v>
      </c>
      <c r="M15" s="7">
        <f t="shared" si="0"/>
        <v>0</v>
      </c>
      <c r="O15" s="22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20"/>
    </row>
    <row r="16" spans="1:26" x14ac:dyDescent="0.2">
      <c r="E16" s="3">
        <v>15</v>
      </c>
      <c r="K16" s="9"/>
      <c r="M16" s="7">
        <f t="shared" si="0"/>
        <v>0</v>
      </c>
      <c r="O16" s="22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20"/>
    </row>
    <row r="17" spans="5:26" x14ac:dyDescent="0.2">
      <c r="E17" s="3">
        <v>16</v>
      </c>
      <c r="K17" s="9"/>
      <c r="M17" s="7">
        <f t="shared" si="0"/>
        <v>0</v>
      </c>
      <c r="O17" s="22"/>
      <c r="P17" s="16"/>
      <c r="Q17" s="16"/>
      <c r="R17" s="16"/>
      <c r="S17" s="18"/>
      <c r="T17" s="18"/>
      <c r="U17" s="18"/>
      <c r="V17" s="16"/>
      <c r="W17" s="16"/>
      <c r="X17" s="16"/>
      <c r="Y17" s="16"/>
      <c r="Z17" s="20"/>
    </row>
    <row r="18" spans="5:26" x14ac:dyDescent="0.2">
      <c r="E18" s="3">
        <v>17</v>
      </c>
      <c r="K18" s="9"/>
      <c r="M18" s="7">
        <f t="shared" si="0"/>
        <v>0</v>
      </c>
      <c r="O18" s="22"/>
      <c r="P18" s="16"/>
      <c r="Q18" s="16"/>
      <c r="R18" s="16"/>
      <c r="S18" s="18"/>
      <c r="T18" s="16"/>
      <c r="U18" s="18"/>
      <c r="V18" s="16"/>
      <c r="W18" s="16"/>
      <c r="X18" s="16"/>
      <c r="Y18" s="16"/>
      <c r="Z18" s="20"/>
    </row>
    <row r="19" spans="5:26" x14ac:dyDescent="0.2">
      <c r="E19" s="3">
        <v>18</v>
      </c>
      <c r="K19" s="9"/>
      <c r="M19" s="7">
        <f t="shared" si="0"/>
        <v>0</v>
      </c>
      <c r="O19" s="22"/>
      <c r="P19" s="16"/>
      <c r="Q19" s="16"/>
      <c r="R19" s="16"/>
      <c r="S19" s="18"/>
      <c r="T19" s="16"/>
      <c r="U19" s="16"/>
      <c r="V19" s="16"/>
      <c r="W19" s="16"/>
      <c r="X19" s="16"/>
      <c r="Y19" s="16"/>
      <c r="Z19" s="20"/>
    </row>
    <row r="20" spans="5:26" x14ac:dyDescent="0.2">
      <c r="E20" s="3">
        <v>19</v>
      </c>
      <c r="M20" s="7">
        <f t="shared" si="0"/>
        <v>0</v>
      </c>
      <c r="O20" s="22"/>
      <c r="P20" s="16"/>
      <c r="Q20" s="16"/>
      <c r="R20" s="16"/>
      <c r="S20" s="18"/>
      <c r="T20" s="16"/>
      <c r="U20" s="16"/>
      <c r="V20" s="16"/>
      <c r="W20" s="16"/>
      <c r="X20" s="16"/>
      <c r="Y20" s="16"/>
      <c r="Z20" s="20"/>
    </row>
    <row r="21" spans="5:26" x14ac:dyDescent="0.2">
      <c r="E21" s="3">
        <v>20</v>
      </c>
      <c r="M21" s="7">
        <f t="shared" si="0"/>
        <v>0</v>
      </c>
      <c r="O21" s="22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20"/>
    </row>
    <row r="22" spans="5:26" x14ac:dyDescent="0.2">
      <c r="E22" s="3">
        <v>21</v>
      </c>
      <c r="M22" s="7">
        <f t="shared" si="0"/>
        <v>0</v>
      </c>
      <c r="O22" s="22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20"/>
    </row>
    <row r="23" spans="5:26" ht="13.5" thickBot="1" x14ac:dyDescent="0.25">
      <c r="E23" s="3">
        <v>22</v>
      </c>
      <c r="M23" s="7">
        <f t="shared" si="0"/>
        <v>0</v>
      </c>
      <c r="O23" s="23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5"/>
    </row>
    <row r="24" spans="5:26" x14ac:dyDescent="0.2">
      <c r="E24" s="3">
        <v>23</v>
      </c>
      <c r="M24" s="6" t="s">
        <v>42</v>
      </c>
      <c r="O24" t="s">
        <v>43</v>
      </c>
    </row>
    <row r="25" spans="5:26" x14ac:dyDescent="0.2">
      <c r="E25" s="3">
        <v>24</v>
      </c>
    </row>
    <row r="26" spans="5:26" x14ac:dyDescent="0.2">
      <c r="E26" s="3">
        <v>25</v>
      </c>
    </row>
    <row r="27" spans="5:26" x14ac:dyDescent="0.2">
      <c r="E27" s="3">
        <v>26</v>
      </c>
    </row>
    <row r="28" spans="5:26" x14ac:dyDescent="0.2">
      <c r="E28" s="3">
        <v>27</v>
      </c>
    </row>
    <row r="29" spans="5:26" x14ac:dyDescent="0.2">
      <c r="E29" s="3">
        <v>28</v>
      </c>
    </row>
    <row r="30" spans="5:26" x14ac:dyDescent="0.2">
      <c r="E30" s="3">
        <v>29</v>
      </c>
    </row>
    <row r="31" spans="5:26" x14ac:dyDescent="0.2">
      <c r="E31" s="3">
        <v>30</v>
      </c>
    </row>
    <row r="32" spans="5:26" x14ac:dyDescent="0.2">
      <c r="E32" s="3">
        <v>31</v>
      </c>
    </row>
  </sheetData>
  <sortState ref="Q2:Q9">
    <sortCondition ref="Q2"/>
  </sortState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55ED478-B2BF-490B-88FB-7D84A9B8B41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19</vt:i4>
      </vt:variant>
    </vt:vector>
  </HeadingPairs>
  <TitlesOfParts>
    <vt:vector size="23" baseType="lpstr">
      <vt:lpstr>Formulaire</vt:lpstr>
      <vt:lpstr>Données</vt:lpstr>
      <vt:lpstr>TcD</vt:lpstr>
      <vt:lpstr>Listes</vt:lpstr>
      <vt:lpstr>c_année</vt:lpstr>
      <vt:lpstr>c_c</vt:lpstr>
      <vt:lpstr>c_compte</vt:lpstr>
      <vt:lpstr>c_crédit</vt:lpstr>
      <vt:lpstr>c_débit</vt:lpstr>
      <vt:lpstr>c_jour</vt:lpstr>
      <vt:lpstr>c_modes</vt:lpstr>
      <vt:lpstr>c_mois</vt:lpstr>
      <vt:lpstr>c_montant</vt:lpstr>
      <vt:lpstr>c_sc</vt:lpstr>
      <vt:lpstr>Détails</vt:lpstr>
      <vt:lpstr>Formulaire</vt:lpstr>
      <vt:lpstr>s_Années</vt:lpstr>
      <vt:lpstr>s_Catégories</vt:lpstr>
      <vt:lpstr>s_Jours</vt:lpstr>
      <vt:lpstr>s_Mois</vt:lpstr>
      <vt:lpstr>s_SousCatégories</vt:lpstr>
      <vt:lpstr>T_Comptes</vt:lpstr>
      <vt:lpstr>T_Modes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dcterms:created xsi:type="dcterms:W3CDTF">2021-01-11T21:12:12Z</dcterms:created>
  <dcterms:modified xsi:type="dcterms:W3CDTF">2021-06-02T08:42:22Z</dcterms:modified>
</cp:coreProperties>
</file>