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40" windowHeight="9345"/>
  </bookViews>
  <sheets>
    <sheet name="Donateurs" sheetId="2" r:id="rId1"/>
    <sheet name="RECU_FISCAL" sheetId="3" r:id="rId2"/>
    <sheet name="Feuil1" sheetId="4" r:id="rId3"/>
  </sheets>
  <definedNames>
    <definedName name="Noms">TAB_1[NOMS &amp; PRENOMS]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2" l="1"/>
  <c r="I3" i="4"/>
  <c r="D9" i="3" l="1"/>
  <c r="D8" i="3"/>
  <c r="D7" i="3"/>
  <c r="G2" i="2" l="1"/>
  <c r="H2" i="2"/>
  <c r="I2" i="2"/>
  <c r="J2" i="2"/>
  <c r="K2" i="2"/>
  <c r="L2" i="2"/>
  <c r="M2" i="2"/>
  <c r="N2" i="2"/>
  <c r="O2" i="2"/>
  <c r="P2" i="2"/>
  <c r="Q2" i="2"/>
  <c r="F2" i="2"/>
  <c r="R11" i="2" l="1"/>
  <c r="D11" i="3" s="1"/>
  <c r="R9" i="2" l="1"/>
  <c r="R5" i="2"/>
  <c r="R4" i="2"/>
  <c r="R8" i="2"/>
  <c r="R6" i="2"/>
  <c r="R10" i="2"/>
  <c r="R2" i="2" l="1"/>
</calcChain>
</file>

<file path=xl/sharedStrings.xml><?xml version="1.0" encoding="utf-8"?>
<sst xmlns="http://schemas.openxmlformats.org/spreadsheetml/2006/main" count="91" uniqueCount="83">
  <si>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</si>
  <si>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</si>
  <si>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</si>
  <si>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</si>
  <si>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</si>
  <si>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</si>
  <si>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</si>
  <si>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</si>
  <si>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</si>
  <si>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</si>
  <si>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</si>
  <si>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</si>
  <si>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</si>
  <si>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</si>
  <si>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</si>
  <si>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</si>
  <si>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>Bruxelles</t>
  </si>
  <si>
    <t>Liege</t>
  </si>
  <si>
    <t xml:space="preserve">Code Postal </t>
  </si>
  <si>
    <t>INTELL</t>
  </si>
  <si>
    <t>DURANT</t>
  </si>
  <si>
    <t>ROBERT</t>
  </si>
  <si>
    <t>JEAN</t>
  </si>
  <si>
    <t>CHRISTINE</t>
  </si>
  <si>
    <t>BOULE</t>
  </si>
  <si>
    <t>JAUNE</t>
  </si>
  <si>
    <t>ROUGE VERT</t>
  </si>
  <si>
    <t>rue de l'année 2022</t>
  </si>
  <si>
    <t>Rue de l'année 2025</t>
  </si>
  <si>
    <t>Pays</t>
  </si>
  <si>
    <t>Totaux</t>
  </si>
  <si>
    <t>Rue De L'Année 2024</t>
  </si>
  <si>
    <t xml:space="preserve">33360 </t>
  </si>
  <si>
    <t>CENAC</t>
  </si>
  <si>
    <t>FRANCE</t>
  </si>
  <si>
    <t>Rue De L'Année 2023</t>
  </si>
  <si>
    <t>1200</t>
  </si>
  <si>
    <t xml:space="preserve">BRUXELLES </t>
  </si>
  <si>
    <t/>
  </si>
  <si>
    <t>Rue De L'Année 2020</t>
  </si>
  <si>
    <t>78000</t>
  </si>
  <si>
    <t>VERSAILLES</t>
  </si>
  <si>
    <t>Rue De L'Année 2027</t>
  </si>
  <si>
    <t>BRUXELLES</t>
  </si>
  <si>
    <t>BELGIQUE</t>
  </si>
  <si>
    <t>Rue De L'Année 2026</t>
  </si>
  <si>
    <t>4020</t>
  </si>
  <si>
    <t>LIEGE</t>
  </si>
  <si>
    <t>Association xxxxx</t>
  </si>
  <si>
    <t>adresse</t>
  </si>
  <si>
    <t>Cp-Ville</t>
  </si>
  <si>
    <t>Donateur</t>
  </si>
  <si>
    <t>Adresse</t>
  </si>
  <si>
    <t>Montant des dons</t>
  </si>
  <si>
    <t xml:space="preserve">RECU FISCAL 2020 </t>
  </si>
  <si>
    <t>Signature du président</t>
  </si>
  <si>
    <t>Rue De L'Année 2021</t>
  </si>
  <si>
    <t>1049</t>
  </si>
  <si>
    <t>(max. 20)</t>
  </si>
  <si>
    <t>(max. 11)</t>
  </si>
  <si>
    <t>(max. 10)</t>
  </si>
  <si>
    <t>(max. 41)</t>
  </si>
  <si>
    <t>(max.15)</t>
  </si>
  <si>
    <t>(max. 15)</t>
  </si>
  <si>
    <t>(max. 32)</t>
  </si>
  <si>
    <t>(max. 27)</t>
  </si>
  <si>
    <t>(max. 12)</t>
  </si>
  <si>
    <t>(max. 5)</t>
  </si>
  <si>
    <t>Fiche annulée (X)</t>
  </si>
  <si>
    <t>Votre référence</t>
  </si>
  <si>
    <t>Nature du donateur
1=pers. phys
2=pers. morale</t>
  </si>
  <si>
    <t>Numéro national</t>
  </si>
  <si>
    <t>Date de naissance
(jj-mm-aaaa)</t>
  </si>
  <si>
    <t>Nom</t>
  </si>
  <si>
    <t>Prénom</t>
  </si>
  <si>
    <t>Nom partenaire</t>
  </si>
  <si>
    <t>Code postal belge</t>
  </si>
  <si>
    <t>Commune/ville</t>
  </si>
  <si>
    <t>Code postal à l'étranger</t>
  </si>
  <si>
    <t>Code pays</t>
  </si>
  <si>
    <t>Montant</t>
  </si>
  <si>
    <t>56000</t>
  </si>
  <si>
    <t>VANNES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</si>
</sst>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b/>
      <sz val="9"/>
      <color theme="5" tint="-0.499984740745262"/>
      <name val="Arial"/>
      <family val="2"/>
    </font>
    <font>
      <b/>
      <sz val="8"/>
      <color theme="5" tint="-0.499984740745262"/>
      <name val="Arial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2"/>
      <color rgb="FF333399"/>
      <name val="Calibri"/>
      <family val="2"/>
    </font>
    <font>
      <b/>
      <sz val="10"/>
      <color rgb="FF333399"/>
      <name val="Calibri"/>
      <family val="2"/>
    </font>
    <font>
      <sz val="10"/>
      <color theme="1"/>
      <name val="Arial"/>
    </font>
    <font>
      <b/>
      <sz val="8"/>
      <color theme="5" tint="-0.499984740745262"/>
      <name val="Arial"/>
    </font>
    <font>
      <b/>
      <sz val="9"/>
      <color theme="5" tint="-0.499984740745262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C0C0"/>
        <bgColor rgb="FF000000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 style="thin">
        <color rgb="FF333399"/>
      </left>
      <right style="thin">
        <color rgb="FF333399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4" fillId="0" borderId="0" xfId="0" applyFont="1"/>
    <xf numFmtId="0" fontId="6" fillId="0" borderId="1" xfId="0" applyFont="1" applyBorder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0" fillId="3" borderId="0" xfId="0" applyFill="1" applyAlignment="1">
      <alignment horizontal="right"/>
    </xf>
    <xf numFmtId="164" fontId="0" fillId="3" borderId="1" xfId="0" applyNumberFormat="1" applyFill="1" applyBorder="1" applyAlignment="1">
      <alignment horizontal="center"/>
    </xf>
    <xf numFmtId="0" fontId="7" fillId="0" borderId="1" xfId="0" applyFont="1" applyBorder="1" applyAlignment="1">
      <alignment horizontal="right"/>
    </xf>
    <xf numFmtId="0" fontId="6" fillId="0" borderId="1" xfId="0" applyFont="1" applyBorder="1" applyAlignment="1"/>
    <xf numFmtId="0" fontId="8" fillId="0" borderId="1" xfId="0" applyFont="1" applyFill="1" applyBorder="1" applyAlignment="1">
      <alignment horizontal="right"/>
    </xf>
    <xf numFmtId="44" fontId="3" fillId="2" borderId="1" xfId="0" applyNumberFormat="1" applyFont="1" applyFill="1" applyBorder="1"/>
    <xf numFmtId="44" fontId="2" fillId="0" borderId="2" xfId="0" applyNumberFormat="1" applyFont="1" applyFill="1" applyBorder="1"/>
    <xf numFmtId="0" fontId="0" fillId="4" borderId="0" xfId="0" applyFill="1"/>
    <xf numFmtId="44" fontId="0" fillId="0" borderId="0" xfId="0" applyNumberFormat="1"/>
    <xf numFmtId="0" fontId="0" fillId="0" borderId="3" xfId="0" applyBorder="1" applyAlignment="1">
      <alignment horizontal="center"/>
    </xf>
    <xf numFmtId="0" fontId="9" fillId="5" borderId="4" xfId="0" applyNumberFormat="1" applyFont="1" applyFill="1" applyBorder="1" applyAlignment="1">
      <alignment horizontal="center" vertical="center" wrapText="1"/>
    </xf>
    <xf numFmtId="0" fontId="10" fillId="5" borderId="4" xfId="0" applyNumberFormat="1" applyFont="1" applyFill="1" applyBorder="1" applyAlignment="1">
      <alignment horizontal="center" vertical="center" wrapText="1"/>
    </xf>
    <xf numFmtId="0" fontId="9" fillId="5" borderId="5" xfId="0" applyNumberFormat="1" applyFont="1" applyFill="1" applyBorder="1" applyAlignment="1">
      <alignment horizontal="center" vertical="center" wrapText="1"/>
    </xf>
    <xf numFmtId="0" fontId="10" fillId="5" borderId="5" xfId="0" applyNumberFormat="1" applyFont="1" applyFill="1" applyBorder="1" applyAlignment="1">
      <alignment horizontal="center" vertical="center" wrapText="1"/>
    </xf>
    <xf numFmtId="44" fontId="12" fillId="2" borderId="1" xfId="0" applyNumberFormat="1" applyFont="1" applyFill="1" applyBorder="1" applyAlignment="1">
      <alignment horizontal="center"/>
    </xf>
    <xf numFmtId="44" fontId="13" fillId="0" borderId="2" xfId="0" applyNumberFormat="1" applyFont="1" applyFill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6" fillId="0" borderId="6" xfId="0" applyFont="1" applyBorder="1" applyAlignment="1"/>
    <xf numFmtId="0" fontId="11" fillId="0" borderId="1" xfId="0" applyFont="1" applyBorder="1" applyAlignment="1"/>
    <xf numFmtId="0" fontId="6" fillId="0" borderId="6" xfId="0" applyFont="1" applyBorder="1" applyAlignment="1">
      <alignment horizontal="right"/>
    </xf>
    <xf numFmtId="0" fontId="11" fillId="0" borderId="1" xfId="0" applyFont="1" applyBorder="1" applyAlignment="1">
      <alignment horizontal="right"/>
    </xf>
    <xf numFmtId="44" fontId="3" fillId="2" borderId="7" xfId="0" applyNumberFormat="1" applyFont="1" applyFill="1" applyBorder="1"/>
    <xf numFmtId="0" fontId="6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6" fillId="0" borderId="1" xfId="0" applyFont="1" applyBorder="1" applyAlignment="1">
      <alignment horizontal="right" vertical="center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</font>
      <border outline="0">
        <right style="thin">
          <color indexed="64"/>
        </right>
      </border>
    </dxf>
    <dxf>
      <font>
        <b val="0"/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fill>
        <patternFill patternType="solid"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4" tint="-0.499984740745262"/>
        <name val="Arial Black"/>
        <scheme val="none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381001</xdr:colOff>
      <xdr:row>0</xdr:row>
      <xdr:rowOff>95250</xdr:rowOff>
    </xdr:from>
    <xdr:to>
      <xdr:col>0</xdr:col>
      <xdr:colOff>2428875</xdr:colOff>
      <xdr:row>1</xdr:row>
      <xdr:rowOff>133350</xdr:rowOff>
    </xdr:to>
    <xdr:sp macro="[0]!Appel_Form" textlink="">
      <xdr:nvSpPr>
        <xdr:cNvPr id="2" name="Organigramme : Alternative 1"/>
        <xdr:cNvSpPr/>
      </xdr:nvSpPr>
      <xdr:spPr>
        <a:xfrm>
          <a:off x="381001" y="95250"/>
          <a:ext cx="2047874" cy="46672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657226</xdr:colOff>
      <xdr:row>1</xdr:row>
      <xdr:rowOff>142875</xdr:rowOff>
    </xdr:from>
    <xdr:to>
      <xdr:col>8</xdr:col>
      <xdr:colOff>447676</xdr:colOff>
      <xdr:row>4</xdr:row>
      <xdr:rowOff>104775</xdr:rowOff>
    </xdr:to>
    <xdr:sp macro="" textlink="">
      <xdr:nvSpPr>
        <xdr:cNvPr id="2" name="Organigramme : Alternative 1"/>
        <xdr:cNvSpPr/>
      </xdr:nvSpPr>
      <xdr:spPr>
        <a:xfrm>
          <a:off x="6315076" y="333375"/>
          <a:ext cx="1314450" cy="55245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rgbClr val="FF0000"/>
              </a:solidFill>
            </a:rPr>
            <a:t>IMPRIMER</a:t>
          </a:r>
        </a:p>
      </xdr:txBody>
    </xdr:sp>
    <xdr:clientData/>
  </xdr:twoCellAnchor>
  <xdr:twoCellAnchor>
    <xdr:from>
      <xdr:col>6</xdr:col>
      <xdr:colOff>590550</xdr:colOff>
      <xdr:row>5</xdr:row>
      <xdr:rowOff>171449</xdr:rowOff>
    </xdr:from>
    <xdr:to>
      <xdr:col>8</xdr:col>
      <xdr:colOff>657226</xdr:colOff>
      <xdr:row>11</xdr:row>
      <xdr:rowOff>142874</xdr:rowOff>
    </xdr:to>
    <xdr:sp macro="[0]!Imprime_TOUT" textlink="">
      <xdr:nvSpPr>
        <xdr:cNvPr id="3" name="Organigramme : Alternative 2"/>
        <xdr:cNvSpPr/>
      </xdr:nvSpPr>
      <xdr:spPr>
        <a:xfrm>
          <a:off x="6248400" y="1142999"/>
          <a:ext cx="1590676" cy="1114425"/>
        </a:xfrm>
        <a:prstGeom prst="flowChartAlternateProces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IMPRIMER TOUTES LES FICHES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R11" totalsRowShown="0" headerRowDxfId="20" dataDxfId="19" tableBorderDxfId="18">
  <autoFilter ref="A3:R11"/>
  <tableColumns count="18">
    <tableColumn id="2" name="NOMS &amp; PRENOMS" dataDxfId="17"/>
    <tableColumn id="3" name="adresses" dataDxfId="16"/>
    <tableColumn id="4" name="Code Postal " dataDxfId="15"/>
    <tableColumn id="5" name="Villes" dataDxfId="14"/>
    <tableColumn id="19" name="Pays" dataDxfId="13"/>
    <tableColumn id="6" name="Jan" dataDxfId="12"/>
    <tableColumn id="7" name="Fev" dataDxfId="11"/>
    <tableColumn id="8" name="Mars" dataDxfId="10"/>
    <tableColumn id="9" name="Avr" dataDxfId="9"/>
    <tableColumn id="10" name="Mai" dataDxfId="8"/>
    <tableColumn id="11" name="Jui" dataDxfId="7"/>
    <tableColumn id="12" name="Juil" dataDxfId="6"/>
    <tableColumn id="13" name="Aou" dataDxfId="5"/>
    <tableColumn id="14" name="Sep" dataDxfId="4"/>
    <tableColumn id="15" name="Oct" dataDxfId="3"/>
    <tableColumn id="16" name="Nov" dataDxfId="2"/>
    <tableColumn id="17" name="Dec" dataDxfId="1"/>
    <tableColumn id="18" name="Total " dataDxfId="0">
      <calculatedColumnFormula>SUM(F4:Q4)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14"/>
  <sheetViews>
    <sheetView tabSelected="1" zoomScaleNormal="100" workbookViewId="0">
      <pane ySplit="3" topLeftCell="A4" activePane="bottomLeft" state="frozen"/>
      <selection pane="bottomLeft" activeCell="D20" sqref="D20"/>
    </sheetView>
  </sheetViews>
  <sheetFormatPr baseColWidth="10" defaultRowHeight="15" x14ac:dyDescent="0.25"/>
  <cols>
    <col min="1" max="2" width="37.85546875" customWidth="1"/>
    <col min="3" max="3" width="18" customWidth="1"/>
    <col min="4" max="5" width="21" customWidth="1"/>
    <col min="6" max="17" width="10.7109375" customWidth="1"/>
    <col min="18" max="18" width="12.42578125" customWidth="1"/>
  </cols>
  <sheetData>
    <row r="1" spans="1:18" ht="33.75" customHeight="1" x14ac:dyDescent="0.25"/>
    <row r="2" spans="1:18" x14ac:dyDescent="0.25">
      <c r="E2" s="6" t="s">
        <v>30</v>
      </c>
      <c r="F2" s="7">
        <f>SUM(TAB_1[Jan])</f>
        <v>40</v>
      </c>
      <c r="G2" s="7">
        <f>SUM(TAB_1[Fev])</f>
        <v>300</v>
      </c>
      <c r="H2" s="7">
        <f>SUM(TAB_1[Mars])</f>
        <v>30</v>
      </c>
      <c r="I2" s="7">
        <f>SUM(TAB_1[Avr])</f>
        <v>130</v>
      </c>
      <c r="J2" s="7">
        <f>SUM(TAB_1[Mai])</f>
        <v>30</v>
      </c>
      <c r="K2" s="7">
        <f>SUM(TAB_1[Jui])</f>
        <v>70</v>
      </c>
      <c r="L2" s="7">
        <f>SUM(TAB_1[Juil])</f>
        <v>30</v>
      </c>
      <c r="M2" s="7">
        <f>SUM(TAB_1[Aou])</f>
        <v>530</v>
      </c>
      <c r="N2" s="7">
        <f>SUM(TAB_1[Sep])</f>
        <v>30</v>
      </c>
      <c r="O2" s="7">
        <f>SUM(TAB_1[Oct])</f>
        <v>30</v>
      </c>
      <c r="P2" s="7">
        <f>SUM(TAB_1[Nov])</f>
        <v>30</v>
      </c>
      <c r="Q2" s="7">
        <f>SUM(TAB_1[Dec])</f>
        <v>50</v>
      </c>
      <c r="R2" s="7">
        <f>SUM(TAB_1[[Total ]])</f>
        <v>1300</v>
      </c>
    </row>
    <row r="3" spans="1:18" ht="18.75" x14ac:dyDescent="0.25">
      <c r="A3" s="4" t="s">
        <v>13</v>
      </c>
      <c r="B3" s="4" t="s">
        <v>14</v>
      </c>
      <c r="C3" s="4" t="s">
        <v>18</v>
      </c>
      <c r="D3" s="4" t="s">
        <v>15</v>
      </c>
      <c r="E3" s="4" t="s">
        <v>29</v>
      </c>
      <c r="F3" s="3" t="s">
        <v>1</v>
      </c>
      <c r="G3" s="3" t="s">
        <v>2</v>
      </c>
      <c r="H3" s="3" t="s">
        <v>3</v>
      </c>
      <c r="I3" s="3" t="s">
        <v>4</v>
      </c>
      <c r="J3" s="3" t="s">
        <v>5</v>
      </c>
      <c r="K3" s="3" t="s">
        <v>6</v>
      </c>
      <c r="L3" s="3" t="s">
        <v>7</v>
      </c>
      <c r="M3" s="3" t="s">
        <v>8</v>
      </c>
      <c r="N3" s="3" t="s">
        <v>9</v>
      </c>
      <c r="O3" s="3" t="s">
        <v>10</v>
      </c>
      <c r="P3" s="3" t="s">
        <v>11</v>
      </c>
      <c r="Q3" s="3" t="s">
        <v>12</v>
      </c>
      <c r="R3" s="5" t="s">
        <v>0</v>
      </c>
    </row>
    <row r="4" spans="1:18" ht="13.9" customHeight="1" x14ac:dyDescent="0.25">
      <c r="A4" s="28" t="s">
        <v>24</v>
      </c>
      <c r="B4" s="23" t="s">
        <v>31</v>
      </c>
      <c r="C4" s="25" t="s">
        <v>32</v>
      </c>
      <c r="D4" s="2" t="s">
        <v>33</v>
      </c>
      <c r="E4" s="2" t="s">
        <v>34</v>
      </c>
      <c r="F4" s="27"/>
      <c r="G4" s="11">
        <v>250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2">
        <f t="shared" ref="R4:R11" si="0">SUM(F4:Q4)</f>
        <v>250</v>
      </c>
    </row>
    <row r="5" spans="1:18" ht="13.9" customHeight="1" x14ac:dyDescent="0.25">
      <c r="A5" s="28" t="s">
        <v>23</v>
      </c>
      <c r="B5" s="23" t="s">
        <v>35</v>
      </c>
      <c r="C5" s="25" t="s">
        <v>36</v>
      </c>
      <c r="D5" s="2" t="s">
        <v>37</v>
      </c>
      <c r="E5" s="2" t="s">
        <v>38</v>
      </c>
      <c r="F5" s="27">
        <v>5</v>
      </c>
      <c r="G5" s="11">
        <v>5</v>
      </c>
      <c r="H5" s="11">
        <v>5</v>
      </c>
      <c r="I5" s="11">
        <v>5</v>
      </c>
      <c r="J5" s="11">
        <v>5</v>
      </c>
      <c r="K5" s="11">
        <v>5</v>
      </c>
      <c r="L5" s="11">
        <v>5</v>
      </c>
      <c r="M5" s="11">
        <v>5</v>
      </c>
      <c r="N5" s="11">
        <v>5</v>
      </c>
      <c r="O5" s="11">
        <v>5</v>
      </c>
      <c r="P5" s="11">
        <v>5</v>
      </c>
      <c r="Q5" s="11">
        <v>5</v>
      </c>
      <c r="R5" s="12">
        <f t="shared" si="0"/>
        <v>60</v>
      </c>
    </row>
    <row r="6" spans="1:18" ht="13.9" customHeight="1" x14ac:dyDescent="0.25">
      <c r="A6" s="30" t="s">
        <v>20</v>
      </c>
      <c r="B6" s="23" t="s">
        <v>39</v>
      </c>
      <c r="C6" s="25" t="s">
        <v>40</v>
      </c>
      <c r="D6" s="10" t="s">
        <v>41</v>
      </c>
      <c r="E6" s="10" t="s">
        <v>34</v>
      </c>
      <c r="F6" s="27">
        <v>15</v>
      </c>
      <c r="G6" s="11">
        <v>15</v>
      </c>
      <c r="H6" s="11">
        <v>15</v>
      </c>
      <c r="I6" s="11">
        <v>15</v>
      </c>
      <c r="J6" s="11">
        <v>15</v>
      </c>
      <c r="K6" s="11">
        <v>15</v>
      </c>
      <c r="L6" s="11">
        <v>15</v>
      </c>
      <c r="M6" s="11">
        <v>15</v>
      </c>
      <c r="N6" s="11">
        <v>15</v>
      </c>
      <c r="O6" s="11">
        <v>15</v>
      </c>
      <c r="P6" s="11">
        <v>15</v>
      </c>
      <c r="Q6" s="11">
        <v>15</v>
      </c>
      <c r="R6" s="12">
        <f t="shared" si="0"/>
        <v>180</v>
      </c>
    </row>
    <row r="7" spans="1:18" x14ac:dyDescent="0.25">
      <c r="A7" s="22" t="s">
        <v>19</v>
      </c>
      <c r="B7" s="24" t="s">
        <v>42</v>
      </c>
      <c r="C7" s="26" t="s">
        <v>81</v>
      </c>
      <c r="D7" s="31" t="s">
        <v>82</v>
      </c>
      <c r="E7" s="31" t="s">
        <v>34</v>
      </c>
      <c r="F7" s="20">
        <v>10</v>
      </c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1">
        <f t="shared" si="0"/>
        <v>10</v>
      </c>
    </row>
    <row r="8" spans="1:18" x14ac:dyDescent="0.25">
      <c r="A8" s="29" t="s">
        <v>25</v>
      </c>
      <c r="B8" s="9" t="s">
        <v>28</v>
      </c>
      <c r="C8" s="2">
        <v>400</v>
      </c>
      <c r="D8" s="2" t="s">
        <v>17</v>
      </c>
      <c r="E8" s="8"/>
      <c r="F8" s="11">
        <v>10</v>
      </c>
      <c r="G8" s="11">
        <v>10</v>
      </c>
      <c r="H8" s="11">
        <v>10</v>
      </c>
      <c r="I8" s="11">
        <v>10</v>
      </c>
      <c r="J8" s="11">
        <v>10</v>
      </c>
      <c r="K8" s="11">
        <v>10</v>
      </c>
      <c r="L8" s="11">
        <v>10</v>
      </c>
      <c r="M8" s="11">
        <v>10</v>
      </c>
      <c r="N8" s="11">
        <v>10</v>
      </c>
      <c r="O8" s="11">
        <v>10</v>
      </c>
      <c r="P8" s="11">
        <v>10</v>
      </c>
      <c r="Q8" s="11">
        <v>10</v>
      </c>
      <c r="R8" s="12">
        <f t="shared" si="0"/>
        <v>120</v>
      </c>
    </row>
    <row r="9" spans="1:18" x14ac:dyDescent="0.25">
      <c r="A9" s="29" t="s">
        <v>22</v>
      </c>
      <c r="B9" s="9" t="s">
        <v>27</v>
      </c>
      <c r="C9" s="2">
        <v>1150</v>
      </c>
      <c r="D9" s="2" t="s">
        <v>16</v>
      </c>
      <c r="E9" s="2"/>
      <c r="F9" s="11"/>
      <c r="G9" s="11"/>
      <c r="H9" s="11"/>
      <c r="I9" s="11">
        <v>100</v>
      </c>
      <c r="J9" s="11"/>
      <c r="K9" s="11"/>
      <c r="L9" s="11"/>
      <c r="M9" s="11"/>
      <c r="N9" s="11"/>
      <c r="O9" s="11"/>
      <c r="P9" s="11"/>
      <c r="Q9" s="11"/>
      <c r="R9" s="12">
        <f t="shared" si="0"/>
        <v>100</v>
      </c>
    </row>
    <row r="10" spans="1:18" x14ac:dyDescent="0.25">
      <c r="A10" s="29" t="s">
        <v>21</v>
      </c>
      <c r="B10" s="9" t="s">
        <v>56</v>
      </c>
      <c r="C10" s="2" t="s">
        <v>57</v>
      </c>
      <c r="D10" s="2" t="s">
        <v>43</v>
      </c>
      <c r="E10" s="2" t="s">
        <v>44</v>
      </c>
      <c r="F10" s="11"/>
      <c r="G10" s="11">
        <v>20</v>
      </c>
      <c r="H10" s="11"/>
      <c r="I10" s="11"/>
      <c r="J10" s="11"/>
      <c r="K10" s="11">
        <v>40</v>
      </c>
      <c r="L10" s="11"/>
      <c r="M10" s="11"/>
      <c r="N10" s="11"/>
      <c r="O10" s="11"/>
      <c r="P10" s="11"/>
      <c r="Q10" s="11">
        <v>20</v>
      </c>
      <c r="R10" s="12">
        <f t="shared" si="0"/>
        <v>80</v>
      </c>
    </row>
    <row r="11" spans="1:18" x14ac:dyDescent="0.25">
      <c r="A11" s="29" t="s">
        <v>26</v>
      </c>
      <c r="B11" s="9" t="s">
        <v>45</v>
      </c>
      <c r="C11" s="2" t="s">
        <v>46</v>
      </c>
      <c r="D11" s="2" t="s">
        <v>47</v>
      </c>
      <c r="E11" s="2" t="s">
        <v>44</v>
      </c>
      <c r="F11" s="11"/>
      <c r="G11" s="11"/>
      <c r="H11" s="11"/>
      <c r="I11" s="11"/>
      <c r="J11" s="11"/>
      <c r="K11" s="11"/>
      <c r="L11" s="11"/>
      <c r="M11" s="11">
        <v>500</v>
      </c>
      <c r="N11" s="11"/>
      <c r="O11" s="11"/>
      <c r="P11" s="11"/>
      <c r="Q11" s="11"/>
      <c r="R11" s="12">
        <f t="shared" si="0"/>
        <v>500</v>
      </c>
    </row>
    <row r="14" spans="1:18" x14ac:dyDescent="0.25">
      <c r="A14" s="1"/>
      <c r="B14" s="1"/>
      <c r="C14" s="1"/>
      <c r="D14" s="1"/>
      <c r="E14" s="1"/>
    </row>
  </sheetData>
  <sortState ref="A4:R11">
    <sortCondition ref="A4"/>
  </sortState>
  <pageMargins left="0.17" right="0.17" top="0.31" bottom="0.22" header="0.24" footer="0.17"/>
  <pageSetup paperSize="9" scale="51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D6" sqref="D6"/>
    </sheetView>
  </sheetViews>
  <sheetFormatPr baseColWidth="10" defaultRowHeight="15" x14ac:dyDescent="0.25"/>
  <cols>
    <col min="2" max="2" width="17" customWidth="1"/>
    <col min="4" max="4" width="22.140625" customWidth="1"/>
  </cols>
  <sheetData>
    <row r="1" spans="1:4" x14ac:dyDescent="0.25">
      <c r="A1" t="s">
        <v>48</v>
      </c>
    </row>
    <row r="2" spans="1:4" x14ac:dyDescent="0.25">
      <c r="A2" t="s">
        <v>49</v>
      </c>
    </row>
    <row r="3" spans="1:4" ht="15.75" thickBot="1" x14ac:dyDescent="0.3">
      <c r="A3" t="s">
        <v>50</v>
      </c>
    </row>
    <row r="4" spans="1:4" ht="15.75" thickBot="1" x14ac:dyDescent="0.3">
      <c r="D4" s="15" t="s">
        <v>54</v>
      </c>
    </row>
    <row r="6" spans="1:4" x14ac:dyDescent="0.25">
      <c r="B6" t="s">
        <v>51</v>
      </c>
      <c r="D6" s="13" t="s">
        <v>26</v>
      </c>
    </row>
    <row r="7" spans="1:4" x14ac:dyDescent="0.25">
      <c r="B7" t="s">
        <v>52</v>
      </c>
      <c r="D7" t="str">
        <f>VLOOKUP($D$6,TAB_1[],2,FALSE)</f>
        <v>Rue De L'Année 2026</v>
      </c>
    </row>
    <row r="8" spans="1:4" x14ac:dyDescent="0.25">
      <c r="B8" t="s">
        <v>50</v>
      </c>
      <c r="D8" t="str">
        <f>VLOOKUP($D$6,TAB_1[],3,FALSE)&amp;"-"&amp;VLOOKUP(D6,TAB_1[],4,FALSE)</f>
        <v>4020-LIEGE</v>
      </c>
    </row>
    <row r="9" spans="1:4" x14ac:dyDescent="0.25">
      <c r="B9" t="s">
        <v>29</v>
      </c>
      <c r="D9" t="str">
        <f>IF(VLOOKUP($D$6,TAB_1[],5,FALSE)="","",VLOOKUP($D$6,TAB_1[],5,FALSE))</f>
        <v>BELGIQUE</v>
      </c>
    </row>
    <row r="11" spans="1:4" x14ac:dyDescent="0.25">
      <c r="B11" t="s">
        <v>53</v>
      </c>
      <c r="D11" s="14">
        <f>VLOOKUP($D$6,TAB_1[],18,FALSE)</f>
        <v>500</v>
      </c>
    </row>
    <row r="13" spans="1:4" x14ac:dyDescent="0.25">
      <c r="D13" t="s">
        <v>55</v>
      </c>
    </row>
  </sheetData>
  <dataValidations count="1">
    <dataValidation type="list" allowBlank="1" showInputMessage="1" showErrorMessage="1" sqref="D6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"/>
  <sheetViews>
    <sheetView workbookViewId="0">
      <selection activeCell="I3" sqref="I3"/>
    </sheetView>
  </sheetViews>
  <sheetFormatPr baseColWidth="10" defaultRowHeight="15" x14ac:dyDescent="0.25"/>
  <cols>
    <col min="9" max="9" width="19.140625" customWidth="1"/>
  </cols>
  <sheetData>
    <row r="1" spans="1:14" ht="94.5" x14ac:dyDescent="0.25">
      <c r="A1" s="16" t="s">
        <v>68</v>
      </c>
      <c r="B1" s="16" t="s">
        <v>69</v>
      </c>
      <c r="C1" s="16" t="s">
        <v>70</v>
      </c>
      <c r="D1" s="16" t="s">
        <v>71</v>
      </c>
      <c r="E1" s="16" t="s">
        <v>72</v>
      </c>
      <c r="F1" s="16" t="s">
        <v>73</v>
      </c>
      <c r="G1" s="16" t="s">
        <v>74</v>
      </c>
      <c r="H1" s="16" t="s">
        <v>75</v>
      </c>
      <c r="I1" s="16" t="s">
        <v>52</v>
      </c>
      <c r="J1" s="16" t="s">
        <v>76</v>
      </c>
      <c r="K1" s="16" t="s">
        <v>77</v>
      </c>
      <c r="L1" s="17" t="s">
        <v>78</v>
      </c>
      <c r="M1" s="16" t="s">
        <v>79</v>
      </c>
      <c r="N1" s="16" t="s">
        <v>80</v>
      </c>
    </row>
    <row r="2" spans="1:14" ht="15.75" x14ac:dyDescent="0.25">
      <c r="A2" s="18"/>
      <c r="B2" s="18" t="s">
        <v>58</v>
      </c>
      <c r="C2" s="18"/>
      <c r="D2" s="18" t="s">
        <v>59</v>
      </c>
      <c r="E2" s="18" t="s">
        <v>60</v>
      </c>
      <c r="F2" s="18" t="s">
        <v>61</v>
      </c>
      <c r="G2" s="18" t="s">
        <v>62</v>
      </c>
      <c r="H2" s="18" t="s">
        <v>63</v>
      </c>
      <c r="I2" s="18" t="s">
        <v>64</v>
      </c>
      <c r="J2" s="18"/>
      <c r="K2" s="18" t="s">
        <v>65</v>
      </c>
      <c r="L2" s="19" t="s">
        <v>66</v>
      </c>
      <c r="M2" s="19" t="s">
        <v>67</v>
      </c>
      <c r="N2" s="18" t="s">
        <v>59</v>
      </c>
    </row>
    <row r="3" spans="1:14" x14ac:dyDescent="0.25">
      <c r="I3" t="str">
        <f>Donateurs!B7</f>
        <v>Rue De L'Année 2027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Donateurs</vt:lpstr>
      <vt:lpstr>RECU_FISCAL</vt:lpstr>
      <vt:lpstr>Feuil1</vt:lpstr>
      <vt:lpstr>Noms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Henri</cp:lastModifiedBy>
  <cp:lastPrinted>2021-01-29T13:47:31Z</cp:lastPrinted>
  <dcterms:created xsi:type="dcterms:W3CDTF">2019-11-04T10:36:53Z</dcterms:created>
  <dcterms:modified xsi:type="dcterms:W3CDTF">2021-01-29T13:59:12Z</dcterms:modified>
</cp:coreProperties>
</file>