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jpeg" ContentType="image/jpeg"/>
  <Override PartName="/xl/pivotTables/pivotTable1.xml" ContentType="application/vnd.openxmlformats-officedocument.spreadsheetml.pivot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autoCompressPictures="0"/>
  <bookViews>
    <workbookView xWindow="-120" yWindow="-120" windowWidth="19420" windowHeight="11020"/>
  </bookViews>
  <sheets>
    <sheet name="Accueil" sheetId="4" r:id="rId1"/>
    <sheet name="Feuil1" sheetId="1" r:id="rId2"/>
    <sheet name="Saisie des Donnees" sheetId="2" r:id="rId3"/>
    <sheet name="Listes" sheetId="3" r:id="rId4"/>
    <sheet name="TCD" sheetId="5" r:id="rId5"/>
    <sheet name="Formulaire" sheetId="6" r:id="rId6"/>
  </sheets>
  <definedNames>
    <definedName name="Date_SD">OFFSET(Listes!$D$2,,,COUNTA(Listes!$D:$D)-1)</definedName>
    <definedName name="Listes_Chauffeurs">OFFSET(Listes!$A$2,,,COUNTA(Listes!$A:$A)-1)</definedName>
    <definedName name="N_Client">OFFSET(Listes!$B$2,,,COUNTA(Listes!$B:$B))</definedName>
    <definedName name="N_Justif">Listes!$C$2:$C$7</definedName>
    <definedName name="No_Couleur">Accueil!$A$1</definedName>
  </definedNames>
  <calcPr calcId="124519"/>
  <pivotCaches>
    <pivotCache cacheId="4" r:id="rId7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6"/>
  <c r="A14"/>
  <c r="A13"/>
  <c r="B3" i="1"/>
  <c r="E3" s="1"/>
  <c r="B4"/>
  <c r="E4" s="1"/>
  <c r="B5"/>
  <c r="E5" s="1"/>
  <c r="B6"/>
  <c r="E6" s="1"/>
  <c r="B7"/>
  <c r="E7" s="1"/>
  <c r="B8"/>
  <c r="E8" s="1"/>
  <c r="B9"/>
  <c r="E9" s="1"/>
  <c r="B10"/>
  <c r="E10" s="1"/>
  <c r="B11"/>
  <c r="E11" s="1"/>
  <c r="B12"/>
  <c r="E12" s="1"/>
  <c r="B13"/>
  <c r="E13" s="1"/>
  <c r="B14"/>
  <c r="E14" s="1"/>
  <c r="B15"/>
  <c r="E15" s="1"/>
  <c r="B16"/>
  <c r="E16" s="1"/>
  <c r="B17"/>
  <c r="E17" s="1"/>
  <c r="B18"/>
  <c r="E18" s="1"/>
  <c r="B19"/>
  <c r="E19" s="1"/>
  <c r="B20"/>
  <c r="E20" s="1"/>
  <c r="B21"/>
  <c r="E21" s="1"/>
  <c r="B22"/>
  <c r="E22" s="1"/>
  <c r="B23"/>
  <c r="E23" s="1"/>
  <c r="B24"/>
  <c r="E24" s="1"/>
  <c r="B25"/>
  <c r="E25" s="1"/>
  <c r="D15" l="1"/>
  <c r="C22"/>
  <c r="D22"/>
  <c r="D25"/>
  <c r="D9"/>
  <c r="D17"/>
  <c r="D23"/>
  <c r="D11"/>
  <c r="C17"/>
  <c r="C4"/>
  <c r="D24"/>
  <c r="D6"/>
  <c r="C14"/>
  <c r="D14"/>
  <c r="D8"/>
  <c r="D16"/>
  <c r="C13"/>
  <c r="C10"/>
  <c r="C18"/>
  <c r="C6"/>
  <c r="D10"/>
  <c r="D4"/>
  <c r="C8"/>
  <c r="C12"/>
  <c r="C16"/>
  <c r="C20"/>
  <c r="C24"/>
  <c r="F24" s="1"/>
  <c r="D18"/>
  <c r="C19"/>
  <c r="C15"/>
  <c r="D5"/>
  <c r="C9"/>
  <c r="C23"/>
  <c r="C21"/>
  <c r="D19"/>
  <c r="D12"/>
  <c r="D13"/>
  <c r="D7"/>
  <c r="D21"/>
  <c r="D20"/>
  <c r="C3"/>
  <c r="D3"/>
  <c r="C11"/>
  <c r="C5"/>
  <c r="C7"/>
  <c r="C25"/>
  <c r="E26"/>
  <c r="F15" l="1"/>
  <c r="F8"/>
  <c r="F23"/>
  <c r="F6"/>
  <c r="F22"/>
  <c r="F13"/>
  <c r="F9"/>
  <c r="F17"/>
  <c r="F11"/>
  <c r="F4"/>
  <c r="F18"/>
  <c r="F14"/>
  <c r="F16"/>
  <c r="F12"/>
  <c r="F10"/>
  <c r="F7"/>
  <c r="F5"/>
  <c r="F19"/>
  <c r="F21"/>
  <c r="F20"/>
  <c r="F3"/>
  <c r="D26"/>
  <c r="C26"/>
  <c r="F25"/>
  <c r="C27" l="1"/>
</calcChain>
</file>

<file path=xl/sharedStrings.xml><?xml version="1.0" encoding="utf-8"?>
<sst xmlns="http://schemas.openxmlformats.org/spreadsheetml/2006/main" count="87" uniqueCount="71">
  <si>
    <t>Différence</t>
  </si>
  <si>
    <t>TOTAL</t>
  </si>
  <si>
    <t>date</t>
  </si>
  <si>
    <t>N° chauffeur</t>
  </si>
  <si>
    <t>Diff</t>
  </si>
  <si>
    <t>Justif1</t>
  </si>
  <si>
    <t>Justif2</t>
  </si>
  <si>
    <t>Justif3</t>
  </si>
  <si>
    <t>Justif4</t>
  </si>
  <si>
    <t>Justif5</t>
  </si>
  <si>
    <t>Listes Chauffeurs</t>
  </si>
  <si>
    <t>Listes Clients</t>
  </si>
  <si>
    <t>Total général</t>
  </si>
  <si>
    <t>Nom des Chauffeurs</t>
  </si>
  <si>
    <t>Somme des Diff</t>
  </si>
  <si>
    <t>Valeurs</t>
  </si>
  <si>
    <t>Difference</t>
  </si>
  <si>
    <t>Somme</t>
  </si>
  <si>
    <t>Chauffeurs</t>
  </si>
  <si>
    <t>BULLETINS</t>
  </si>
  <si>
    <t>Encaissements</t>
  </si>
  <si>
    <t>Date sans doublons</t>
  </si>
  <si>
    <t>Justif6</t>
  </si>
  <si>
    <t>Nbre_J</t>
  </si>
  <si>
    <t>Loomis</t>
  </si>
  <si>
    <t>CS</t>
  </si>
  <si>
    <t>ID</t>
  </si>
  <si>
    <t>Bulletin</t>
  </si>
  <si>
    <t>(Tous)</t>
  </si>
  <si>
    <t>N° Client</t>
  </si>
  <si>
    <t>Montant_total</t>
  </si>
  <si>
    <t>Années</t>
  </si>
  <si>
    <t>Mois</t>
  </si>
  <si>
    <t>DATE</t>
  </si>
  <si>
    <t>CREATION</t>
  </si>
  <si>
    <t>Date</t>
  </si>
  <si>
    <t>No Chauffeur</t>
  </si>
  <si>
    <t>Nbre Justificatifs</t>
  </si>
  <si>
    <t>Justificatif 1</t>
  </si>
  <si>
    <t>Justificatif 2</t>
  </si>
  <si>
    <t>Justificatif 3</t>
  </si>
  <si>
    <t>Justificatif 4</t>
  </si>
  <si>
    <t>Justificatif 5</t>
  </si>
  <si>
    <t>Justificatif 6</t>
  </si>
  <si>
    <t>Montant Total</t>
  </si>
  <si>
    <t>No Client</t>
  </si>
  <si>
    <t>Nbre_Justif</t>
  </si>
  <si>
    <t>BULLETIN</t>
  </si>
  <si>
    <t>ENCAISSEMENT</t>
  </si>
  <si>
    <t>DIFFERENCE</t>
  </si>
  <si>
    <t>Versement Loomis</t>
  </si>
  <si>
    <t>Versement CS</t>
  </si>
  <si>
    <t>03-sept</t>
  </si>
  <si>
    <t>18-sept</t>
  </si>
  <si>
    <t>25-sept</t>
  </si>
  <si>
    <t>01-oct</t>
  </si>
  <si>
    <t>02-oct</t>
  </si>
  <si>
    <t>05-oct</t>
  </si>
  <si>
    <t>06-oct</t>
  </si>
  <si>
    <t>07-oct</t>
  </si>
  <si>
    <t>08-oct</t>
  </si>
  <si>
    <t>17-oct</t>
  </si>
  <si>
    <t>21-oct</t>
  </si>
  <si>
    <t>13-oct</t>
  </si>
  <si>
    <t>27-oct</t>
  </si>
  <si>
    <t>2020</t>
  </si>
  <si>
    <t>10-juil</t>
  </si>
  <si>
    <t>15-oct</t>
  </si>
  <si>
    <t>20-oct</t>
  </si>
  <si>
    <t>28-oct</t>
  </si>
  <si>
    <t>30-oct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</si>
</sst>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#,##0.00\ [$CHF]"/>
  </numFmts>
  <fonts count="2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color theme="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rgb="FF8BFDA6"/>
      <name val="Calibri"/>
      <family val="2"/>
      <scheme val="minor"/>
    </font>
    <font>
      <sz val="11"/>
      <color theme="9" tint="0.79998168889431442"/>
      <name val="Calibri"/>
      <family val="2"/>
      <scheme val="minor"/>
    </font>
    <font>
      <sz val="11"/>
      <color rgb="FFFAFDD3"/>
      <name val="Calibri"/>
      <family val="2"/>
      <scheme val="minor"/>
    </font>
    <font>
      <sz val="11"/>
      <color rgb="FFFFBDE7"/>
      <name val="Calibri"/>
      <family val="2"/>
      <scheme val="minor"/>
    </font>
    <font>
      <sz val="11"/>
      <color rgb="FFE3CEFE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Geneva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rgb="FFFF0000"/>
      </left>
      <right style="thin">
        <color rgb="FFFF0000"/>
      </right>
      <top style="thick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ck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pivotButton="1"/>
    <xf numFmtId="2" fontId="3" fillId="0" borderId="2" xfId="0" applyNumberFormat="1" applyFont="1" applyFill="1" applyBorder="1"/>
    <xf numFmtId="165" fontId="0" fillId="0" borderId="0" xfId="0" applyNumberFormat="1"/>
    <xf numFmtId="165" fontId="0" fillId="0" borderId="0" xfId="0" applyNumberFormat="1" applyFill="1"/>
    <xf numFmtId="14" fontId="1" fillId="0" borderId="4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/>
    </xf>
    <xf numFmtId="2" fontId="3" fillId="0" borderId="1" xfId="0" applyNumberFormat="1" applyFont="1" applyFill="1" applyBorder="1"/>
    <xf numFmtId="2" fontId="3" fillId="0" borderId="3" xfId="0" applyNumberFormat="1" applyFont="1" applyFill="1" applyBorder="1"/>
    <xf numFmtId="2" fontId="5" fillId="0" borderId="1" xfId="0" applyNumberFormat="1" applyFont="1" applyFill="1" applyBorder="1"/>
    <xf numFmtId="2" fontId="5" fillId="0" borderId="3" xfId="0" applyNumberFormat="1" applyFont="1" applyFill="1" applyBorder="1"/>
    <xf numFmtId="0" fontId="2" fillId="0" borderId="1" xfId="0" applyFont="1" applyFill="1" applyBorder="1"/>
    <xf numFmtId="4" fontId="2" fillId="0" borderId="1" xfId="0" applyNumberFormat="1" applyFont="1" applyFill="1" applyBorder="1"/>
    <xf numFmtId="0" fontId="0" fillId="0" borderId="0" xfId="0" applyFill="1"/>
    <xf numFmtId="0" fontId="4" fillId="0" borderId="1" xfId="0" applyFont="1" applyFill="1" applyBorder="1"/>
    <xf numFmtId="4" fontId="4" fillId="0" borderId="1" xfId="0" applyNumberFormat="1" applyFont="1" applyFill="1" applyBorder="1"/>
    <xf numFmtId="4" fontId="3" fillId="0" borderId="1" xfId="0" applyNumberFormat="1" applyFont="1" applyFill="1" applyBorder="1"/>
    <xf numFmtId="4" fontId="3" fillId="0" borderId="0" xfId="0" applyNumberFormat="1" applyFont="1" applyFill="1" applyBorder="1"/>
    <xf numFmtId="0" fontId="7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0" xfId="0" applyNumberFormat="1" applyFill="1" applyAlignment="1">
      <alignment horizontal="center"/>
    </xf>
    <xf numFmtId="1" fontId="0" fillId="0" borderId="0" xfId="0" applyNumberFormat="1" applyFill="1"/>
    <xf numFmtId="0" fontId="8" fillId="0" borderId="0" xfId="0" applyFont="1"/>
    <xf numFmtId="14" fontId="0" fillId="0" borderId="0" xfId="0" applyNumberFormat="1"/>
    <xf numFmtId="14" fontId="1" fillId="0" borderId="3" xfId="0" applyNumberFormat="1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49" fontId="0" fillId="0" borderId="0" xfId="0" applyNumberFormat="1" applyFill="1"/>
    <xf numFmtId="0" fontId="0" fillId="3" borderId="0" xfId="0" applyFill="1"/>
    <xf numFmtId="0" fontId="16" fillId="3" borderId="0" xfId="0" applyFont="1" applyFill="1" applyProtection="1">
      <protection locked="0"/>
    </xf>
    <xf numFmtId="0" fontId="0" fillId="2" borderId="0" xfId="0" applyFill="1"/>
    <xf numFmtId="0" fontId="17" fillId="3" borderId="14" xfId="0" applyFont="1" applyFill="1" applyBorder="1" applyAlignment="1">
      <alignment vertical="center"/>
    </xf>
    <xf numFmtId="0" fontId="17" fillId="3" borderId="16" xfId="0" applyFont="1" applyFill="1" applyBorder="1" applyAlignment="1">
      <alignment vertical="center"/>
    </xf>
    <xf numFmtId="2" fontId="15" fillId="3" borderId="17" xfId="0" applyNumberFormat="1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vertical="center"/>
    </xf>
    <xf numFmtId="2" fontId="15" fillId="3" borderId="19" xfId="0" applyNumberFormat="1" applyFont="1" applyFill="1" applyBorder="1" applyAlignment="1">
      <alignment horizontal="center" vertical="center"/>
    </xf>
    <xf numFmtId="14" fontId="15" fillId="0" borderId="11" xfId="0" applyNumberFormat="1" applyFont="1" applyBorder="1" applyAlignment="1" applyProtection="1">
      <alignment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2" fontId="15" fillId="0" borderId="11" xfId="0" applyNumberFormat="1" applyFont="1" applyBorder="1" applyAlignment="1" applyProtection="1">
      <alignment vertical="center"/>
      <protection locked="0"/>
    </xf>
    <xf numFmtId="2" fontId="15" fillId="0" borderId="12" xfId="0" applyNumberFormat="1" applyFont="1" applyBorder="1" applyAlignment="1" applyProtection="1">
      <alignment vertical="center"/>
      <protection locked="0"/>
    </xf>
    <xf numFmtId="14" fontId="0" fillId="3" borderId="0" xfId="0" applyNumberFormat="1" applyFill="1" applyAlignment="1">
      <alignment vertical="center"/>
    </xf>
    <xf numFmtId="0" fontId="0" fillId="3" borderId="0" xfId="0" applyFill="1" applyAlignment="1">
      <alignment vertical="center"/>
    </xf>
    <xf numFmtId="0" fontId="15" fillId="0" borderId="11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vertical="center"/>
    </xf>
    <xf numFmtId="2" fontId="15" fillId="3" borderId="0" xfId="0" applyNumberFormat="1" applyFont="1" applyFill="1" applyBorder="1" applyAlignment="1">
      <alignment horizontal="center" vertical="center"/>
    </xf>
    <xf numFmtId="0" fontId="0" fillId="3" borderId="15" xfId="0" applyFill="1" applyBorder="1"/>
    <xf numFmtId="2" fontId="15" fillId="3" borderId="20" xfId="0" applyNumberFormat="1" applyFont="1" applyFill="1" applyBorder="1" applyAlignment="1">
      <alignment horizontal="center" vertical="center"/>
    </xf>
    <xf numFmtId="0" fontId="15" fillId="5" borderId="11" xfId="0" applyFont="1" applyFill="1" applyBorder="1" applyAlignment="1">
      <alignment vertical="center"/>
    </xf>
    <xf numFmtId="0" fontId="15" fillId="6" borderId="11" xfId="0" applyFont="1" applyFill="1" applyBorder="1" applyAlignment="1">
      <alignment vertical="center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15" fillId="6" borderId="12" xfId="0" applyFont="1" applyFill="1" applyBorder="1" applyAlignment="1">
      <alignment vertical="center"/>
    </xf>
    <xf numFmtId="0" fontId="15" fillId="5" borderId="12" xfId="0" applyFont="1" applyFill="1" applyBorder="1" applyAlignment="1">
      <alignment vertical="center"/>
    </xf>
    <xf numFmtId="0" fontId="18" fillId="2" borderId="13" xfId="0" applyFont="1" applyFill="1" applyBorder="1" applyAlignment="1">
      <alignment vertical="top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left"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2" borderId="13" xfId="0" applyFill="1" applyBorder="1" applyAlignment="1">
      <alignment vertical="top"/>
    </xf>
    <xf numFmtId="0" fontId="20" fillId="3" borderId="0" xfId="0" applyFont="1" applyFill="1" applyAlignment="1">
      <alignment vertical="center"/>
    </xf>
    <xf numFmtId="0" fontId="0" fillId="4" borderId="0" xfId="0" applyFill="1"/>
    <xf numFmtId="0" fontId="0" fillId="0" borderId="0" xfId="0" applyFill="1" applyAlignment="1">
      <alignment horizontal="left" indent="1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/>
    </xf>
  </cellXfs>
  <cellStyles count="1">
    <cellStyle name="Normal" xfId="0" builtinId="0"/>
  </cellStyles>
  <dxfs count="61">
    <dxf>
      <fill>
        <patternFill patternType="none">
          <fgColor indexed="64"/>
          <bgColor indexed="65"/>
        </patternFill>
      </fill>
    </dxf>
    <dxf>
      <numFmt numFmtId="1" formatCode="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30" formatCode="@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numFmt numFmtId="165" formatCode="#,##0.00\ [$CHF]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 indent="0" relativeIndent="255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165" formatCode="#,##0.00\ [$CHF]"/>
    </dxf>
    <dxf>
      <numFmt numFmtId="165" formatCode="#,##0.00\ [$CHF]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numFmt numFmtId="2" formatCode="0.00"/>
      <fill>
        <patternFill patternType="none">
          <fgColor indexed="64"/>
          <bgColor auto="1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fmlaLink="$G$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746125</xdr:colOff>
      <xdr:row>6</xdr:row>
      <xdr:rowOff>174625</xdr:rowOff>
    </xdr:from>
    <xdr:to>
      <xdr:col>10</xdr:col>
      <xdr:colOff>727075</xdr:colOff>
      <xdr:row>9</xdr:row>
      <xdr:rowOff>165100</xdr:rowOff>
    </xdr:to>
    <xdr:sp macro="[0]!Va_Feuil6" textlink="">
      <xdr:nvSpPr>
        <xdr:cNvPr id="2" name="Rogner un rectangle avec un coin du même côté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3794125" y="1279525"/>
          <a:ext cx="3790950" cy="542925"/>
        </a:xfrm>
        <a:prstGeom prst="snip2Same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APPEL</a:t>
          </a:r>
          <a:r>
            <a:rPr lang="fr-FR" sz="2800" baseline="0"/>
            <a:t> FORMULAIRE</a:t>
          </a:r>
          <a:endParaRPr lang="fr-FR" sz="2800"/>
        </a:p>
      </xdr:txBody>
    </xdr:sp>
    <xdr:clientData/>
  </xdr:twoCellAnchor>
  <xdr:twoCellAnchor>
    <xdr:from>
      <xdr:col>5</xdr:col>
      <xdr:colOff>730250</xdr:colOff>
      <xdr:row>11</xdr:row>
      <xdr:rowOff>9525</xdr:rowOff>
    </xdr:from>
    <xdr:to>
      <xdr:col>10</xdr:col>
      <xdr:colOff>758825</xdr:colOff>
      <xdr:row>13</xdr:row>
      <xdr:rowOff>184023</xdr:rowOff>
    </xdr:to>
    <xdr:sp macro="[0]!Trier_Date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3778250" y="2035175"/>
          <a:ext cx="3838575" cy="542798"/>
        </a:xfrm>
        <a:prstGeom prst="flowChartAlternateProcess">
          <a:avLst/>
        </a:prstGeom>
        <a:solidFill>
          <a:schemeClr val="accent1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TRI  par DATE</a:t>
          </a:r>
        </a:p>
      </xdr:txBody>
    </xdr:sp>
    <xdr:clientData/>
  </xdr:twoCellAnchor>
  <xdr:twoCellAnchor>
    <xdr:from>
      <xdr:col>6</xdr:col>
      <xdr:colOff>495300</xdr:colOff>
      <xdr:row>14</xdr:row>
      <xdr:rowOff>177800</xdr:rowOff>
    </xdr:from>
    <xdr:to>
      <xdr:col>7</xdr:col>
      <xdr:colOff>647700</xdr:colOff>
      <xdr:row>18</xdr:row>
      <xdr:rowOff>53848</xdr:rowOff>
    </xdr:to>
    <xdr:sp macro="[0]!Va_TCD" textlink="">
      <xdr:nvSpPr>
        <xdr:cNvPr id="10" name="Organigramme : Procédé prédéfini 9"/>
        <xdr:cNvSpPr/>
      </xdr:nvSpPr>
      <xdr:spPr>
        <a:xfrm>
          <a:off x="4305300" y="2755900"/>
          <a:ext cx="914400" cy="612648"/>
        </a:xfrm>
        <a:prstGeom prst="flowChartPredefinedProcess">
          <a:avLst/>
        </a:prstGeom>
        <a:solidFill>
          <a:schemeClr val="accent6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TCD</a:t>
          </a:r>
        </a:p>
      </xdr:txBody>
    </xdr:sp>
    <xdr:clientData/>
  </xdr:twoCellAnchor>
  <xdr:twoCellAnchor>
    <xdr:from>
      <xdr:col>7</xdr:col>
      <xdr:colOff>228600</xdr:colOff>
      <xdr:row>16</xdr:row>
      <xdr:rowOff>63500</xdr:rowOff>
    </xdr:from>
    <xdr:to>
      <xdr:col>8</xdr:col>
      <xdr:colOff>311150</xdr:colOff>
      <xdr:row>19</xdr:row>
      <xdr:rowOff>123698</xdr:rowOff>
    </xdr:to>
    <xdr:sp macro="[0]!Va_Listes" textlink="">
      <xdr:nvSpPr>
        <xdr:cNvPr id="9" name="Organigramme : Stockage interne 8"/>
        <xdr:cNvSpPr/>
      </xdr:nvSpPr>
      <xdr:spPr>
        <a:xfrm>
          <a:off x="4800600" y="3009900"/>
          <a:ext cx="844550" cy="612648"/>
        </a:xfrm>
        <a:prstGeom prst="flowChartInternalStorage">
          <a:avLst/>
        </a:prstGeom>
        <a:solidFill>
          <a:schemeClr val="accent6">
            <a:lumMod val="20000"/>
            <a:lumOff val="8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Listes</a:t>
          </a:r>
        </a:p>
      </xdr:txBody>
    </xdr:sp>
    <xdr:clientData/>
  </xdr:twoCellAnchor>
  <xdr:twoCellAnchor>
    <xdr:from>
      <xdr:col>7</xdr:col>
      <xdr:colOff>755650</xdr:colOff>
      <xdr:row>17</xdr:row>
      <xdr:rowOff>177800</xdr:rowOff>
    </xdr:from>
    <xdr:to>
      <xdr:col>9</xdr:col>
      <xdr:colOff>63500</xdr:colOff>
      <xdr:row>21</xdr:row>
      <xdr:rowOff>53848</xdr:rowOff>
    </xdr:to>
    <xdr:sp macro="[0]!Va_Feuil1" textlink="">
      <xdr:nvSpPr>
        <xdr:cNvPr id="7" name="Organigramme : Stockage interne 6"/>
        <xdr:cNvSpPr/>
      </xdr:nvSpPr>
      <xdr:spPr>
        <a:xfrm>
          <a:off x="5327650" y="3308350"/>
          <a:ext cx="831850" cy="612648"/>
        </a:xfrm>
        <a:prstGeom prst="flowChartInternalStorage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Feuil1</a:t>
          </a:r>
        </a:p>
      </xdr:txBody>
    </xdr:sp>
    <xdr:clientData/>
  </xdr:twoCellAnchor>
  <xdr:twoCellAnchor>
    <xdr:from>
      <xdr:col>8</xdr:col>
      <xdr:colOff>450850</xdr:colOff>
      <xdr:row>19</xdr:row>
      <xdr:rowOff>101600</xdr:rowOff>
    </xdr:from>
    <xdr:to>
      <xdr:col>9</xdr:col>
      <xdr:colOff>603250</xdr:colOff>
      <xdr:row>22</xdr:row>
      <xdr:rowOff>161798</xdr:rowOff>
    </xdr:to>
    <xdr:sp macro="[0]!Va_SdD" textlink="">
      <xdr:nvSpPr>
        <xdr:cNvPr id="8" name="Organigramme : Procédé prédéfini 7"/>
        <xdr:cNvSpPr/>
      </xdr:nvSpPr>
      <xdr:spPr>
        <a:xfrm>
          <a:off x="5784850" y="3600450"/>
          <a:ext cx="914400" cy="612648"/>
        </a:xfrm>
        <a:prstGeom prst="flowChartPredefined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Saisie des données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611909</xdr:colOff>
      <xdr:row>0</xdr:row>
      <xdr:rowOff>28863</xdr:rowOff>
    </xdr:from>
    <xdr:to>
      <xdr:col>12</xdr:col>
      <xdr:colOff>531091</xdr:colOff>
      <xdr:row>8</xdr:row>
      <xdr:rowOff>184726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6234545" y="28863"/>
          <a:ext cx="3729182" cy="163368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Principe:</a:t>
          </a:r>
        </a:p>
        <a:p>
          <a:r>
            <a:rPr lang="fr-FR" sz="1100"/>
            <a:t>En </a:t>
          </a:r>
          <a:r>
            <a:rPr lang="fr-FR" sz="1100" b="1" u="sng"/>
            <a:t>C1</a:t>
          </a:r>
          <a:r>
            <a:rPr lang="fr-FR" sz="1100"/>
            <a:t>,</a:t>
          </a:r>
          <a:r>
            <a:rPr lang="fr-FR" sz="1100" baseline="0"/>
            <a:t> 2 possibilités:</a:t>
          </a:r>
        </a:p>
        <a:p>
          <a:r>
            <a:rPr lang="fr-FR" sz="1100" baseline="0"/>
            <a:t>1. </a:t>
          </a:r>
          <a:r>
            <a:rPr lang="fr-FR" sz="1100" baseline="0">
              <a:solidFill>
                <a:srgbClr val="FF0000"/>
              </a:solidFill>
            </a:rPr>
            <a:t>Liste déroulante des dates saisies dans BDD</a:t>
          </a:r>
          <a:r>
            <a:rPr lang="fr-FR" sz="1100" baseline="0"/>
            <a:t>.</a:t>
          </a:r>
        </a:p>
        <a:p>
          <a:r>
            <a:rPr lang="fr-FR" sz="1100" baseline="0"/>
            <a:t>2. </a:t>
          </a:r>
          <a:r>
            <a:rPr lang="fr-FR" sz="1100" baseline="0">
              <a:solidFill>
                <a:schemeClr val="accent1">
                  <a:lumMod val="75000"/>
                </a:schemeClr>
              </a:solidFill>
            </a:rPr>
            <a:t>Double-Clic  pour appeler le calendrier </a:t>
          </a:r>
        </a:p>
        <a:p>
          <a:r>
            <a:rPr lang="fr-FR" sz="1100" baseline="0"/>
            <a:t>Quand on choisit la date, les données issues de BDD viennent alimentées les colonnes B, C et D du Tableau bleu.</a:t>
          </a:r>
        </a:p>
        <a:p>
          <a:r>
            <a:rPr lang="fr-FR" sz="1100" baseline="0"/>
            <a:t>Nombre maxi de chauffeurs=22</a:t>
          </a:r>
        </a:p>
        <a:p>
          <a:r>
            <a:rPr lang="fr-FR" sz="1100" baseline="0"/>
            <a:t>La colonne A (masquée) sert à la recherche des données. </a:t>
          </a:r>
          <a:r>
            <a:rPr lang="fr-FR" sz="1100" baseline="0">
              <a:solidFill>
                <a:srgbClr val="FF0000"/>
              </a:solidFill>
            </a:rPr>
            <a:t>Surtout, ne pas la supprimer.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173182</xdr:colOff>
      <xdr:row>0</xdr:row>
      <xdr:rowOff>86591</xdr:rowOff>
    </xdr:from>
    <xdr:to>
      <xdr:col>7</xdr:col>
      <xdr:colOff>583046</xdr:colOff>
      <xdr:row>2</xdr:row>
      <xdr:rowOff>138545</xdr:rowOff>
    </xdr:to>
    <xdr:sp macro="[0]!Imprime_Feuil1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033818" y="86591"/>
          <a:ext cx="1171864" cy="421409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IMPRIMER</a:t>
          </a:r>
        </a:p>
      </xdr:txBody>
    </xdr:sp>
    <xdr:clientData/>
  </xdr:twoCellAnchor>
  <xdr:twoCellAnchor>
    <xdr:from>
      <xdr:col>6</xdr:col>
      <xdr:colOff>69273</xdr:colOff>
      <xdr:row>2</xdr:row>
      <xdr:rowOff>178954</xdr:rowOff>
    </xdr:from>
    <xdr:to>
      <xdr:col>7</xdr:col>
      <xdr:colOff>594591</xdr:colOff>
      <xdr:row>6</xdr:row>
      <xdr:rowOff>69272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4929909" y="548409"/>
          <a:ext cx="1287318" cy="629227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Seules les lignes non vides seront imprimées.</a:t>
          </a:r>
        </a:p>
      </xdr:txBody>
    </xdr:sp>
    <xdr:clientData/>
  </xdr:twoCellAnchor>
  <xdr:twoCellAnchor>
    <xdr:from>
      <xdr:col>8</xdr:col>
      <xdr:colOff>57727</xdr:colOff>
      <xdr:row>10</xdr:row>
      <xdr:rowOff>144318</xdr:rowOff>
    </xdr:from>
    <xdr:to>
      <xdr:col>9</xdr:col>
      <xdr:colOff>484908</xdr:colOff>
      <xdr:row>13</xdr:row>
      <xdr:rowOff>74768</xdr:rowOff>
    </xdr:to>
    <xdr:sp macro="[0]!Va_Accueil" textlink="">
      <xdr:nvSpPr>
        <xdr:cNvPr id="5" name="Flèche gauche 4"/>
        <xdr:cNvSpPr/>
      </xdr:nvSpPr>
      <xdr:spPr>
        <a:xfrm>
          <a:off x="6442363" y="1991591"/>
          <a:ext cx="1189181" cy="484632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279400</xdr:colOff>
      <xdr:row>3</xdr:row>
      <xdr:rowOff>158750</xdr:rowOff>
    </xdr:from>
    <xdr:to>
      <xdr:col>7</xdr:col>
      <xdr:colOff>44450</xdr:colOff>
      <xdr:row>6</xdr:row>
      <xdr:rowOff>90932</xdr:rowOff>
    </xdr:to>
    <xdr:sp macro="[0]!Va_Accueil" textlink="">
      <xdr:nvSpPr>
        <xdr:cNvPr id="2" name="Flèche gauche 1"/>
        <xdr:cNvSpPr/>
      </xdr:nvSpPr>
      <xdr:spPr>
        <a:xfrm>
          <a:off x="6045200" y="711200"/>
          <a:ext cx="1289050" cy="484632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131884</xdr:colOff>
      <xdr:row>4</xdr:row>
      <xdr:rowOff>161192</xdr:rowOff>
    </xdr:from>
    <xdr:to>
      <xdr:col>5</xdr:col>
      <xdr:colOff>508000</xdr:colOff>
      <xdr:row>6</xdr:row>
      <xdr:rowOff>97693</xdr:rowOff>
    </xdr:to>
    <xdr:sp macro="[0]!Va_Accueil" textlink="">
      <xdr:nvSpPr>
        <xdr:cNvPr id="2" name="Flèche gauche 1"/>
        <xdr:cNvSpPr/>
      </xdr:nvSpPr>
      <xdr:spPr>
        <a:xfrm>
          <a:off x="4606192" y="903654"/>
          <a:ext cx="1138116" cy="307731"/>
        </a:xfrm>
        <a:prstGeom prst="leftArrow">
          <a:avLst/>
        </a:prstGeom>
        <a:solidFill>
          <a:schemeClr val="accent6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56444</xdr:colOff>
      <xdr:row>0</xdr:row>
      <xdr:rowOff>73817</xdr:rowOff>
    </xdr:from>
    <xdr:to>
      <xdr:col>1</xdr:col>
      <xdr:colOff>1391694</xdr:colOff>
      <xdr:row>0</xdr:row>
      <xdr:rowOff>613817</xdr:rowOff>
    </xdr:to>
    <xdr:sp macro="[0]!Feuil6.crea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/>
      </xdr:nvSpPr>
      <xdr:spPr>
        <a:xfrm>
          <a:off x="56444" y="73817"/>
          <a:ext cx="3780000" cy="540000"/>
        </a:xfrm>
        <a:prstGeom prst="roundRect">
          <a:avLst/>
        </a:prstGeom>
        <a:solidFill>
          <a:schemeClr val="accent6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AJOUTER</a:t>
          </a:r>
        </a:p>
      </xdr:txBody>
    </xdr:sp>
    <xdr:clientData/>
  </xdr:twoCellAnchor>
  <xdr:twoCellAnchor>
    <xdr:from>
      <xdr:col>6</xdr:col>
      <xdr:colOff>38895</xdr:colOff>
      <xdr:row>0</xdr:row>
      <xdr:rowOff>76525</xdr:rowOff>
    </xdr:from>
    <xdr:to>
      <xdr:col>7</xdr:col>
      <xdr:colOff>1542420</xdr:colOff>
      <xdr:row>0</xdr:row>
      <xdr:rowOff>616525</xdr:rowOff>
    </xdr:to>
    <xdr:sp macro="[0]!Feuil6.Modification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/>
      </xdr:nvSpPr>
      <xdr:spPr>
        <a:xfrm>
          <a:off x="7870562" y="76525"/>
          <a:ext cx="3778941" cy="540000"/>
        </a:xfrm>
        <a:prstGeom prst="roundRect">
          <a:avLst/>
        </a:prstGeom>
        <a:solidFill>
          <a:schemeClr val="accent4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CONSULTER-MODIFIER</a:t>
          </a:r>
        </a:p>
      </xdr:txBody>
    </xdr:sp>
    <xdr:clientData/>
  </xdr:twoCellAnchor>
  <xdr:twoCellAnchor>
    <xdr:from>
      <xdr:col>2</xdr:col>
      <xdr:colOff>130176</xdr:colOff>
      <xdr:row>0</xdr:row>
      <xdr:rowOff>80698</xdr:rowOff>
    </xdr:from>
    <xdr:to>
      <xdr:col>5</xdr:col>
      <xdr:colOff>364759</xdr:colOff>
      <xdr:row>0</xdr:row>
      <xdr:rowOff>620698</xdr:rowOff>
    </xdr:to>
    <xdr:sp macro="[0]!Appel_Usf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/>
      </xdr:nvSpPr>
      <xdr:spPr>
        <a:xfrm>
          <a:off x="3982509" y="80698"/>
          <a:ext cx="3780000" cy="540000"/>
        </a:xfrm>
        <a:prstGeom prst="roundRect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 b="1"/>
            <a:t>Appel LISTE</a:t>
          </a:r>
          <a:r>
            <a:rPr lang="fr-FR" sz="2000" b="1" baseline="0"/>
            <a:t> ENREGISTREMENTS</a:t>
          </a:r>
          <a:endParaRPr lang="fr-FR" sz="2000" b="1"/>
        </a:p>
      </xdr:txBody>
    </xdr:sp>
    <xdr:clientData/>
  </xdr:twoCellAnchor>
  <xdr:twoCellAnchor editAs="absolute">
    <xdr:from>
      <xdr:col>4</xdr:col>
      <xdr:colOff>560917</xdr:colOff>
      <xdr:row>0</xdr:row>
      <xdr:rowOff>711553</xdr:rowOff>
    </xdr:from>
    <xdr:to>
      <xdr:col>6</xdr:col>
      <xdr:colOff>1748000</xdr:colOff>
      <xdr:row>0</xdr:row>
      <xdr:rowOff>1251553</xdr:rowOff>
    </xdr:to>
    <xdr:sp macro="[0]!Feuil6.RAZ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/>
      </xdr:nvSpPr>
      <xdr:spPr>
        <a:xfrm>
          <a:off x="6117167" y="711553"/>
          <a:ext cx="3780000" cy="540000"/>
        </a:xfrm>
        <a:prstGeom prst="roundRect">
          <a:avLst>
            <a:gd name="adj" fmla="val 16667"/>
          </a:avLst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RAZ -</a:t>
          </a:r>
          <a:r>
            <a:rPr lang="fr-FR" sz="2000" baseline="0"/>
            <a:t> </a:t>
          </a:r>
          <a:r>
            <a:rPr lang="fr-BE" sz="2000"/>
            <a:t>consultation/modification</a:t>
          </a:r>
          <a:endParaRPr lang="fr-FR" sz="2000"/>
        </a:p>
      </xdr:txBody>
    </xdr:sp>
    <xdr:clientData/>
  </xdr:twoCellAnchor>
  <xdr:twoCellAnchor editAs="absolute">
    <xdr:from>
      <xdr:col>0</xdr:col>
      <xdr:colOff>1686277</xdr:colOff>
      <xdr:row>0</xdr:row>
      <xdr:rowOff>705556</xdr:rowOff>
    </xdr:from>
    <xdr:to>
      <xdr:col>3</xdr:col>
      <xdr:colOff>1187082</xdr:colOff>
      <xdr:row>0</xdr:row>
      <xdr:rowOff>1245556</xdr:rowOff>
    </xdr:to>
    <xdr:sp macro="[0]!Feuil6.Quitter" textlink="">
      <xdr:nvSpPr>
        <xdr:cNvPr id="6" name="Rectangle à coins arrondis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/>
      </xdr:nvSpPr>
      <xdr:spPr>
        <a:xfrm>
          <a:off x="1686277" y="705556"/>
          <a:ext cx="3780000" cy="540000"/>
        </a:xfrm>
        <a:prstGeom prst="roundRect">
          <a:avLst>
            <a:gd name="adj" fmla="val 16667"/>
          </a:avLst>
        </a:prstGeom>
        <a:solidFill>
          <a:schemeClr val="accent2">
            <a:lumMod val="40000"/>
            <a:lumOff val="6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  <xdr:twoCellAnchor editAs="oneCell">
    <xdr:from>
      <xdr:col>2</xdr:col>
      <xdr:colOff>190500</xdr:colOff>
      <xdr:row>11</xdr:row>
      <xdr:rowOff>0</xdr:rowOff>
    </xdr:from>
    <xdr:to>
      <xdr:col>5</xdr:col>
      <xdr:colOff>46567</xdr:colOff>
      <xdr:row>11</xdr:row>
      <xdr:rowOff>317500</xdr:rowOff>
    </xdr:to>
    <xdr:sp macro="" textlink="">
      <xdr:nvSpPr>
        <xdr:cNvPr id="1026" name="CheckBox1" hidden="1">
          <a:extLst>
            <a:ext uri="{63B3BB69-23CF-44E3-9099-C40C66FF867C}">
              <a14:compatExt xmlns:a14="http://schemas.microsoft.com/office/drawing/2010/main" xmlns="" spid="_x0000_s1026"/>
            </a:ext>
            <a:ext uri="{FF2B5EF4-FFF2-40B4-BE49-F238E27FC236}">
              <a16:creationId xmlns:a16="http://schemas.microsoft.com/office/drawing/2014/main" xmlns="" id="{00000000-0008-0000-0500-000002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FEH56" refreshedDate="44135.602220949077" createdVersion="4" refreshedVersion="3" minRefreshableVersion="3" recordCount="36">
  <cacheSource type="worksheet">
    <worksheetSource name="Tableau1"/>
  </cacheSource>
  <cacheFields count="18">
    <cacheField name="ID" numFmtId="0">
      <sharedItems/>
    </cacheField>
    <cacheField name="date" numFmtId="14">
      <sharedItems containsSemiMixedTypes="0" containsNonDate="0" containsDate="1" containsString="0" minDate="2020-07-10T00:00:00" maxDate="2020-10-31T00:00:00" count="18">
        <d v="2020-10-30T00:00:00"/>
        <d v="2020-10-28T00:00:00"/>
        <d v="2020-07-10T00:00:00"/>
        <d v="2020-10-15T00:00:00"/>
        <d v="2020-10-20T00:00:00"/>
        <d v="2020-10-27T00:00:00"/>
        <d v="2020-10-13T00:00:00"/>
        <d v="2020-10-07T00:00:00"/>
        <d v="2020-10-05T00:00:00"/>
        <d v="2020-10-06T00:00:00"/>
        <d v="2020-09-25T00:00:00"/>
        <d v="2020-09-18T00:00:00"/>
        <d v="2020-09-03T00:00:00"/>
        <d v="2020-10-17T00:00:00"/>
        <d v="2020-10-21T00:00:00"/>
        <d v="2020-10-08T00:00:00"/>
        <d v="2020-10-02T00:00:00"/>
        <d v="2020-10-01T00:00:00"/>
      </sharedItems>
      <fieldGroup par="17" base="1">
        <rangePr groupBy="days" startDate="2020-07-10T00:00:00" endDate="2020-10-31T00:00:00"/>
        <groupItems count="368">
          <s v="&lt;10/07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10/2020"/>
        </groupItems>
      </fieldGroup>
    </cacheField>
    <cacheField name="N° chauffeur" numFmtId="0">
      <sharedItems containsMixedTypes="1" containsNumber="1" containsInteger="1" minValue="10" maxValue="220" count="23">
        <s v="CS"/>
        <n v="170"/>
        <n v="70"/>
        <n v="20"/>
        <n v="110"/>
        <n v="10"/>
        <n v="80"/>
        <n v="60"/>
        <n v="190"/>
        <n v="30"/>
        <n v="140"/>
        <n v="200"/>
        <n v="50"/>
        <n v="100" u="1"/>
        <n v="130" u="1"/>
        <n v="180" u="1"/>
        <n v="40" u="1"/>
        <n v="120" u="1"/>
        <n v="220" u="1"/>
        <n v="90" u="1"/>
        <n v="160" u="1"/>
        <n v="210" u="1"/>
        <n v="150" u="1"/>
      </sharedItems>
    </cacheField>
    <cacheField name="Bulletin" numFmtId="165">
      <sharedItems containsSemiMixedTypes="0" containsString="0" containsNumber="1" minValue="10" maxValue="1052.5999999999999"/>
    </cacheField>
    <cacheField name="Loomis" numFmtId="165">
      <sharedItems containsString="0" containsBlank="1" containsNumber="1" minValue="8" maxValue="2000"/>
    </cacheField>
    <cacheField name="CS" numFmtId="165">
      <sharedItems containsString="0" containsBlank="1" containsNumber="1" minValue="2" maxValue="200"/>
    </cacheField>
    <cacheField name="Diff" numFmtId="165">
      <sharedItems containsString="0" containsBlank="1" containsNumber="1" containsInteger="1" minValue="-10" maxValue="2"/>
    </cacheField>
    <cacheField name="N° Client" numFmtId="49">
      <sharedItems containsMixedTypes="1" containsNumber="1" containsInteger="1" minValue="202512" maxValue="329129"/>
    </cacheField>
    <cacheField name="Montant_total" numFmtId="165">
      <sharedItems containsSemiMixedTypes="0" containsString="0" containsNumber="1" minValue="10" maxValue="1052.5999999999999"/>
    </cacheField>
    <cacheField name="Justif1" numFmtId="0">
      <sharedItems containsSemiMixedTypes="0" containsString="0" containsNumber="1" containsInteger="1" minValue="1" maxValue="501"/>
    </cacheField>
    <cacheField name="Justif2" numFmtId="0">
      <sharedItems containsString="0" containsBlank="1" containsNumber="1" containsInteger="1" minValue="2" maxValue="502"/>
    </cacheField>
    <cacheField name="Justif3" numFmtId="0">
      <sharedItems containsString="0" containsBlank="1" containsNumber="1" containsInteger="1" minValue="15" maxValue="503"/>
    </cacheField>
    <cacheField name="Justif4" numFmtId="0">
      <sharedItems containsString="0" containsBlank="1" containsNumber="1" containsInteger="1" minValue="19" maxValue="504"/>
    </cacheField>
    <cacheField name="Justif5" numFmtId="0">
      <sharedItems containsString="0" containsBlank="1" containsNumber="1" containsInteger="1" minValue="105" maxValue="505"/>
    </cacheField>
    <cacheField name="Justif6" numFmtId="0">
      <sharedItems containsNonDate="0" containsString="0" containsBlank="1"/>
    </cacheField>
    <cacheField name="Nbre_J" numFmtId="1">
      <sharedItems containsSemiMixedTypes="0" containsString="0" containsNumber="1" containsInteger="1" minValue="1" maxValue="5"/>
    </cacheField>
    <cacheField name="Mois" numFmtId="0" databaseField="0">
      <fieldGroup base="1">
        <rangePr groupBy="months" startDate="2020-07-10T00:00:00" endDate="2020-10-31T00:00:00"/>
        <groupItems count="14">
          <s v="&lt;10/07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10/2020"/>
        </groupItems>
      </fieldGroup>
    </cacheField>
    <cacheField name="Années" numFmtId="0" databaseField="0">
      <fieldGroup base="1">
        <rangePr groupBy="years" startDate="2020-07-10T00:00:00" endDate="2020-10-31T00:00:00"/>
        <groupItems count="3">
          <s v="&lt;10/07/2020"/>
          <s v="2020"/>
          <s v="&gt;31/10/202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s v="R0000036"/>
    <x v="0"/>
    <x v="0"/>
    <n v="10"/>
    <n v="8"/>
    <n v="2"/>
    <n v="0"/>
    <n v="324376"/>
    <n v="10"/>
    <n v="100"/>
    <m/>
    <m/>
    <m/>
    <m/>
    <m/>
    <n v="1"/>
  </r>
  <r>
    <s v="R0000035"/>
    <x v="0"/>
    <x v="1"/>
    <n v="100"/>
    <n v="100"/>
    <n v="70"/>
    <n v="0"/>
    <n v="324366"/>
    <n v="100"/>
    <n v="473"/>
    <n v="475"/>
    <n v="476"/>
    <m/>
    <m/>
    <m/>
    <n v="3"/>
  </r>
  <r>
    <s v="R0000034"/>
    <x v="0"/>
    <x v="1"/>
    <n v="70"/>
    <m/>
    <m/>
    <m/>
    <n v="322967"/>
    <n v="70"/>
    <n v="71"/>
    <n v="72"/>
    <m/>
    <m/>
    <m/>
    <m/>
    <n v="2"/>
  </r>
  <r>
    <s v="R0000033"/>
    <x v="0"/>
    <x v="2"/>
    <n v="50"/>
    <n v="150"/>
    <n v="5"/>
    <n v="0"/>
    <n v="329129"/>
    <n v="50"/>
    <n v="60"/>
    <m/>
    <m/>
    <m/>
    <m/>
    <m/>
    <n v="1"/>
  </r>
  <r>
    <s v="R0000032"/>
    <x v="0"/>
    <x v="2"/>
    <n v="50"/>
    <m/>
    <m/>
    <m/>
    <n v="324376"/>
    <n v="50"/>
    <n v="57"/>
    <n v="58"/>
    <n v="49"/>
    <m/>
    <m/>
    <m/>
    <n v="3"/>
  </r>
  <r>
    <s v="R0000031"/>
    <x v="0"/>
    <x v="2"/>
    <n v="55"/>
    <m/>
    <m/>
    <m/>
    <n v="324376"/>
    <n v="55"/>
    <n v="55"/>
    <n v="56"/>
    <m/>
    <m/>
    <m/>
    <m/>
    <n v="2"/>
  </r>
  <r>
    <s v="R0000030"/>
    <x v="0"/>
    <x v="3"/>
    <n v="10"/>
    <m/>
    <m/>
    <n v="-10"/>
    <n v="324376"/>
    <n v="10"/>
    <n v="12"/>
    <n v="14"/>
    <m/>
    <m/>
    <m/>
    <m/>
    <n v="2"/>
  </r>
  <r>
    <s v="R0000029"/>
    <x v="0"/>
    <x v="4"/>
    <n v="15"/>
    <n v="42"/>
    <n v="10"/>
    <n v="0"/>
    <n v="324433"/>
    <n v="15"/>
    <n v="18"/>
    <n v="19"/>
    <m/>
    <m/>
    <m/>
    <m/>
    <n v="2"/>
  </r>
  <r>
    <s v="R0000028"/>
    <x v="0"/>
    <x v="4"/>
    <n v="15"/>
    <m/>
    <m/>
    <m/>
    <n v="223804"/>
    <n v="15"/>
    <n v="16"/>
    <n v="17"/>
    <n v="18"/>
    <n v="19"/>
    <m/>
    <m/>
    <n v="4"/>
  </r>
  <r>
    <s v="R0000027"/>
    <x v="0"/>
    <x v="4"/>
    <n v="12"/>
    <m/>
    <m/>
    <m/>
    <n v="202690"/>
    <n v="12"/>
    <n v="13"/>
    <n v="14"/>
    <n v="15"/>
    <m/>
    <m/>
    <m/>
    <n v="3"/>
  </r>
  <r>
    <s v="R0000026"/>
    <x v="0"/>
    <x v="4"/>
    <n v="10"/>
    <m/>
    <m/>
    <m/>
    <n v="202570"/>
    <n v="10"/>
    <n v="12"/>
    <n v="13"/>
    <m/>
    <m/>
    <m/>
    <m/>
    <n v="2"/>
  </r>
  <r>
    <s v="R0000025"/>
    <x v="1"/>
    <x v="5"/>
    <n v="100"/>
    <n v="150"/>
    <n v="50"/>
    <n v="0"/>
    <n v="324366"/>
    <n v="100"/>
    <n v="55"/>
    <n v="66"/>
    <n v="77"/>
    <m/>
    <m/>
    <m/>
    <n v="3"/>
  </r>
  <r>
    <s v="R0000024"/>
    <x v="1"/>
    <x v="5"/>
    <n v="100"/>
    <m/>
    <m/>
    <m/>
    <n v="324362"/>
    <n v="100"/>
    <n v="10"/>
    <m/>
    <m/>
    <m/>
    <m/>
    <m/>
    <n v="1"/>
  </r>
  <r>
    <s v="R0000023"/>
    <x v="2"/>
    <x v="5"/>
    <n v="150"/>
    <n v="100"/>
    <n v="50"/>
    <n v="0"/>
    <n v="324366"/>
    <n v="150"/>
    <n v="10"/>
    <n v="20"/>
    <m/>
    <m/>
    <m/>
    <m/>
    <n v="2"/>
  </r>
  <r>
    <s v="R0000022"/>
    <x v="3"/>
    <x v="6"/>
    <n v="1000"/>
    <n v="1000"/>
    <n v="100"/>
    <n v="0"/>
    <n v="324376"/>
    <n v="1000"/>
    <n v="16"/>
    <n v="17"/>
    <n v="18"/>
    <m/>
    <m/>
    <m/>
    <n v="3"/>
  </r>
  <r>
    <s v="R0000021"/>
    <x v="3"/>
    <x v="6"/>
    <n v="100"/>
    <m/>
    <m/>
    <m/>
    <n v="324366"/>
    <n v="100"/>
    <n v="12"/>
    <n v="13"/>
    <m/>
    <m/>
    <m/>
    <m/>
    <n v="2"/>
  </r>
  <r>
    <s v="R0000020"/>
    <x v="4"/>
    <x v="7"/>
    <n v="125"/>
    <n v="100"/>
    <n v="25"/>
    <n v="0"/>
    <n v="324366"/>
    <n v="125"/>
    <n v="10"/>
    <m/>
    <m/>
    <m/>
    <m/>
    <m/>
    <n v="1"/>
  </r>
  <r>
    <s v="R0000019"/>
    <x v="5"/>
    <x v="2"/>
    <n v="122"/>
    <n v="240"/>
    <n v="5"/>
    <n v="0"/>
    <n v="329129"/>
    <n v="122"/>
    <n v="3"/>
    <n v="5"/>
    <m/>
    <m/>
    <m/>
    <m/>
    <n v="2"/>
  </r>
  <r>
    <s v="R0000018"/>
    <x v="5"/>
    <x v="2"/>
    <n v="123"/>
    <m/>
    <m/>
    <m/>
    <n v="324376"/>
    <n v="123"/>
    <n v="1"/>
    <n v="2"/>
    <m/>
    <m/>
    <m/>
    <m/>
    <n v="2"/>
  </r>
  <r>
    <s v="R0000017"/>
    <x v="6"/>
    <x v="3"/>
    <n v="125"/>
    <n v="100"/>
    <n v="25"/>
    <n v="0"/>
    <n v="324366"/>
    <n v="125"/>
    <n v="11"/>
    <m/>
    <m/>
    <m/>
    <m/>
    <m/>
    <n v="1"/>
  </r>
  <r>
    <s v="R0000016"/>
    <x v="7"/>
    <x v="7"/>
    <n v="100"/>
    <n v="160"/>
    <n v="100"/>
    <n v="0"/>
    <n v="324362"/>
    <n v="100"/>
    <n v="13"/>
    <n v="14"/>
    <n v="15"/>
    <m/>
    <m/>
    <m/>
    <n v="3"/>
  </r>
  <r>
    <s v="R0000015"/>
    <x v="7"/>
    <x v="7"/>
    <n v="160"/>
    <m/>
    <m/>
    <m/>
    <n v="324433"/>
    <n v="160"/>
    <n v="12"/>
    <n v="13"/>
    <m/>
    <m/>
    <m/>
    <m/>
    <n v="2"/>
  </r>
  <r>
    <s v="R0000014"/>
    <x v="8"/>
    <x v="2"/>
    <n v="1000"/>
    <n v="800"/>
    <n v="200"/>
    <n v="0"/>
    <n v="324376"/>
    <n v="1000"/>
    <n v="501"/>
    <n v="502"/>
    <n v="503"/>
    <n v="504"/>
    <n v="505"/>
    <m/>
    <n v="5"/>
  </r>
  <r>
    <s v="R0000013"/>
    <x v="9"/>
    <x v="8"/>
    <n v="1000"/>
    <n v="2000"/>
    <n v="50.6"/>
    <n v="2"/>
    <n v="324376"/>
    <n v="1000"/>
    <n v="201"/>
    <n v="202"/>
    <n v="203"/>
    <n v="204"/>
    <m/>
    <m/>
    <n v="4"/>
  </r>
  <r>
    <s v="R0000012"/>
    <x v="9"/>
    <x v="8"/>
    <n v="1052.5999999999999"/>
    <m/>
    <m/>
    <m/>
    <n v="202570"/>
    <n v="1052.5999999999999"/>
    <n v="101"/>
    <n v="102"/>
    <n v="103"/>
    <n v="104"/>
    <n v="105"/>
    <m/>
    <n v="5"/>
  </r>
  <r>
    <s v="R0000011"/>
    <x v="10"/>
    <x v="7"/>
    <n v="120"/>
    <n v="100"/>
    <n v="20"/>
    <n v="0"/>
    <n v="324433"/>
    <n v="120"/>
    <n v="10"/>
    <m/>
    <m/>
    <m/>
    <m/>
    <m/>
    <n v="1"/>
  </r>
  <r>
    <s v="R0000010"/>
    <x v="11"/>
    <x v="9"/>
    <n v="40"/>
    <n v="30"/>
    <n v="10"/>
    <n v="0"/>
    <n v="324433"/>
    <n v="40"/>
    <n v="10"/>
    <n v="20"/>
    <m/>
    <m/>
    <m/>
    <m/>
    <n v="2"/>
  </r>
  <r>
    <s v="R0000009"/>
    <x v="12"/>
    <x v="3"/>
    <n v="100"/>
    <n v="90"/>
    <n v="10"/>
    <n v="0"/>
    <n v="324433"/>
    <n v="100"/>
    <n v="10"/>
    <m/>
    <m/>
    <m/>
    <m/>
    <m/>
    <n v="1"/>
  </r>
  <r>
    <s v="R0000008"/>
    <x v="13"/>
    <x v="10"/>
    <n v="250.25"/>
    <n v="200"/>
    <n v="50.25"/>
    <n v="0"/>
    <n v="324772"/>
    <n v="250.25"/>
    <n v="20"/>
    <m/>
    <m/>
    <m/>
    <m/>
    <m/>
    <n v="1"/>
  </r>
  <r>
    <s v="R0000007"/>
    <x v="14"/>
    <x v="11"/>
    <n v="150"/>
    <n v="100"/>
    <n v="50"/>
    <n v="0"/>
    <n v="324376"/>
    <n v="150"/>
    <n v="10"/>
    <m/>
    <m/>
    <m/>
    <m/>
    <m/>
    <n v="1"/>
  </r>
  <r>
    <s v="R0000006"/>
    <x v="15"/>
    <x v="0"/>
    <n v="154.25"/>
    <n v="52.25"/>
    <n v="102"/>
    <n v="0"/>
    <n v="202690"/>
    <n v="154.25"/>
    <n v="15"/>
    <m/>
    <m/>
    <m/>
    <m/>
    <m/>
    <n v="1"/>
  </r>
  <r>
    <s v="R0000005"/>
    <x v="8"/>
    <x v="7"/>
    <n v="254.36"/>
    <n v="250"/>
    <n v="4.3600000000000003"/>
    <n v="0"/>
    <n v="202512"/>
    <n v="254.36"/>
    <n v="45"/>
    <n v="46"/>
    <m/>
    <m/>
    <m/>
    <m/>
    <n v="2"/>
  </r>
  <r>
    <s v="R0000004"/>
    <x v="16"/>
    <x v="12"/>
    <n v="150.36000000000001"/>
    <n v="1100"/>
    <n v="55.36"/>
    <n v="0"/>
    <n v="202819"/>
    <n v="150.36000000000001"/>
    <n v="131"/>
    <m/>
    <m/>
    <m/>
    <m/>
    <m/>
    <n v="1"/>
  </r>
  <r>
    <s v="R0000003"/>
    <x v="16"/>
    <x v="12"/>
    <n v="1005"/>
    <m/>
    <m/>
    <m/>
    <n v="202709"/>
    <n v="1005"/>
    <n v="121"/>
    <m/>
    <m/>
    <m/>
    <m/>
    <m/>
    <n v="1"/>
  </r>
  <r>
    <s v="R0000002"/>
    <x v="17"/>
    <x v="5"/>
    <n v="250.32"/>
    <n v="200"/>
    <n v="50.32"/>
    <n v="0"/>
    <n v="202570"/>
    <n v="250.32"/>
    <n v="11"/>
    <n v="12"/>
    <m/>
    <m/>
    <m/>
    <m/>
    <n v="2"/>
  </r>
  <r>
    <s v="R0000001"/>
    <x v="14"/>
    <x v="5"/>
    <n v="100"/>
    <n v="80"/>
    <n v="20"/>
    <n v="0"/>
    <s v="202512"/>
    <n v="100"/>
    <n v="2"/>
    <n v="3"/>
    <m/>
    <m/>
    <m/>
    <m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4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rowHeaderCaption="Nom des Chauffeurs">
  <location ref="A5:C49" firstHeaderRow="1" firstDataRow="2" firstDataCol="1" rowPageCount="2" colPageCount="1"/>
  <pivotFields count="18">
    <pivotField showAll="0"/>
    <pivotField axis="axisRow" numFmtId="14" multipleItemSelectionAllowed="1" showAll="0">
      <items count="369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  <item t="default"/>
      </items>
    </pivotField>
    <pivotField axis="axisRow" showAll="0">
      <items count="24">
        <item x="3"/>
        <item x="5"/>
        <item x="9"/>
        <item m="1" x="16"/>
        <item x="12"/>
        <item x="7"/>
        <item x="2"/>
        <item x="6"/>
        <item m="1" x="19"/>
        <item m="1" x="13"/>
        <item x="4"/>
        <item m="1" x="17"/>
        <item m="1" x="14"/>
        <item x="10"/>
        <item m="1" x="22"/>
        <item m="1" x="20"/>
        <item x="1"/>
        <item m="1" x="15"/>
        <item x="8"/>
        <item x="11"/>
        <item m="1" x="21"/>
        <item m="1" x="18"/>
        <item x="0"/>
        <item t="default"/>
      </items>
    </pivotField>
    <pivotField dataField="1" numFmtId="164" showAll="0"/>
    <pivotField numFmtId="165" showAll="0" defaultSubtotal="0"/>
    <pivotField numFmtId="165" showAll="0" defaultSubtotal="0"/>
    <pivotField dataField="1" showAll="0"/>
    <pivotField showAll="0"/>
    <pivotField numFmtId="165" showAll="0" defaultSubtotal="0"/>
    <pivotField showAll="0"/>
    <pivotField showAll="0"/>
    <pivotField showAll="0"/>
    <pivotField showAll="0"/>
    <pivotField showAll="0"/>
    <pivotField showAll="0" defaultSubtotal="0"/>
    <pivotField numFmtId="1" showAll="0" defaultSubtotal="0"/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4">
        <item x="1"/>
        <item x="0"/>
        <item x="2"/>
        <item t="default"/>
      </items>
    </pivotField>
  </pivotFields>
  <rowFields count="2">
    <field x="1"/>
    <field x="2"/>
  </rowFields>
  <rowItems count="43">
    <i>
      <x v="191"/>
    </i>
    <i r="1">
      <x v="1"/>
    </i>
    <i>
      <x v="246"/>
    </i>
    <i r="1">
      <x/>
    </i>
    <i>
      <x v="261"/>
    </i>
    <i r="1">
      <x v="2"/>
    </i>
    <i>
      <x v="268"/>
    </i>
    <i r="1">
      <x v="5"/>
    </i>
    <i>
      <x v="274"/>
    </i>
    <i r="1">
      <x v="1"/>
    </i>
    <i>
      <x v="275"/>
    </i>
    <i r="1">
      <x v="4"/>
    </i>
    <i>
      <x v="278"/>
    </i>
    <i r="1">
      <x v="5"/>
    </i>
    <i r="1">
      <x v="6"/>
    </i>
    <i>
      <x v="279"/>
    </i>
    <i r="1">
      <x v="18"/>
    </i>
    <i>
      <x v="280"/>
    </i>
    <i r="1">
      <x v="5"/>
    </i>
    <i>
      <x v="281"/>
    </i>
    <i r="1">
      <x v="22"/>
    </i>
    <i>
      <x v="286"/>
    </i>
    <i r="1">
      <x/>
    </i>
    <i>
      <x v="288"/>
    </i>
    <i r="1">
      <x v="7"/>
    </i>
    <i>
      <x v="290"/>
    </i>
    <i r="1">
      <x v="13"/>
    </i>
    <i>
      <x v="293"/>
    </i>
    <i r="1">
      <x v="5"/>
    </i>
    <i>
      <x v="294"/>
    </i>
    <i r="1">
      <x v="1"/>
    </i>
    <i r="1">
      <x v="19"/>
    </i>
    <i>
      <x v="300"/>
    </i>
    <i r="1">
      <x v="6"/>
    </i>
    <i>
      <x v="301"/>
    </i>
    <i r="1">
      <x v="1"/>
    </i>
    <i>
      <x v="303"/>
    </i>
    <i r="1">
      <x/>
    </i>
    <i r="1">
      <x v="6"/>
    </i>
    <i r="1">
      <x v="10"/>
    </i>
    <i r="1">
      <x v="16"/>
    </i>
    <i r="1">
      <x v="22"/>
    </i>
    <i t="grand">
      <x/>
    </i>
  </rowItems>
  <colFields count="1">
    <field x="-2"/>
  </colFields>
  <colItems count="2">
    <i>
      <x/>
    </i>
    <i i="1">
      <x v="1"/>
    </i>
  </colItems>
  <pageFields count="2">
    <pageField fld="17" item="0" hier="-1"/>
    <pageField fld="16" hier="-1"/>
  </pageFields>
  <dataFields count="2">
    <dataField name="Somme" fld="3" baseField="1" baseItem="0" numFmtId="165"/>
    <dataField name="Somme des Diff" fld="6" baseField="1" baseItem="0" numFmtId="165"/>
  </dataFields>
  <formats count="25">
    <format dxfId="4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4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41">
      <pivotArea dataOnly="0" labelOnly="1" fieldPosition="0">
        <references count="1">
          <reference field="2" count="2">
            <x v="10"/>
            <x v="12"/>
          </reference>
        </references>
      </pivotArea>
    </format>
    <format dxfId="40">
      <pivotArea collapsedLevelsAreSubtotals="1" fieldPosition="0">
        <references count="1">
          <reference field="2" count="2">
            <x v="10"/>
            <x v="12"/>
          </reference>
        </references>
      </pivotArea>
    </format>
    <format dxfId="39">
      <pivotArea dataOnly="0" labelOnly="1" outline="0" fieldPosition="0">
        <references count="1">
          <reference field="17" count="1">
            <x v="0"/>
          </reference>
        </references>
      </pivotArea>
    </format>
    <format dxfId="38">
      <pivotArea dataOnly="0" labelOnly="1" outline="0" fieldPosition="0">
        <references count="2">
          <reference field="16" count="0"/>
          <reference field="17" count="1" selected="0">
            <x v="0"/>
          </reference>
        </references>
      </pivotArea>
    </format>
    <format dxfId="37">
      <pivotArea dataOnly="0" labelOnly="1" outline="0" fieldPosition="0">
        <references count="1">
          <reference field="17" count="1">
            <x v="0"/>
          </reference>
        </references>
      </pivotArea>
    </format>
    <format dxfId="36">
      <pivotArea dataOnly="0" labelOnly="1" outline="0" fieldPosition="0">
        <references count="2">
          <reference field="16" count="0"/>
          <reference field="17" count="1" selected="0">
            <x v="0"/>
          </reference>
        </references>
      </pivotArea>
    </format>
    <format dxfId="35">
      <pivotArea dataOnly="0" labelOnly="1" fieldPosition="0">
        <references count="2">
          <reference field="1" count="1" selected="0">
            <x v="246"/>
          </reference>
          <reference field="2" count="1">
            <x v="0"/>
          </reference>
        </references>
      </pivotArea>
    </format>
    <format dxfId="34">
      <pivotArea collapsedLevelsAreSubtotals="1" fieldPosition="0">
        <references count="1">
          <reference field="1" count="1">
            <x v="246"/>
          </reference>
        </references>
      </pivotArea>
    </format>
    <format dxfId="33">
      <pivotArea dataOnly="0" labelOnly="1" fieldPosition="0">
        <references count="1">
          <reference field="1" count="1">
            <x v="246"/>
          </reference>
        </references>
      </pivotArea>
    </format>
    <format dxfId="32">
      <pivotArea collapsedLevelsAreSubtotals="1" fieldPosition="0">
        <references count="1">
          <reference field="1" count="1">
            <x v="261"/>
          </reference>
        </references>
      </pivotArea>
    </format>
    <format dxfId="31">
      <pivotArea dataOnly="0" labelOnly="1" fieldPosition="0">
        <references count="1">
          <reference field="1" count="1">
            <x v="261"/>
          </reference>
        </references>
      </pivotArea>
    </format>
    <format dxfId="30">
      <pivotArea dataOnly="0" fieldPosition="0">
        <references count="2">
          <reference field="2" count="1">
            <x v="2"/>
          </reference>
          <reference field="17" count="1" selected="0">
            <x v="0"/>
          </reference>
        </references>
      </pivotArea>
    </format>
    <format dxfId="29">
      <pivotArea dataOnly="0" fieldPosition="0">
        <references count="2">
          <reference field="1" count="1">
            <x v="268"/>
          </reference>
          <reference field="17" count="1" selected="0">
            <x v="0"/>
          </reference>
        </references>
      </pivotArea>
    </format>
    <format dxfId="28">
      <pivotArea dataOnly="0" fieldPosition="0">
        <references count="2">
          <reference field="1" count="1">
            <x v="274"/>
          </reference>
          <reference field="17" count="1" selected="0">
            <x v="0"/>
          </reference>
        </references>
      </pivotArea>
    </format>
    <format dxfId="27">
      <pivotArea dataOnly="0" fieldPosition="0">
        <references count="2">
          <reference field="1" count="1">
            <x v="275"/>
          </reference>
          <reference field="17" count="1" selected="0">
            <x v="0"/>
          </reference>
        </references>
      </pivotArea>
    </format>
    <format dxfId="26">
      <pivotArea dataOnly="0" fieldPosition="0">
        <references count="2">
          <reference field="1" count="1">
            <x v="278"/>
          </reference>
          <reference field="17" count="1" selected="0">
            <x v="0"/>
          </reference>
        </references>
      </pivotArea>
    </format>
    <format dxfId="25">
      <pivotArea dataOnly="0" fieldPosition="0">
        <references count="2">
          <reference field="1" count="1">
            <x v="279"/>
          </reference>
          <reference field="17" count="1" selected="0">
            <x v="0"/>
          </reference>
        </references>
      </pivotArea>
    </format>
    <format dxfId="24">
      <pivotArea dataOnly="0" fieldPosition="0">
        <references count="2">
          <reference field="1" count="1">
            <x v="280"/>
          </reference>
          <reference field="17" count="1" selected="0">
            <x v="0"/>
          </reference>
        </references>
      </pivotArea>
    </format>
    <format dxfId="23">
      <pivotArea dataOnly="0" fieldPosition="0">
        <references count="2">
          <reference field="1" count="1">
            <x v="281"/>
          </reference>
          <reference field="17" count="1" selected="0">
            <x v="0"/>
          </reference>
        </references>
      </pivotArea>
    </format>
    <format dxfId="22">
      <pivotArea dataOnly="0" fieldPosition="0">
        <references count="2">
          <reference field="1" count="1">
            <x v="286"/>
          </reference>
          <reference field="17" count="1" selected="0">
            <x v="0"/>
          </reference>
        </references>
      </pivotArea>
    </format>
    <format dxfId="21">
      <pivotArea dataOnly="0" fieldPosition="0">
        <references count="2">
          <reference field="1" count="1">
            <x v="290"/>
          </reference>
          <reference field="17" count="1" selected="0">
            <x v="0"/>
          </reference>
        </references>
      </pivotArea>
    </format>
    <format dxfId="20">
      <pivotArea dataOnly="0" fieldPosition="0">
        <references count="2">
          <reference field="1" count="1">
            <x v="294"/>
          </reference>
          <reference field="17" count="1" selected="0">
            <x v="0"/>
          </reference>
        </references>
      </pivotArea>
    </format>
    <format dxfId="19">
      <pivotArea dataOnly="0" fieldPosition="0">
        <references count="2">
          <reference field="1" count="1">
            <x v="300"/>
          </reference>
          <reference field="17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au2" displayName="Tableau2" ref="B2:F25" totalsRowShown="0" headerRowDxfId="54" dataDxfId="52" headerRowBorderDxfId="53" tableBorderDxfId="51" totalsRowBorderDxfId="50">
  <autoFilter ref="B2:F25"/>
  <tableColumns count="5">
    <tableColumn id="1" name="Chauffeurs" dataDxfId="49">
      <calculatedColumnFormula>IF(A3="","",A3)</calculatedColumnFormula>
    </tableColumn>
    <tableColumn id="2" name="BULLETINS" dataDxfId="48">
      <calculatedColumnFormula>SUMPRODUCT((Tableau1[date]=Feuil1!$C$1)*(Tableau1[N° chauffeur]=Feuil1!B3)*Tableau1[Bulletin])</calculatedColumnFormula>
    </tableColumn>
    <tableColumn id="3" name="Loomis" dataDxfId="47">
      <calculatedColumnFormula>SUMPRODUCT((Tableau1[date]=Feuil1!$C$1)*(Tableau1[N° chauffeur]=Feuil1!B3)*Tableau1[Loomis])</calculatedColumnFormula>
    </tableColumn>
    <tableColumn id="4" name="CS" dataDxfId="46">
      <calculatedColumnFormula>SUMPRODUCT((Tableau1[date]=Feuil1!$C$1)*(Tableau1[N° chauffeur]=Feuil1!B3)*Tableau1[CS])</calculatedColumnFormula>
    </tableColumn>
    <tableColumn id="5" name="Différence" dataDxfId="45">
      <calculatedColumnFormula>C3-(D3+E3)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P2" insertRow="1" totalsRowShown="0" dataDxfId="0">
  <autoFilter ref="A1:P2"/>
  <tableColumns count="16">
    <tableColumn id="17" name="ID" dataDxfId="16"/>
    <tableColumn id="1" name="date" dataDxfId="15"/>
    <tableColumn id="2" name="N° chauffeur" dataDxfId="14"/>
    <tableColumn id="3" name="Bulletin" dataDxfId="13">
      <calculatedColumnFormula>Tableau1[[#This Row],[Montant_total]]</calculatedColumnFormula>
    </tableColumn>
    <tableColumn id="4" name="Loomis" dataDxfId="12"/>
    <tableColumn id="5" name="CS" dataDxfId="11"/>
    <tableColumn id="11" name="Diff" dataDxfId="10"/>
    <tableColumn id="18" name="N° Client" dataDxfId="9"/>
    <tableColumn id="19" name="Montant_total" dataDxfId="8"/>
    <tableColumn id="6" name="Justif1" dataDxfId="7"/>
    <tableColumn id="8" name="Justif2" dataDxfId="6"/>
    <tableColumn id="10" name="Justif3" dataDxfId="5"/>
    <tableColumn id="12" name="Justif4" dataDxfId="4"/>
    <tableColumn id="13" name="Justif5" dataDxfId="3"/>
    <tableColumn id="14" name="Justif6" dataDxfId="2"/>
    <tableColumn id="7" name="Nbre_J" dataDxfId="1">
      <calculatedColumnFormula>COUNTA(Tableau1[[#This Row],[Justif1]:[Justif6]])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3" displayName="Tableau3" ref="D1:D19" totalsRowShown="0" dataDxfId="17" tableBorderDxfId="44">
  <autoFilter ref="D1:D19"/>
  <tableColumns count="1">
    <tableColumn id="1" name="Date sans doublons" dataDxfId="1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C28"/>
  <sheetViews>
    <sheetView tabSelected="1" topLeftCell="B1" workbookViewId="0">
      <selection activeCell="M17" sqref="M17"/>
    </sheetView>
  </sheetViews>
  <sheetFormatPr baseColWidth="10" defaultRowHeight="14.5"/>
  <cols>
    <col min="1" max="1" width="3.7265625" hidden="1" customWidth="1"/>
  </cols>
  <sheetData>
    <row r="1" spans="1:3">
      <c r="A1" s="72">
        <v>6</v>
      </c>
    </row>
    <row r="2" spans="1:3">
      <c r="A2">
        <v>3</v>
      </c>
    </row>
    <row r="3" spans="1:3">
      <c r="A3">
        <v>4</v>
      </c>
    </row>
    <row r="4" spans="1:3">
      <c r="A4">
        <v>6</v>
      </c>
    </row>
    <row r="5" spans="1:3">
      <c r="A5">
        <v>8</v>
      </c>
      <c r="C5" s="29"/>
    </row>
    <row r="6" spans="1:3">
      <c r="A6">
        <v>15</v>
      </c>
    </row>
    <row r="7" spans="1:3">
      <c r="A7">
        <v>17</v>
      </c>
    </row>
    <row r="8" spans="1:3">
      <c r="A8">
        <v>20</v>
      </c>
    </row>
    <row r="9" spans="1:3">
      <c r="A9">
        <v>22</v>
      </c>
    </row>
    <row r="10" spans="1:3">
      <c r="A10">
        <v>24</v>
      </c>
    </row>
    <row r="11" spans="1:3">
      <c r="A11">
        <v>26</v>
      </c>
    </row>
    <row r="12" spans="1:3">
      <c r="A12">
        <v>27</v>
      </c>
    </row>
    <row r="13" spans="1:3">
      <c r="A13">
        <v>28</v>
      </c>
    </row>
    <row r="14" spans="1:3">
      <c r="A14">
        <v>33</v>
      </c>
    </row>
    <row r="15" spans="1:3">
      <c r="A15">
        <v>34</v>
      </c>
    </row>
    <row r="16" spans="1:3">
      <c r="A16">
        <v>35</v>
      </c>
    </row>
    <row r="17" spans="1:1">
      <c r="A17">
        <v>36</v>
      </c>
    </row>
    <row r="18" spans="1:1">
      <c r="A18">
        <v>37</v>
      </c>
    </row>
    <row r="19" spans="1:1">
      <c r="A19">
        <v>38</v>
      </c>
    </row>
    <row r="20" spans="1:1">
      <c r="A20">
        <v>39</v>
      </c>
    </row>
    <row r="21" spans="1:1">
      <c r="A21">
        <v>40</v>
      </c>
    </row>
    <row r="22" spans="1:1">
      <c r="A22">
        <v>42</v>
      </c>
    </row>
    <row r="23" spans="1:1">
      <c r="A23">
        <v>43</v>
      </c>
    </row>
    <row r="24" spans="1:1">
      <c r="A24">
        <v>44</v>
      </c>
    </row>
    <row r="25" spans="1:1">
      <c r="A25">
        <v>45</v>
      </c>
    </row>
    <row r="26" spans="1:1">
      <c r="A26">
        <v>46</v>
      </c>
    </row>
    <row r="27" spans="1:1">
      <c r="A27">
        <v>48</v>
      </c>
    </row>
    <row r="28" spans="1:1">
      <c r="A28">
        <v>50</v>
      </c>
    </row>
  </sheetData>
  <pageMargins left="0.7" right="0.7" top="0.75" bottom="0.75" header="0.3" footer="0.3"/>
  <pageSetup paperSize="9" orientation="portrait" horizontalDpi="0" verticalDpi="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topLeftCell="B1" zoomScale="110" zoomScaleNormal="110" zoomScalePageLayoutView="110" workbookViewId="0">
      <selection activeCell="J19" sqref="J19"/>
    </sheetView>
  </sheetViews>
  <sheetFormatPr baseColWidth="10" defaultRowHeight="14.5"/>
  <cols>
    <col min="1" max="1" width="8.1796875" hidden="1" customWidth="1"/>
    <col min="2" max="2" width="12.7265625" style="19" customWidth="1"/>
    <col min="3" max="3" width="14.453125" style="19" customWidth="1"/>
    <col min="4" max="5" width="15.81640625" style="19" customWidth="1"/>
    <col min="6" max="6" width="10.81640625" style="19"/>
    <col min="14" max="14" width="10.81640625" customWidth="1"/>
  </cols>
  <sheetData>
    <row r="1" spans="1:9">
      <c r="B1" s="31" t="s">
        <v>33</v>
      </c>
      <c r="C1" s="7">
        <v>44125</v>
      </c>
      <c r="D1" s="74" t="s">
        <v>20</v>
      </c>
      <c r="E1" s="75"/>
      <c r="F1" s="8"/>
    </row>
    <row r="2" spans="1:9">
      <c r="B2" s="9" t="s">
        <v>18</v>
      </c>
      <c r="C2" s="10" t="s">
        <v>19</v>
      </c>
      <c r="D2" s="11" t="s">
        <v>24</v>
      </c>
      <c r="E2" s="10" t="s">
        <v>25</v>
      </c>
      <c r="F2" s="10" t="s">
        <v>0</v>
      </c>
    </row>
    <row r="3" spans="1:9">
      <c r="A3">
        <v>200</v>
      </c>
      <c r="B3" s="12">
        <f>IF(A3="","",A3)</f>
        <v>200</v>
      </c>
      <c r="C3" s="13">
        <f>SUMPRODUCT((Tableau1[date]=Feuil1!$C$1)*(Tableau1[N° chauffeur]=Feuil1!B3)*Tableau1[Bulletin])</f>
        <v>0</v>
      </c>
      <c r="D3" s="14">
        <f>SUMPRODUCT((Tableau1[date]=Feuil1!$C$1)*(Tableau1[N° chauffeur]=Feuil1!B3)*Tableau1[Loomis])</f>
        <v>0</v>
      </c>
      <c r="E3" s="14">
        <f>SUMPRODUCT((Tableau1[date]=Feuil1!$C$1)*(Tableau1[N° chauffeur]=Feuil1!B3)*Tableau1[CS])</f>
        <v>0</v>
      </c>
      <c r="F3" s="4">
        <f>C3-(D3+E3)</f>
        <v>0</v>
      </c>
    </row>
    <row r="4" spans="1:9">
      <c r="A4">
        <v>10</v>
      </c>
      <c r="B4" s="12">
        <f t="shared" ref="B4:B25" si="0">IF(A4="","",A4)</f>
        <v>10</v>
      </c>
      <c r="C4" s="13">
        <f>SUMPRODUCT((Tableau1[date]=Feuil1!$C$1)*(Tableau1[N° chauffeur]=Feuil1!B4)*Tableau1[Bulletin])</f>
        <v>0</v>
      </c>
      <c r="D4" s="14">
        <f>SUMPRODUCT((Tableau1[date]=Feuil1!$C$1)*(Tableau1[N° chauffeur]=Feuil1!B4)*Tableau1[Loomis])</f>
        <v>0</v>
      </c>
      <c r="E4" s="14">
        <f>SUMPRODUCT((Tableau1[date]=Feuil1!$C$1)*(Tableau1[N° chauffeur]=Feuil1!B4)*Tableau1[CS])</f>
        <v>0</v>
      </c>
      <c r="F4" s="4">
        <f t="shared" ref="F4:F25" si="1">C4-(D4+E4)</f>
        <v>0</v>
      </c>
    </row>
    <row r="5" spans="1:9">
      <c r="B5" s="12" t="str">
        <f t="shared" si="0"/>
        <v/>
      </c>
      <c r="C5" s="13">
        <f>SUMPRODUCT((Tableau1[date]=Feuil1!$C$1)*(Tableau1[N° chauffeur]=Feuil1!B5)*Tableau1[Bulletin])</f>
        <v>0</v>
      </c>
      <c r="D5" s="14">
        <f>SUMPRODUCT((Tableau1[date]=Feuil1!$C$1)*(Tableau1[N° chauffeur]=Feuil1!B5)*Tableau1[Loomis])</f>
        <v>0</v>
      </c>
      <c r="E5" s="14">
        <f>SUMPRODUCT((Tableau1[date]=Feuil1!$C$1)*(Tableau1[N° chauffeur]=Feuil1!B5)*Tableau1[CS])</f>
        <v>0</v>
      </c>
      <c r="F5" s="4">
        <f t="shared" si="1"/>
        <v>0</v>
      </c>
    </row>
    <row r="6" spans="1:9">
      <c r="B6" s="12" t="str">
        <f t="shared" si="0"/>
        <v/>
      </c>
      <c r="C6" s="13">
        <f>SUMPRODUCT((Tableau1[date]=Feuil1!$C$1)*(Tableau1[N° chauffeur]=Feuil1!B6)*Tableau1[Bulletin])</f>
        <v>0</v>
      </c>
      <c r="D6" s="14">
        <f>SUMPRODUCT((Tableau1[date]=Feuil1!$C$1)*(Tableau1[N° chauffeur]=Feuil1!B6)*Tableau1[Loomis])</f>
        <v>0</v>
      </c>
      <c r="E6" s="14">
        <f>SUMPRODUCT((Tableau1[date]=Feuil1!$C$1)*(Tableau1[N° chauffeur]=Feuil1!B6)*Tableau1[CS])</f>
        <v>0</v>
      </c>
      <c r="F6" s="4">
        <f t="shared" si="1"/>
        <v>0</v>
      </c>
    </row>
    <row r="7" spans="1:9">
      <c r="B7" s="12" t="str">
        <f t="shared" si="0"/>
        <v/>
      </c>
      <c r="C7" s="13">
        <f>SUMPRODUCT((Tableau1[date]=Feuil1!$C$1)*(Tableau1[N° chauffeur]=Feuil1!B7)*Tableau1[Bulletin])</f>
        <v>0</v>
      </c>
      <c r="D7" s="14">
        <f>SUMPRODUCT((Tableau1[date]=Feuil1!$C$1)*(Tableau1[N° chauffeur]=Feuil1!B7)*Tableau1[Loomis])</f>
        <v>0</v>
      </c>
      <c r="E7" s="14">
        <f>SUMPRODUCT((Tableau1[date]=Feuil1!$C$1)*(Tableau1[N° chauffeur]=Feuil1!B7)*Tableau1[CS])</f>
        <v>0</v>
      </c>
      <c r="F7" s="4">
        <f t="shared" si="1"/>
        <v>0</v>
      </c>
    </row>
    <row r="8" spans="1:9">
      <c r="B8" s="12" t="str">
        <f t="shared" si="0"/>
        <v/>
      </c>
      <c r="C8" s="13">
        <f>SUMPRODUCT((Tableau1[date]=Feuil1!$C$1)*(Tableau1[N° chauffeur]=Feuil1!B8)*Tableau1[Bulletin])</f>
        <v>0</v>
      </c>
      <c r="D8" s="14">
        <f>SUMPRODUCT((Tableau1[date]=Feuil1!$C$1)*(Tableau1[N° chauffeur]=Feuil1!B8)*Tableau1[Loomis])</f>
        <v>0</v>
      </c>
      <c r="E8" s="14">
        <f>SUMPRODUCT((Tableau1[date]=Feuil1!$C$1)*(Tableau1[N° chauffeur]=Feuil1!B8)*Tableau1[CS])</f>
        <v>0</v>
      </c>
      <c r="F8" s="4">
        <f t="shared" si="1"/>
        <v>0</v>
      </c>
    </row>
    <row r="9" spans="1:9">
      <c r="B9" s="12" t="str">
        <f t="shared" si="0"/>
        <v/>
      </c>
      <c r="C9" s="13">
        <f>SUMPRODUCT((Tableau1[date]=Feuil1!$C$1)*(Tableau1[N° chauffeur]=Feuil1!B9)*Tableau1[Bulletin])</f>
        <v>0</v>
      </c>
      <c r="D9" s="14">
        <f>SUMPRODUCT((Tableau1[date]=Feuil1!$C$1)*(Tableau1[N° chauffeur]=Feuil1!B9)*Tableau1[Loomis])</f>
        <v>0</v>
      </c>
      <c r="E9" s="14">
        <f>SUMPRODUCT((Tableau1[date]=Feuil1!$C$1)*(Tableau1[N° chauffeur]=Feuil1!B9)*Tableau1[CS])</f>
        <v>0</v>
      </c>
      <c r="F9" s="4">
        <f t="shared" si="1"/>
        <v>0</v>
      </c>
    </row>
    <row r="10" spans="1:9">
      <c r="B10" s="12" t="str">
        <f t="shared" si="0"/>
        <v/>
      </c>
      <c r="C10" s="13">
        <f>SUMPRODUCT((Tableau1[date]=Feuil1!$C$1)*(Tableau1[N° chauffeur]=Feuil1!B10)*Tableau1[Bulletin])</f>
        <v>0</v>
      </c>
      <c r="D10" s="14">
        <f>SUMPRODUCT((Tableau1[date]=Feuil1!$C$1)*(Tableau1[N° chauffeur]=Feuil1!B10)*Tableau1[Loomis])</f>
        <v>0</v>
      </c>
      <c r="E10" s="14">
        <f>SUMPRODUCT((Tableau1[date]=Feuil1!$C$1)*(Tableau1[N° chauffeur]=Feuil1!B10)*Tableau1[CS])</f>
        <v>0</v>
      </c>
      <c r="F10" s="4">
        <f t="shared" si="1"/>
        <v>0</v>
      </c>
    </row>
    <row r="11" spans="1:9">
      <c r="B11" s="12" t="str">
        <f t="shared" si="0"/>
        <v/>
      </c>
      <c r="C11" s="13">
        <f>SUMPRODUCT((Tableau1[date]=Feuil1!$C$1)*(Tableau1[N° chauffeur]=Feuil1!B11)*Tableau1[Bulletin])</f>
        <v>0</v>
      </c>
      <c r="D11" s="14">
        <f>SUMPRODUCT((Tableau1[date]=Feuil1!$C$1)*(Tableau1[N° chauffeur]=Feuil1!B11)*Tableau1[Loomis])</f>
        <v>0</v>
      </c>
      <c r="E11" s="14">
        <f>SUMPRODUCT((Tableau1[date]=Feuil1!$C$1)*(Tableau1[N° chauffeur]=Feuil1!B11)*Tableau1[CS])</f>
        <v>0</v>
      </c>
      <c r="F11" s="4">
        <f t="shared" si="1"/>
        <v>0</v>
      </c>
    </row>
    <row r="12" spans="1:9">
      <c r="B12" s="12" t="str">
        <f t="shared" si="0"/>
        <v/>
      </c>
      <c r="C12" s="15">
        <f>SUMPRODUCT((Tableau1[date]=Feuil1!$C$1)*(Tableau1[N° chauffeur]=Feuil1!B12)*Tableau1[Bulletin])</f>
        <v>0</v>
      </c>
      <c r="D12" s="16">
        <f>SUMPRODUCT((Tableau1[date]=Feuil1!$C$1)*(Tableau1[N° chauffeur]=Feuil1!B12)*Tableau1[Loomis])</f>
        <v>0</v>
      </c>
      <c r="E12" s="14">
        <f>SUMPRODUCT((Tableau1[date]=Feuil1!$C$1)*(Tableau1[N° chauffeur]=Feuil1!B12)*Tableau1[CS])</f>
        <v>0</v>
      </c>
      <c r="F12" s="4">
        <f t="shared" si="1"/>
        <v>0</v>
      </c>
      <c r="I12" s="30"/>
    </row>
    <row r="13" spans="1:9">
      <c r="B13" s="12" t="str">
        <f t="shared" si="0"/>
        <v/>
      </c>
      <c r="C13" s="15">
        <f>SUMPRODUCT((Tableau1[date]=Feuil1!$C$1)*(Tableau1[N° chauffeur]=Feuil1!B13)*Tableau1[Bulletin])</f>
        <v>0</v>
      </c>
      <c r="D13" s="16">
        <f>SUMPRODUCT((Tableau1[date]=Feuil1!$C$1)*(Tableau1[N° chauffeur]=Feuil1!B13)*Tableau1[Loomis])</f>
        <v>0</v>
      </c>
      <c r="E13" s="14">
        <f>SUMPRODUCT((Tableau1[date]=Feuil1!$C$1)*(Tableau1[N° chauffeur]=Feuil1!B13)*Tableau1[CS])</f>
        <v>0</v>
      </c>
      <c r="F13" s="4">
        <f t="shared" si="1"/>
        <v>0</v>
      </c>
    </row>
    <row r="14" spans="1:9">
      <c r="B14" s="12" t="str">
        <f t="shared" si="0"/>
        <v/>
      </c>
      <c r="C14" s="15">
        <f>SUMPRODUCT((Tableau1[date]=Feuil1!$C$1)*(Tableau1[N° chauffeur]=Feuil1!B14)*Tableau1[Bulletin])</f>
        <v>0</v>
      </c>
      <c r="D14" s="16">
        <f>SUMPRODUCT((Tableau1[date]=Feuil1!$C$1)*(Tableau1[N° chauffeur]=Feuil1!B14)*Tableau1[Loomis])</f>
        <v>0</v>
      </c>
      <c r="E14" s="14">
        <f>SUMPRODUCT((Tableau1[date]=Feuil1!$C$1)*(Tableau1[N° chauffeur]=Feuil1!B14)*Tableau1[CS])</f>
        <v>0</v>
      </c>
      <c r="F14" s="4">
        <f t="shared" si="1"/>
        <v>0</v>
      </c>
    </row>
    <row r="15" spans="1:9">
      <c r="B15" s="12" t="str">
        <f t="shared" si="0"/>
        <v/>
      </c>
      <c r="C15" s="15">
        <f>SUMPRODUCT((Tableau1[date]=Feuil1!$C$1)*(Tableau1[N° chauffeur]=Feuil1!B15)*Tableau1[Bulletin])</f>
        <v>0</v>
      </c>
      <c r="D15" s="16">
        <f>SUMPRODUCT((Tableau1[date]=Feuil1!$C$1)*(Tableau1[N° chauffeur]=Feuil1!B15)*Tableau1[Loomis])</f>
        <v>0</v>
      </c>
      <c r="E15" s="14">
        <f>SUMPRODUCT((Tableau1[date]=Feuil1!$C$1)*(Tableau1[N° chauffeur]=Feuil1!B15)*Tableau1[CS])</f>
        <v>0</v>
      </c>
      <c r="F15" s="4">
        <f t="shared" si="1"/>
        <v>0</v>
      </c>
    </row>
    <row r="16" spans="1:9">
      <c r="B16" s="12" t="str">
        <f t="shared" si="0"/>
        <v/>
      </c>
      <c r="C16" s="15">
        <f>SUMPRODUCT((Tableau1[date]=Feuil1!$C$1)*(Tableau1[N° chauffeur]=Feuil1!B16)*Tableau1[Bulletin])</f>
        <v>0</v>
      </c>
      <c r="D16" s="16">
        <f>SUMPRODUCT((Tableau1[date]=Feuil1!$C$1)*(Tableau1[N° chauffeur]=Feuil1!B16)*Tableau1[Loomis])</f>
        <v>0</v>
      </c>
      <c r="E16" s="14">
        <f>SUMPRODUCT((Tableau1[date]=Feuil1!$C$1)*(Tableau1[N° chauffeur]=Feuil1!B16)*Tableau1[CS])</f>
        <v>0</v>
      </c>
      <c r="F16" s="4">
        <f t="shared" si="1"/>
        <v>0</v>
      </c>
    </row>
    <row r="17" spans="2:6">
      <c r="B17" s="12" t="str">
        <f t="shared" si="0"/>
        <v/>
      </c>
      <c r="C17" s="15">
        <f>SUMPRODUCT((Tableau1[date]=Feuil1!$C$1)*(Tableau1[N° chauffeur]=Feuil1!B17)*Tableau1[Bulletin])</f>
        <v>0</v>
      </c>
      <c r="D17" s="16">
        <f>SUMPRODUCT((Tableau1[date]=Feuil1!$C$1)*(Tableau1[N° chauffeur]=Feuil1!B17)*Tableau1[Loomis])</f>
        <v>0</v>
      </c>
      <c r="E17" s="14">
        <f>SUMPRODUCT((Tableau1[date]=Feuil1!$C$1)*(Tableau1[N° chauffeur]=Feuil1!B17)*Tableau1[CS])</f>
        <v>0</v>
      </c>
      <c r="F17" s="4">
        <f t="shared" si="1"/>
        <v>0</v>
      </c>
    </row>
    <row r="18" spans="2:6">
      <c r="B18" s="12" t="str">
        <f t="shared" si="0"/>
        <v/>
      </c>
      <c r="C18" s="15">
        <f>SUMPRODUCT((Tableau1[date]=Feuil1!$C$1)*(Tableau1[N° chauffeur]=Feuil1!B18)*Tableau1[Bulletin])</f>
        <v>0</v>
      </c>
      <c r="D18" s="16">
        <f>SUMPRODUCT((Tableau1[date]=Feuil1!$C$1)*(Tableau1[N° chauffeur]=Feuil1!B18)*Tableau1[Loomis])</f>
        <v>0</v>
      </c>
      <c r="E18" s="14">
        <f>SUMPRODUCT((Tableau1[date]=Feuil1!$C$1)*(Tableau1[N° chauffeur]=Feuil1!B18)*Tableau1[CS])</f>
        <v>0</v>
      </c>
      <c r="F18" s="4">
        <f t="shared" si="1"/>
        <v>0</v>
      </c>
    </row>
    <row r="19" spans="2:6">
      <c r="B19" s="12" t="str">
        <f t="shared" si="0"/>
        <v/>
      </c>
      <c r="C19" s="15">
        <f>SUMPRODUCT((Tableau1[date]=Feuil1!$C$1)*(Tableau1[N° chauffeur]=Feuil1!B19)*Tableau1[Bulletin])</f>
        <v>0</v>
      </c>
      <c r="D19" s="16">
        <f>SUMPRODUCT((Tableau1[date]=Feuil1!$C$1)*(Tableau1[N° chauffeur]=Feuil1!B19)*Tableau1[Loomis])</f>
        <v>0</v>
      </c>
      <c r="E19" s="14">
        <f>SUMPRODUCT((Tableau1[date]=Feuil1!$C$1)*(Tableau1[N° chauffeur]=Feuil1!B19)*Tableau1[CS])</f>
        <v>0</v>
      </c>
      <c r="F19" s="4">
        <f t="shared" si="1"/>
        <v>0</v>
      </c>
    </row>
    <row r="20" spans="2:6">
      <c r="B20" s="12" t="str">
        <f t="shared" si="0"/>
        <v/>
      </c>
      <c r="C20" s="15">
        <f>SUMPRODUCT((Tableau1[date]=Feuil1!$C$1)*(Tableau1[N° chauffeur]=Feuil1!B20)*Tableau1[Bulletin])</f>
        <v>0</v>
      </c>
      <c r="D20" s="16">
        <f>SUMPRODUCT((Tableau1[date]=Feuil1!$C$1)*(Tableau1[N° chauffeur]=Feuil1!B20)*Tableau1[Loomis])</f>
        <v>0</v>
      </c>
      <c r="E20" s="14">
        <f>SUMPRODUCT((Tableau1[date]=Feuil1!$C$1)*(Tableau1[N° chauffeur]=Feuil1!B20)*Tableau1[CS])</f>
        <v>0</v>
      </c>
      <c r="F20" s="4">
        <f t="shared" si="1"/>
        <v>0</v>
      </c>
    </row>
    <row r="21" spans="2:6">
      <c r="B21" s="12" t="str">
        <f t="shared" si="0"/>
        <v/>
      </c>
      <c r="C21" s="15">
        <f>SUMPRODUCT((Tableau1[date]=Feuil1!$C$1)*(Tableau1[N° chauffeur]=Feuil1!B21)*Tableau1[Bulletin])</f>
        <v>0</v>
      </c>
      <c r="D21" s="16">
        <f>SUMPRODUCT((Tableau1[date]=Feuil1!$C$1)*(Tableau1[N° chauffeur]=Feuil1!B21)*Tableau1[Loomis])</f>
        <v>0</v>
      </c>
      <c r="E21" s="14">
        <f>SUMPRODUCT((Tableau1[date]=Feuil1!$C$1)*(Tableau1[N° chauffeur]=Feuil1!B21)*Tableau1[CS])</f>
        <v>0</v>
      </c>
      <c r="F21" s="4">
        <f t="shared" si="1"/>
        <v>0</v>
      </c>
    </row>
    <row r="22" spans="2:6">
      <c r="B22" s="12" t="str">
        <f t="shared" si="0"/>
        <v/>
      </c>
      <c r="C22" s="15">
        <f>SUMPRODUCT((Tableau1[date]=Feuil1!$C$1)*(Tableau1[N° chauffeur]=Feuil1!B22)*Tableau1[Bulletin])</f>
        <v>0</v>
      </c>
      <c r="D22" s="16">
        <f>SUMPRODUCT((Tableau1[date]=Feuil1!$C$1)*(Tableau1[N° chauffeur]=Feuil1!B22)*Tableau1[Loomis])</f>
        <v>0</v>
      </c>
      <c r="E22" s="14">
        <f>SUMPRODUCT((Tableau1[date]=Feuil1!$C$1)*(Tableau1[N° chauffeur]=Feuil1!B22)*Tableau1[CS])</f>
        <v>0</v>
      </c>
      <c r="F22" s="4">
        <f t="shared" si="1"/>
        <v>0</v>
      </c>
    </row>
    <row r="23" spans="2:6">
      <c r="B23" s="12" t="str">
        <f t="shared" si="0"/>
        <v/>
      </c>
      <c r="C23" s="15">
        <f>SUMPRODUCT((Tableau1[date]=Feuil1!$C$1)*(Tableau1[N° chauffeur]=Feuil1!B23)*Tableau1[Bulletin])</f>
        <v>0</v>
      </c>
      <c r="D23" s="16">
        <f>SUMPRODUCT((Tableau1[date]=Feuil1!$C$1)*(Tableau1[N° chauffeur]=Feuil1!B23)*Tableau1[Loomis])</f>
        <v>0</v>
      </c>
      <c r="E23" s="14">
        <f>SUMPRODUCT((Tableau1[date]=Feuil1!$C$1)*(Tableau1[N° chauffeur]=Feuil1!B23)*Tableau1[CS])</f>
        <v>0</v>
      </c>
      <c r="F23" s="4">
        <f t="shared" si="1"/>
        <v>0</v>
      </c>
    </row>
    <row r="24" spans="2:6">
      <c r="B24" s="12" t="str">
        <f t="shared" si="0"/>
        <v/>
      </c>
      <c r="C24" s="15">
        <f>SUMPRODUCT((Tableau1[date]=Feuil1!$C$1)*(Tableau1[N° chauffeur]=Feuil1!B24)*Tableau1[Bulletin])</f>
        <v>0</v>
      </c>
      <c r="D24" s="16">
        <f>SUMPRODUCT((Tableau1[date]=Feuil1!$C$1)*(Tableau1[N° chauffeur]=Feuil1!B24)*Tableau1[Loomis])</f>
        <v>0</v>
      </c>
      <c r="E24" s="14">
        <f>SUMPRODUCT((Tableau1[date]=Feuil1!$C$1)*(Tableau1[N° chauffeur]=Feuil1!B24)*Tableau1[CS])</f>
        <v>0</v>
      </c>
      <c r="F24" s="4">
        <f t="shared" si="1"/>
        <v>0</v>
      </c>
    </row>
    <row r="25" spans="2:6">
      <c r="B25" s="12" t="str">
        <f t="shared" si="0"/>
        <v/>
      </c>
      <c r="C25" s="15">
        <f>SUMPRODUCT((Tableau1[date]=Feuil1!$C$1)*(Tableau1[N° chauffeur]=Feuil1!B25)*Tableau1[Bulletin])</f>
        <v>0</v>
      </c>
      <c r="D25" s="16">
        <f>SUMPRODUCT((Tableau1[date]=Feuil1!$C$1)*(Tableau1[N° chauffeur]=Feuil1!B25)*Tableau1[Loomis])</f>
        <v>0</v>
      </c>
      <c r="E25" s="14">
        <f>SUMPRODUCT((Tableau1[date]=Feuil1!$C$1)*(Tableau1[N° chauffeur]=Feuil1!B25)*Tableau1[CS])</f>
        <v>0</v>
      </c>
      <c r="F25" s="4">
        <f t="shared" si="1"/>
        <v>0</v>
      </c>
    </row>
    <row r="26" spans="2:6">
      <c r="B26" s="17" t="s">
        <v>1</v>
      </c>
      <c r="C26" s="18">
        <f>SUM(C3:C25)</f>
        <v>0</v>
      </c>
      <c r="D26" s="18">
        <f>SUM(D3:D25)</f>
        <v>0</v>
      </c>
      <c r="E26" s="18">
        <f>SUM(E3:E25)</f>
        <v>0</v>
      </c>
    </row>
    <row r="27" spans="2:6">
      <c r="B27" s="20" t="s">
        <v>16</v>
      </c>
      <c r="C27" s="21">
        <f>SUM(F3:F25)</f>
        <v>0</v>
      </c>
      <c r="D27" s="22"/>
      <c r="E27" s="23"/>
    </row>
  </sheetData>
  <mergeCells count="1">
    <mergeCell ref="D1:E1"/>
  </mergeCells>
  <conditionalFormatting sqref="C27">
    <cfRule type="cellIs" dxfId="60" priority="1" operator="lessThan">
      <formula>0</formula>
    </cfRule>
    <cfRule type="cellIs" dxfId="59" priority="2" operator="equal">
      <formula>0</formula>
    </cfRule>
    <cfRule type="cellIs" dxfId="58" priority="3" operator="lessThan">
      <formula>1.9</formula>
    </cfRule>
    <cfRule type="cellIs" dxfId="57" priority="4" operator="lessThan">
      <formula>"0.00$F$14"</formula>
    </cfRule>
    <cfRule type="cellIs" dxfId="56" priority="5" operator="greaterThan">
      <formula>"0$F$14"</formula>
    </cfRule>
    <cfRule type="cellIs" dxfId="55" priority="6" operator="greaterThan">
      <formula>0</formula>
    </cfRule>
  </conditionalFormatting>
  <dataValidations count="1">
    <dataValidation type="list" allowBlank="1" showInputMessage="1" showErrorMessage="1" sqref="C1">
      <formula1>Date_SD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OO2"/>
  <sheetViews>
    <sheetView workbookViewId="0">
      <selection activeCell="A2" sqref="A2:XFD36"/>
    </sheetView>
  </sheetViews>
  <sheetFormatPr baseColWidth="10" defaultRowHeight="14.5"/>
  <cols>
    <col min="2" max="2" width="11.81640625" customWidth="1"/>
    <col min="3" max="3" width="13.453125" customWidth="1"/>
    <col min="4" max="4" width="17.1796875" customWidth="1"/>
    <col min="5" max="5" width="14.81640625" style="2" customWidth="1"/>
    <col min="6" max="8" width="16.453125" customWidth="1"/>
    <col min="9" max="9" width="21.1796875" hidden="1" customWidth="1"/>
    <col min="10" max="13" width="10.81640625" style="1"/>
    <col min="15" max="15" width="10.81640625" style="1"/>
  </cols>
  <sheetData>
    <row r="1" spans="1:405">
      <c r="A1" t="s">
        <v>26</v>
      </c>
      <c r="B1" t="s">
        <v>2</v>
      </c>
      <c r="C1" t="s">
        <v>3</v>
      </c>
      <c r="D1" t="s">
        <v>27</v>
      </c>
      <c r="E1" s="2" t="s">
        <v>24</v>
      </c>
      <c r="F1" t="s">
        <v>25</v>
      </c>
      <c r="G1" t="s">
        <v>4</v>
      </c>
      <c r="H1" t="s">
        <v>29</v>
      </c>
      <c r="I1" t="s">
        <v>30</v>
      </c>
      <c r="J1" s="1" t="s">
        <v>5</v>
      </c>
      <c r="K1" s="1" t="s">
        <v>6</v>
      </c>
      <c r="L1" s="1" t="s">
        <v>7</v>
      </c>
      <c r="M1" s="1" t="s">
        <v>8</v>
      </c>
      <c r="N1" s="1" t="s">
        <v>9</v>
      </c>
      <c r="O1" s="1" t="s">
        <v>22</v>
      </c>
      <c r="P1" t="s">
        <v>23</v>
      </c>
      <c r="ON1">
        <v>203</v>
      </c>
      <c r="OO1">
        <v>22</v>
      </c>
    </row>
    <row r="2" spans="1:405" s="19" customFormat="1">
      <c r="B2" s="26"/>
      <c r="C2" s="25"/>
      <c r="D2" s="6"/>
      <c r="E2" s="6"/>
      <c r="F2" s="6"/>
      <c r="G2" s="6"/>
      <c r="H2" s="38"/>
      <c r="I2" s="6"/>
      <c r="J2" s="25"/>
      <c r="K2" s="25"/>
      <c r="L2" s="25"/>
      <c r="M2" s="25"/>
      <c r="N2" s="27"/>
      <c r="O2" s="25"/>
      <c r="P2" s="28"/>
    </row>
  </sheetData>
  <sortState ref="A2:P2">
    <sortCondition descending="1" ref="A2"/>
  </sortState>
  <phoneticPr fontId="6" type="noConversion"/>
  <pageMargins left="0.7" right="0.7" top="0.75" bottom="0.75" header="0.3" footer="0.3"/>
  <pageSetup paperSize="9" orientation="portrait" horizontalDpi="4294967293" verticalDpi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D613"/>
  <sheetViews>
    <sheetView workbookViewId="0">
      <selection activeCell="G19" sqref="G19"/>
    </sheetView>
  </sheetViews>
  <sheetFormatPr baseColWidth="10" defaultRowHeight="14.5"/>
  <cols>
    <col min="1" max="1" width="22.453125" style="1" customWidth="1"/>
    <col min="2" max="2" width="14.26953125" style="1" customWidth="1"/>
    <col min="4" max="4" width="24" customWidth="1"/>
  </cols>
  <sheetData>
    <row r="1" spans="1:4">
      <c r="A1" s="1" t="s">
        <v>10</v>
      </c>
      <c r="B1" s="1" t="s">
        <v>11</v>
      </c>
      <c r="C1" t="s">
        <v>46</v>
      </c>
      <c r="D1" t="s">
        <v>21</v>
      </c>
    </row>
    <row r="2" spans="1:4">
      <c r="A2" s="1">
        <v>10</v>
      </c>
      <c r="B2" s="37">
        <v>202512</v>
      </c>
      <c r="C2" s="37">
        <v>1</v>
      </c>
      <c r="D2" s="26">
        <v>44022</v>
      </c>
    </row>
    <row r="3" spans="1:4">
      <c r="A3" s="1">
        <v>20</v>
      </c>
      <c r="B3" s="37">
        <v>202570</v>
      </c>
      <c r="C3" s="37">
        <v>2</v>
      </c>
      <c r="D3" s="26">
        <v>44077</v>
      </c>
    </row>
    <row r="4" spans="1:4">
      <c r="A4" s="1">
        <v>30</v>
      </c>
      <c r="B4" s="37">
        <v>202573</v>
      </c>
      <c r="C4" s="37">
        <v>3</v>
      </c>
      <c r="D4" s="26">
        <v>44092</v>
      </c>
    </row>
    <row r="5" spans="1:4">
      <c r="A5" s="1">
        <v>40</v>
      </c>
      <c r="B5" s="37">
        <v>202690</v>
      </c>
      <c r="C5" s="37">
        <v>4</v>
      </c>
      <c r="D5" s="26">
        <v>44099</v>
      </c>
    </row>
    <row r="6" spans="1:4">
      <c r="A6" s="1">
        <v>50</v>
      </c>
      <c r="B6" s="37">
        <v>202693</v>
      </c>
      <c r="C6" s="37">
        <v>5</v>
      </c>
      <c r="D6" s="26">
        <v>44105</v>
      </c>
    </row>
    <row r="7" spans="1:4">
      <c r="A7" s="1">
        <v>60</v>
      </c>
      <c r="B7" s="37">
        <v>202709</v>
      </c>
      <c r="C7" s="37">
        <v>6</v>
      </c>
      <c r="D7" s="26">
        <v>44106</v>
      </c>
    </row>
    <row r="8" spans="1:4">
      <c r="A8" s="1">
        <v>70</v>
      </c>
      <c r="B8" s="37">
        <v>202760</v>
      </c>
      <c r="C8" s="24"/>
      <c r="D8" s="26">
        <v>44109</v>
      </c>
    </row>
    <row r="9" spans="1:4">
      <c r="A9" s="1">
        <v>80</v>
      </c>
      <c r="B9" s="37">
        <v>202819</v>
      </c>
      <c r="C9" s="24"/>
      <c r="D9" s="26">
        <v>44110</v>
      </c>
    </row>
    <row r="10" spans="1:4">
      <c r="A10" s="1">
        <v>90</v>
      </c>
      <c r="B10" s="37">
        <v>202829</v>
      </c>
      <c r="C10" s="24"/>
      <c r="D10" s="26">
        <v>44111</v>
      </c>
    </row>
    <row r="11" spans="1:4">
      <c r="A11" s="1">
        <v>100</v>
      </c>
      <c r="B11" s="37">
        <v>202831</v>
      </c>
      <c r="C11" s="24"/>
      <c r="D11" s="26">
        <v>44112</v>
      </c>
    </row>
    <row r="12" spans="1:4">
      <c r="A12" s="1">
        <v>110</v>
      </c>
      <c r="B12" s="37">
        <v>202834</v>
      </c>
      <c r="C12" s="24"/>
      <c r="D12" s="26">
        <v>44117</v>
      </c>
    </row>
    <row r="13" spans="1:4">
      <c r="A13" s="1">
        <v>120</v>
      </c>
      <c r="B13" s="37">
        <v>202845</v>
      </c>
      <c r="C13" s="24"/>
      <c r="D13" s="26">
        <v>44119</v>
      </c>
    </row>
    <row r="14" spans="1:4">
      <c r="A14" s="1">
        <v>130</v>
      </c>
      <c r="B14" s="37">
        <v>202859</v>
      </c>
      <c r="C14" s="24"/>
      <c r="D14" s="26">
        <v>44121</v>
      </c>
    </row>
    <row r="15" spans="1:4">
      <c r="A15" s="1">
        <v>140</v>
      </c>
      <c r="B15" s="37">
        <v>202861</v>
      </c>
      <c r="C15" s="24"/>
      <c r="D15" s="26">
        <v>44124</v>
      </c>
    </row>
    <row r="16" spans="1:4">
      <c r="A16" s="1">
        <v>150</v>
      </c>
      <c r="B16" s="37">
        <v>202865</v>
      </c>
      <c r="C16" s="24"/>
      <c r="D16" s="26">
        <v>44125</v>
      </c>
    </row>
    <row r="17" spans="1:4">
      <c r="A17" s="1">
        <v>160</v>
      </c>
      <c r="B17" s="37">
        <v>202868</v>
      </c>
      <c r="C17" s="24"/>
      <c r="D17" s="26">
        <v>44131</v>
      </c>
    </row>
    <row r="18" spans="1:4">
      <c r="A18" s="1">
        <v>170</v>
      </c>
      <c r="B18" s="37">
        <v>202871</v>
      </c>
      <c r="C18" s="24"/>
      <c r="D18" s="26">
        <v>44132</v>
      </c>
    </row>
    <row r="19" spans="1:4">
      <c r="A19" s="1">
        <v>180</v>
      </c>
      <c r="B19" s="37">
        <v>202873</v>
      </c>
      <c r="C19" s="24"/>
      <c r="D19" s="26">
        <v>44134</v>
      </c>
    </row>
    <row r="20" spans="1:4">
      <c r="A20" s="1">
        <v>190</v>
      </c>
      <c r="B20" s="37">
        <v>202880</v>
      </c>
      <c r="C20" s="24"/>
    </row>
    <row r="21" spans="1:4">
      <c r="A21" s="1">
        <v>200</v>
      </c>
      <c r="B21" s="37">
        <v>202883</v>
      </c>
      <c r="C21" s="24"/>
    </row>
    <row r="22" spans="1:4">
      <c r="A22" s="1">
        <v>210</v>
      </c>
      <c r="B22" s="37">
        <v>202894</v>
      </c>
      <c r="C22" s="24"/>
    </row>
    <row r="23" spans="1:4">
      <c r="A23" s="1">
        <v>220</v>
      </c>
      <c r="B23" s="37">
        <v>202896</v>
      </c>
      <c r="C23" s="24"/>
    </row>
    <row r="24" spans="1:4">
      <c r="A24" s="1" t="s">
        <v>25</v>
      </c>
      <c r="B24" s="37">
        <v>202921</v>
      </c>
      <c r="C24" s="24"/>
    </row>
    <row r="25" spans="1:4">
      <c r="B25" s="37">
        <v>202933</v>
      </c>
      <c r="C25" s="24"/>
    </row>
    <row r="26" spans="1:4">
      <c r="B26" s="37">
        <v>202935</v>
      </c>
      <c r="C26" s="24"/>
    </row>
    <row r="27" spans="1:4">
      <c r="B27" s="37">
        <v>202943</v>
      </c>
      <c r="C27" s="24"/>
    </row>
    <row r="28" spans="1:4">
      <c r="B28" s="37">
        <v>202948</v>
      </c>
      <c r="C28" s="24"/>
    </row>
    <row r="29" spans="1:4">
      <c r="B29" s="37">
        <v>202951</v>
      </c>
      <c r="C29" s="24"/>
    </row>
    <row r="30" spans="1:4">
      <c r="B30" s="37">
        <v>202959</v>
      </c>
      <c r="C30" s="32"/>
    </row>
    <row r="31" spans="1:4">
      <c r="B31" s="37">
        <v>202960</v>
      </c>
      <c r="C31" s="32"/>
    </row>
    <row r="32" spans="1:4">
      <c r="B32" s="37">
        <v>202963</v>
      </c>
      <c r="C32" s="32"/>
    </row>
    <row r="33" spans="2:3">
      <c r="B33" s="37">
        <v>202974</v>
      </c>
      <c r="C33" s="32"/>
    </row>
    <row r="34" spans="2:3">
      <c r="B34" s="37">
        <v>202980</v>
      </c>
      <c r="C34" s="32"/>
    </row>
    <row r="35" spans="2:3">
      <c r="B35" s="37">
        <v>202982</v>
      </c>
      <c r="C35" s="32"/>
    </row>
    <row r="36" spans="2:3">
      <c r="B36" s="37">
        <v>202996</v>
      </c>
      <c r="C36" s="32"/>
    </row>
    <row r="37" spans="2:3">
      <c r="B37" s="37">
        <v>203014</v>
      </c>
      <c r="C37" s="32"/>
    </row>
    <row r="38" spans="2:3">
      <c r="B38" s="37">
        <v>203081</v>
      </c>
      <c r="C38" s="32"/>
    </row>
    <row r="39" spans="2:3">
      <c r="B39" s="37">
        <v>203088</v>
      </c>
      <c r="C39" s="32"/>
    </row>
    <row r="40" spans="2:3">
      <c r="B40" s="37">
        <v>203107</v>
      </c>
      <c r="C40" s="32"/>
    </row>
    <row r="41" spans="2:3">
      <c r="B41" s="37">
        <v>203122</v>
      </c>
      <c r="C41" s="32"/>
    </row>
    <row r="42" spans="2:3">
      <c r="B42" s="37">
        <v>203136</v>
      </c>
      <c r="C42" s="32"/>
    </row>
    <row r="43" spans="2:3">
      <c r="B43" s="37">
        <v>203161</v>
      </c>
      <c r="C43" s="32"/>
    </row>
    <row r="44" spans="2:3">
      <c r="B44" s="37">
        <v>203173</v>
      </c>
      <c r="C44" s="32"/>
    </row>
    <row r="45" spans="2:3">
      <c r="B45" s="37">
        <v>203180</v>
      </c>
      <c r="C45" s="32"/>
    </row>
    <row r="46" spans="2:3">
      <c r="B46" s="37">
        <v>203182</v>
      </c>
      <c r="C46" s="32"/>
    </row>
    <row r="47" spans="2:3">
      <c r="B47" s="37">
        <v>203274</v>
      </c>
      <c r="C47" s="32"/>
    </row>
    <row r="48" spans="2:3">
      <c r="B48" s="37">
        <v>203287</v>
      </c>
      <c r="C48" s="32"/>
    </row>
    <row r="49" spans="2:3">
      <c r="B49" s="37">
        <v>203317</v>
      </c>
      <c r="C49" s="32"/>
    </row>
    <row r="50" spans="2:3">
      <c r="B50" s="37">
        <v>203319</v>
      </c>
      <c r="C50" s="32"/>
    </row>
    <row r="51" spans="2:3">
      <c r="B51" s="37">
        <v>203321</v>
      </c>
      <c r="C51" s="32"/>
    </row>
    <row r="52" spans="2:3">
      <c r="B52" s="37">
        <v>203329</v>
      </c>
      <c r="C52" s="32"/>
    </row>
    <row r="53" spans="2:3">
      <c r="B53" s="37">
        <v>203339</v>
      </c>
      <c r="C53" s="32"/>
    </row>
    <row r="54" spans="2:3">
      <c r="B54" s="37">
        <v>203344</v>
      </c>
      <c r="C54" s="32"/>
    </row>
    <row r="55" spans="2:3">
      <c r="B55" s="37">
        <v>203374</v>
      </c>
      <c r="C55" s="32"/>
    </row>
    <row r="56" spans="2:3">
      <c r="B56" s="37">
        <v>203387</v>
      </c>
      <c r="C56" s="32"/>
    </row>
    <row r="57" spans="2:3">
      <c r="B57" s="37">
        <v>203419</v>
      </c>
      <c r="C57" s="32"/>
    </row>
    <row r="58" spans="2:3">
      <c r="B58" s="37">
        <v>203421</v>
      </c>
      <c r="C58" s="32"/>
    </row>
    <row r="59" spans="2:3">
      <c r="B59" s="37">
        <v>203466</v>
      </c>
      <c r="C59" s="32"/>
    </row>
    <row r="60" spans="2:3">
      <c r="B60" s="37">
        <v>203481</v>
      </c>
      <c r="C60" s="32"/>
    </row>
    <row r="61" spans="2:3">
      <c r="B61" s="37">
        <v>203494</v>
      </c>
      <c r="C61" s="32"/>
    </row>
    <row r="62" spans="2:3">
      <c r="B62" s="37">
        <v>203506</v>
      </c>
      <c r="C62" s="32"/>
    </row>
    <row r="63" spans="2:3">
      <c r="B63" s="37">
        <v>203534</v>
      </c>
      <c r="C63" s="32"/>
    </row>
    <row r="64" spans="2:3">
      <c r="B64" s="37">
        <v>203543</v>
      </c>
      <c r="C64" s="32"/>
    </row>
    <row r="65" spans="2:3">
      <c r="B65" s="37">
        <v>203568</v>
      </c>
      <c r="C65" s="32"/>
    </row>
    <row r="66" spans="2:3">
      <c r="B66" s="37">
        <v>203573</v>
      </c>
      <c r="C66" s="32"/>
    </row>
    <row r="67" spans="2:3">
      <c r="B67" s="37">
        <v>203603</v>
      </c>
      <c r="C67" s="32"/>
    </row>
    <row r="68" spans="2:3">
      <c r="B68" s="37">
        <v>203608</v>
      </c>
      <c r="C68" s="32"/>
    </row>
    <row r="69" spans="2:3">
      <c r="B69" s="37">
        <v>203636</v>
      </c>
      <c r="C69" s="32"/>
    </row>
    <row r="70" spans="2:3">
      <c r="B70" s="37">
        <v>203644</v>
      </c>
      <c r="C70" s="32"/>
    </row>
    <row r="71" spans="2:3">
      <c r="B71" s="37">
        <v>203671</v>
      </c>
      <c r="C71" s="32"/>
    </row>
    <row r="72" spans="2:3">
      <c r="B72" s="37">
        <v>203691</v>
      </c>
      <c r="C72" s="32"/>
    </row>
    <row r="73" spans="2:3">
      <c r="B73" s="37">
        <v>203693</v>
      </c>
      <c r="C73" s="32"/>
    </row>
    <row r="74" spans="2:3">
      <c r="B74" s="37">
        <v>203726</v>
      </c>
      <c r="C74" s="32"/>
    </row>
    <row r="75" spans="2:3">
      <c r="B75" s="37">
        <v>203731</v>
      </c>
      <c r="C75" s="32"/>
    </row>
    <row r="76" spans="2:3">
      <c r="B76" s="37">
        <v>203733</v>
      </c>
      <c r="C76" s="32"/>
    </row>
    <row r="77" spans="2:3">
      <c r="B77" s="37">
        <v>203742</v>
      </c>
      <c r="C77" s="32"/>
    </row>
    <row r="78" spans="2:3">
      <c r="B78" s="37">
        <v>203745</v>
      </c>
      <c r="C78" s="32"/>
    </row>
    <row r="79" spans="2:3">
      <c r="B79" s="37">
        <v>203748</v>
      </c>
      <c r="C79" s="32"/>
    </row>
    <row r="80" spans="2:3">
      <c r="B80" s="37">
        <v>203751</v>
      </c>
      <c r="C80" s="32"/>
    </row>
    <row r="81" spans="2:3">
      <c r="B81" s="37">
        <v>203767</v>
      </c>
      <c r="C81" s="32"/>
    </row>
    <row r="82" spans="2:3">
      <c r="B82" s="37">
        <v>203769</v>
      </c>
      <c r="C82" s="32"/>
    </row>
    <row r="83" spans="2:3">
      <c r="B83" s="37">
        <v>203788</v>
      </c>
      <c r="C83" s="32"/>
    </row>
    <row r="84" spans="2:3">
      <c r="B84" s="37">
        <v>203827</v>
      </c>
      <c r="C84" s="32"/>
    </row>
    <row r="85" spans="2:3">
      <c r="B85" s="37">
        <v>203829</v>
      </c>
      <c r="C85" s="32"/>
    </row>
    <row r="86" spans="2:3">
      <c r="B86" s="37">
        <v>203832</v>
      </c>
      <c r="C86" s="32"/>
    </row>
    <row r="87" spans="2:3">
      <c r="B87" s="37">
        <v>203835</v>
      </c>
      <c r="C87" s="32"/>
    </row>
    <row r="88" spans="2:3">
      <c r="B88" s="37">
        <v>203856</v>
      </c>
      <c r="C88" s="32"/>
    </row>
    <row r="89" spans="2:3">
      <c r="B89" s="37">
        <v>203898</v>
      </c>
      <c r="C89" s="32"/>
    </row>
    <row r="90" spans="2:3">
      <c r="B90" s="37">
        <v>203928</v>
      </c>
      <c r="C90" s="32"/>
    </row>
    <row r="91" spans="2:3">
      <c r="B91" s="37">
        <v>203931</v>
      </c>
      <c r="C91" s="32"/>
    </row>
    <row r="92" spans="2:3">
      <c r="B92" s="37">
        <v>203945</v>
      </c>
      <c r="C92" s="32"/>
    </row>
    <row r="93" spans="2:3">
      <c r="B93" s="37">
        <v>204033</v>
      </c>
      <c r="C93" s="32"/>
    </row>
    <row r="94" spans="2:3">
      <c r="B94" s="37">
        <v>204065</v>
      </c>
      <c r="C94" s="32"/>
    </row>
    <row r="95" spans="2:3">
      <c r="B95" s="37">
        <v>204094</v>
      </c>
      <c r="C95" s="32"/>
    </row>
    <row r="96" spans="2:3">
      <c r="B96" s="37">
        <v>204113</v>
      </c>
      <c r="C96" s="32"/>
    </row>
    <row r="97" spans="2:3">
      <c r="B97" s="37">
        <v>204116</v>
      </c>
      <c r="C97" s="32"/>
    </row>
    <row r="98" spans="2:3">
      <c r="B98" s="37">
        <v>204125</v>
      </c>
      <c r="C98" s="32"/>
    </row>
    <row r="99" spans="2:3">
      <c r="B99" s="37">
        <v>204137</v>
      </c>
      <c r="C99" s="32"/>
    </row>
    <row r="100" spans="2:3">
      <c r="B100" s="37">
        <v>204180</v>
      </c>
      <c r="C100" s="32"/>
    </row>
    <row r="101" spans="2:3">
      <c r="B101" s="37">
        <v>204198</v>
      </c>
      <c r="C101" s="32"/>
    </row>
    <row r="102" spans="2:3">
      <c r="B102" s="37">
        <v>204206</v>
      </c>
      <c r="C102" s="32"/>
    </row>
    <row r="103" spans="2:3">
      <c r="B103" s="37">
        <v>204264</v>
      </c>
      <c r="C103" s="32"/>
    </row>
    <row r="104" spans="2:3">
      <c r="B104" s="37">
        <v>204268</v>
      </c>
      <c r="C104" s="32"/>
    </row>
    <row r="105" spans="2:3">
      <c r="B105" s="37">
        <v>204270</v>
      </c>
      <c r="C105" s="32"/>
    </row>
    <row r="106" spans="2:3">
      <c r="B106" s="37">
        <v>204282</v>
      </c>
      <c r="C106" s="32"/>
    </row>
    <row r="107" spans="2:3">
      <c r="B107" s="37">
        <v>204286</v>
      </c>
      <c r="C107" s="32"/>
    </row>
    <row r="108" spans="2:3">
      <c r="B108" s="37">
        <v>204295</v>
      </c>
      <c r="C108" s="32"/>
    </row>
    <row r="109" spans="2:3">
      <c r="B109" s="37">
        <v>204297</v>
      </c>
      <c r="C109" s="32"/>
    </row>
    <row r="110" spans="2:3">
      <c r="B110" s="37">
        <v>204326</v>
      </c>
      <c r="C110" s="32"/>
    </row>
    <row r="111" spans="2:3">
      <c r="B111" s="37">
        <v>204329</v>
      </c>
      <c r="C111" s="32"/>
    </row>
    <row r="112" spans="2:3">
      <c r="B112" s="37">
        <v>204345</v>
      </c>
      <c r="C112" s="32"/>
    </row>
    <row r="113" spans="2:3">
      <c r="B113" s="37">
        <v>204348</v>
      </c>
      <c r="C113" s="32"/>
    </row>
    <row r="114" spans="2:3">
      <c r="B114" s="37">
        <v>204354</v>
      </c>
      <c r="C114" s="32"/>
    </row>
    <row r="115" spans="2:3">
      <c r="B115" s="37">
        <v>204390</v>
      </c>
      <c r="C115" s="32"/>
    </row>
    <row r="116" spans="2:3">
      <c r="B116" s="37">
        <v>204398</v>
      </c>
      <c r="C116" s="32"/>
    </row>
    <row r="117" spans="2:3">
      <c r="B117" s="37">
        <v>204414</v>
      </c>
      <c r="C117" s="32"/>
    </row>
    <row r="118" spans="2:3">
      <c r="B118" s="37">
        <v>204422</v>
      </c>
      <c r="C118" s="32"/>
    </row>
    <row r="119" spans="2:3">
      <c r="B119" s="37">
        <v>204442</v>
      </c>
      <c r="C119" s="32"/>
    </row>
    <row r="120" spans="2:3">
      <c r="B120" s="37">
        <v>204485</v>
      </c>
      <c r="C120" s="32"/>
    </row>
    <row r="121" spans="2:3">
      <c r="B121" s="37">
        <v>204491</v>
      </c>
      <c r="C121" s="32"/>
    </row>
    <row r="122" spans="2:3">
      <c r="B122" s="37">
        <v>204498</v>
      </c>
      <c r="C122" s="32"/>
    </row>
    <row r="123" spans="2:3">
      <c r="B123" s="37">
        <v>204525</v>
      </c>
      <c r="C123" s="32"/>
    </row>
    <row r="124" spans="2:3">
      <c r="B124" s="37">
        <v>204536</v>
      </c>
      <c r="C124" s="32"/>
    </row>
    <row r="125" spans="2:3">
      <c r="B125" s="37">
        <v>204574</v>
      </c>
      <c r="C125" s="32"/>
    </row>
    <row r="126" spans="2:3">
      <c r="B126" s="37">
        <v>204576</v>
      </c>
      <c r="C126" s="32"/>
    </row>
    <row r="127" spans="2:3">
      <c r="B127" s="37">
        <v>204578</v>
      </c>
      <c r="C127" s="32"/>
    </row>
    <row r="128" spans="2:3">
      <c r="B128" s="37">
        <v>204599</v>
      </c>
      <c r="C128" s="32"/>
    </row>
    <row r="129" spans="2:3">
      <c r="B129" s="37">
        <v>204622</v>
      </c>
      <c r="C129" s="32"/>
    </row>
    <row r="130" spans="2:3">
      <c r="B130" s="37">
        <v>204624</v>
      </c>
      <c r="C130" s="32"/>
    </row>
    <row r="131" spans="2:3">
      <c r="B131" s="37">
        <v>204631</v>
      </c>
      <c r="C131" s="32"/>
    </row>
    <row r="132" spans="2:3">
      <c r="B132" s="37">
        <v>204643</v>
      </c>
      <c r="C132" s="32"/>
    </row>
    <row r="133" spans="2:3">
      <c r="B133" s="37">
        <v>204649</v>
      </c>
      <c r="C133" s="32"/>
    </row>
    <row r="134" spans="2:3">
      <c r="B134" s="37">
        <v>204651</v>
      </c>
      <c r="C134" s="32"/>
    </row>
    <row r="135" spans="2:3">
      <c r="B135" s="37">
        <v>204653</v>
      </c>
      <c r="C135" s="32"/>
    </row>
    <row r="136" spans="2:3">
      <c r="B136" s="37">
        <v>204656</v>
      </c>
      <c r="C136" s="32"/>
    </row>
    <row r="137" spans="2:3">
      <c r="B137" s="37">
        <v>204674</v>
      </c>
      <c r="C137" s="32"/>
    </row>
    <row r="138" spans="2:3">
      <c r="B138" s="37">
        <v>204708</v>
      </c>
      <c r="C138" s="32"/>
    </row>
    <row r="139" spans="2:3">
      <c r="B139" s="37">
        <v>204722</v>
      </c>
      <c r="C139" s="32"/>
    </row>
    <row r="140" spans="2:3">
      <c r="B140" s="37">
        <v>204752</v>
      </c>
      <c r="C140" s="32"/>
    </row>
    <row r="141" spans="2:3">
      <c r="B141" s="37">
        <v>204754</v>
      </c>
      <c r="C141" s="32"/>
    </row>
    <row r="142" spans="2:3">
      <c r="B142" s="37">
        <v>204787</v>
      </c>
      <c r="C142" s="32"/>
    </row>
    <row r="143" spans="2:3">
      <c r="B143" s="37">
        <v>204803</v>
      </c>
      <c r="C143" s="32"/>
    </row>
    <row r="144" spans="2:3">
      <c r="B144" s="37">
        <v>204818</v>
      </c>
      <c r="C144" s="32"/>
    </row>
    <row r="145" spans="2:3">
      <c r="B145" s="37">
        <v>204827</v>
      </c>
      <c r="C145" s="32"/>
    </row>
    <row r="146" spans="2:3">
      <c r="B146" s="37">
        <v>204833</v>
      </c>
      <c r="C146" s="32"/>
    </row>
    <row r="147" spans="2:3">
      <c r="B147" s="37">
        <v>204870</v>
      </c>
      <c r="C147" s="32"/>
    </row>
    <row r="148" spans="2:3">
      <c r="B148" s="37">
        <v>204872</v>
      </c>
      <c r="C148" s="32"/>
    </row>
    <row r="149" spans="2:3">
      <c r="B149" s="37">
        <v>204883</v>
      </c>
      <c r="C149" s="32"/>
    </row>
    <row r="150" spans="2:3">
      <c r="B150" s="37">
        <v>204897</v>
      </c>
      <c r="C150" s="32"/>
    </row>
    <row r="151" spans="2:3">
      <c r="B151" s="37">
        <v>204900</v>
      </c>
      <c r="C151" s="32"/>
    </row>
    <row r="152" spans="2:3">
      <c r="B152" s="37">
        <v>204903</v>
      </c>
      <c r="C152" s="32"/>
    </row>
    <row r="153" spans="2:3">
      <c r="B153" s="37">
        <v>204920</v>
      </c>
      <c r="C153" s="32"/>
    </row>
    <row r="154" spans="2:3">
      <c r="B154" s="37">
        <v>204932</v>
      </c>
      <c r="C154" s="32"/>
    </row>
    <row r="155" spans="2:3">
      <c r="B155" s="37">
        <v>204936</v>
      </c>
      <c r="C155" s="32"/>
    </row>
    <row r="156" spans="2:3">
      <c r="B156" s="37">
        <v>204956</v>
      </c>
      <c r="C156" s="32"/>
    </row>
    <row r="157" spans="2:3">
      <c r="B157" s="37">
        <v>204961</v>
      </c>
      <c r="C157" s="32"/>
    </row>
    <row r="158" spans="2:3">
      <c r="B158" s="37">
        <v>204964</v>
      </c>
      <c r="C158" s="32"/>
    </row>
    <row r="159" spans="2:3">
      <c r="B159" s="37">
        <v>205086</v>
      </c>
      <c r="C159" s="32"/>
    </row>
    <row r="160" spans="2:3">
      <c r="B160" s="37">
        <v>205089</v>
      </c>
      <c r="C160" s="32"/>
    </row>
    <row r="161" spans="2:3">
      <c r="B161" s="37">
        <v>205096</v>
      </c>
      <c r="C161" s="32"/>
    </row>
    <row r="162" spans="2:3">
      <c r="B162" s="37">
        <v>205119</v>
      </c>
      <c r="C162" s="32"/>
    </row>
    <row r="163" spans="2:3">
      <c r="B163" s="37">
        <v>205121</v>
      </c>
      <c r="C163" s="32"/>
    </row>
    <row r="164" spans="2:3">
      <c r="B164" s="37">
        <v>205133</v>
      </c>
      <c r="C164" s="32"/>
    </row>
    <row r="165" spans="2:3">
      <c r="B165" s="37">
        <v>205141</v>
      </c>
      <c r="C165" s="32"/>
    </row>
    <row r="166" spans="2:3">
      <c r="B166" s="37">
        <v>205143</v>
      </c>
      <c r="C166" s="32"/>
    </row>
    <row r="167" spans="2:3">
      <c r="B167" s="37">
        <v>205145</v>
      </c>
      <c r="C167" s="32"/>
    </row>
    <row r="168" spans="2:3">
      <c r="B168" s="37">
        <v>205152</v>
      </c>
      <c r="C168" s="32"/>
    </row>
    <row r="169" spans="2:3">
      <c r="B169" s="37">
        <v>205182</v>
      </c>
      <c r="C169" s="32"/>
    </row>
    <row r="170" spans="2:3">
      <c r="B170" s="37">
        <v>205210</v>
      </c>
      <c r="C170" s="32"/>
    </row>
    <row r="171" spans="2:3">
      <c r="B171" s="37">
        <v>205215</v>
      </c>
      <c r="C171" s="32"/>
    </row>
    <row r="172" spans="2:3">
      <c r="B172" s="37">
        <v>205221</v>
      </c>
      <c r="C172" s="32"/>
    </row>
    <row r="173" spans="2:3">
      <c r="B173" s="37">
        <v>205224</v>
      </c>
      <c r="C173" s="32"/>
    </row>
    <row r="174" spans="2:3">
      <c r="B174" s="37">
        <v>205227</v>
      </c>
      <c r="C174" s="32"/>
    </row>
    <row r="175" spans="2:3">
      <c r="B175" s="37">
        <v>205230</v>
      </c>
      <c r="C175" s="32"/>
    </row>
    <row r="176" spans="2:3">
      <c r="B176" s="37">
        <v>205233</v>
      </c>
      <c r="C176" s="32"/>
    </row>
    <row r="177" spans="2:3">
      <c r="B177" s="37">
        <v>205248</v>
      </c>
      <c r="C177" s="32"/>
    </row>
    <row r="178" spans="2:3">
      <c r="B178" s="37">
        <v>205270</v>
      </c>
      <c r="C178" s="32"/>
    </row>
    <row r="179" spans="2:3">
      <c r="B179" s="37">
        <v>205278</v>
      </c>
      <c r="C179" s="32"/>
    </row>
    <row r="180" spans="2:3">
      <c r="B180" s="37">
        <v>205280</v>
      </c>
      <c r="C180" s="32"/>
    </row>
    <row r="181" spans="2:3">
      <c r="B181" s="37">
        <v>205290</v>
      </c>
      <c r="C181" s="32"/>
    </row>
    <row r="182" spans="2:3">
      <c r="B182" s="37">
        <v>205318</v>
      </c>
      <c r="C182" s="32"/>
    </row>
    <row r="183" spans="2:3">
      <c r="B183" s="37">
        <v>205326</v>
      </c>
      <c r="C183" s="32"/>
    </row>
    <row r="184" spans="2:3">
      <c r="B184" s="37">
        <v>205329</v>
      </c>
      <c r="C184" s="32"/>
    </row>
    <row r="185" spans="2:3">
      <c r="B185" s="37">
        <v>205334</v>
      </c>
      <c r="C185" s="32"/>
    </row>
    <row r="186" spans="2:3">
      <c r="B186" s="37">
        <v>205336</v>
      </c>
      <c r="C186" s="32"/>
    </row>
    <row r="187" spans="2:3">
      <c r="B187" s="37">
        <v>205349</v>
      </c>
      <c r="C187" s="32"/>
    </row>
    <row r="188" spans="2:3">
      <c r="B188" s="37">
        <v>205378</v>
      </c>
      <c r="C188" s="32"/>
    </row>
    <row r="189" spans="2:3">
      <c r="B189" s="37">
        <v>205381</v>
      </c>
      <c r="C189" s="32"/>
    </row>
    <row r="190" spans="2:3">
      <c r="B190" s="37">
        <v>205403</v>
      </c>
      <c r="C190" s="32"/>
    </row>
    <row r="191" spans="2:3">
      <c r="B191" s="37">
        <v>205421</v>
      </c>
      <c r="C191" s="32"/>
    </row>
    <row r="192" spans="2:3">
      <c r="B192" s="37">
        <v>205433</v>
      </c>
      <c r="C192" s="32"/>
    </row>
    <row r="193" spans="2:3">
      <c r="B193" s="37">
        <v>205435</v>
      </c>
      <c r="C193" s="32"/>
    </row>
    <row r="194" spans="2:3">
      <c r="B194" s="37">
        <v>205438</v>
      </c>
      <c r="C194" s="32"/>
    </row>
    <row r="195" spans="2:3">
      <c r="B195" s="37">
        <v>205447</v>
      </c>
      <c r="C195" s="32"/>
    </row>
    <row r="196" spans="2:3">
      <c r="B196" s="37">
        <v>205490</v>
      </c>
      <c r="C196" s="32"/>
    </row>
    <row r="197" spans="2:3">
      <c r="B197" s="37">
        <v>205500</v>
      </c>
      <c r="C197" s="32"/>
    </row>
    <row r="198" spans="2:3">
      <c r="B198" s="37">
        <v>205520</v>
      </c>
      <c r="C198" s="32"/>
    </row>
    <row r="199" spans="2:3">
      <c r="B199" s="37">
        <v>205525</v>
      </c>
      <c r="C199" s="32"/>
    </row>
    <row r="200" spans="2:3">
      <c r="B200" s="37">
        <v>205527</v>
      </c>
      <c r="C200" s="32"/>
    </row>
    <row r="201" spans="2:3">
      <c r="B201" s="37">
        <v>205533</v>
      </c>
      <c r="C201" s="32"/>
    </row>
    <row r="202" spans="2:3">
      <c r="B202" s="37">
        <v>205536</v>
      </c>
      <c r="C202" s="32"/>
    </row>
    <row r="203" spans="2:3">
      <c r="B203" s="37">
        <v>205546</v>
      </c>
      <c r="C203" s="32"/>
    </row>
    <row r="204" spans="2:3">
      <c r="B204" s="37">
        <v>205548</v>
      </c>
      <c r="C204" s="32"/>
    </row>
    <row r="205" spans="2:3">
      <c r="B205" s="37">
        <v>205562</v>
      </c>
      <c r="C205" s="32"/>
    </row>
    <row r="206" spans="2:3">
      <c r="B206" s="37">
        <v>205571</v>
      </c>
      <c r="C206" s="32"/>
    </row>
    <row r="207" spans="2:3">
      <c r="B207" s="37">
        <v>205580</v>
      </c>
      <c r="C207" s="32"/>
    </row>
    <row r="208" spans="2:3">
      <c r="B208" s="37">
        <v>205597</v>
      </c>
      <c r="C208" s="32"/>
    </row>
    <row r="209" spans="2:3">
      <c r="B209" s="37">
        <v>205600</v>
      </c>
      <c r="C209" s="32"/>
    </row>
    <row r="210" spans="2:3">
      <c r="B210" s="37">
        <v>205602</v>
      </c>
      <c r="C210" s="32"/>
    </row>
    <row r="211" spans="2:3">
      <c r="B211" s="37">
        <v>205604</v>
      </c>
      <c r="C211" s="32"/>
    </row>
    <row r="212" spans="2:3">
      <c r="B212" s="37">
        <v>205619</v>
      </c>
      <c r="C212" s="32"/>
    </row>
    <row r="213" spans="2:3">
      <c r="B213" s="37">
        <v>205622</v>
      </c>
      <c r="C213" s="32"/>
    </row>
    <row r="214" spans="2:3">
      <c r="B214" s="37">
        <v>205625</v>
      </c>
      <c r="C214" s="32"/>
    </row>
    <row r="215" spans="2:3">
      <c r="B215" s="37">
        <v>205638</v>
      </c>
      <c r="C215" s="32"/>
    </row>
    <row r="216" spans="2:3">
      <c r="B216" s="37">
        <v>205641</v>
      </c>
      <c r="C216" s="32"/>
    </row>
    <row r="217" spans="2:3">
      <c r="B217" s="37">
        <v>205647</v>
      </c>
      <c r="C217" s="32"/>
    </row>
    <row r="218" spans="2:3">
      <c r="B218" s="37">
        <v>205653</v>
      </c>
      <c r="C218" s="32"/>
    </row>
    <row r="219" spans="2:3">
      <c r="B219" s="37">
        <v>205656</v>
      </c>
      <c r="C219" s="32"/>
    </row>
    <row r="220" spans="2:3">
      <c r="B220" s="37">
        <v>205659</v>
      </c>
      <c r="C220" s="32"/>
    </row>
    <row r="221" spans="2:3">
      <c r="B221" s="37">
        <v>205661</v>
      </c>
      <c r="C221" s="32"/>
    </row>
    <row r="222" spans="2:3">
      <c r="B222" s="37">
        <v>205663</v>
      </c>
      <c r="C222" s="32"/>
    </row>
    <row r="223" spans="2:3">
      <c r="B223" s="37">
        <v>205675</v>
      </c>
      <c r="C223" s="32"/>
    </row>
    <row r="224" spans="2:3">
      <c r="B224" s="37">
        <v>205682</v>
      </c>
      <c r="C224" s="32"/>
    </row>
    <row r="225" spans="2:3">
      <c r="B225" s="37">
        <v>205687</v>
      </c>
      <c r="C225" s="32"/>
    </row>
    <row r="226" spans="2:3">
      <c r="B226" s="37">
        <v>205694</v>
      </c>
      <c r="C226" s="32"/>
    </row>
    <row r="227" spans="2:3">
      <c r="B227" s="37">
        <v>205703</v>
      </c>
      <c r="C227" s="32"/>
    </row>
    <row r="228" spans="2:3">
      <c r="B228" s="37">
        <v>205716</v>
      </c>
      <c r="C228" s="32"/>
    </row>
    <row r="229" spans="2:3">
      <c r="B229" s="37">
        <v>205783</v>
      </c>
      <c r="C229" s="32"/>
    </row>
    <row r="230" spans="2:3">
      <c r="B230" s="37">
        <v>205817</v>
      </c>
      <c r="C230" s="32"/>
    </row>
    <row r="231" spans="2:3">
      <c r="B231" s="37">
        <v>205819</v>
      </c>
      <c r="C231" s="32"/>
    </row>
    <row r="232" spans="2:3">
      <c r="B232" s="37">
        <v>205822</v>
      </c>
      <c r="C232" s="32"/>
    </row>
    <row r="233" spans="2:3">
      <c r="B233" s="37">
        <v>205832</v>
      </c>
      <c r="C233" s="32"/>
    </row>
    <row r="234" spans="2:3">
      <c r="B234" s="37">
        <v>205835</v>
      </c>
      <c r="C234" s="32"/>
    </row>
    <row r="235" spans="2:3">
      <c r="B235" s="37">
        <v>205840</v>
      </c>
      <c r="C235" s="32"/>
    </row>
    <row r="236" spans="2:3">
      <c r="B236" s="37">
        <v>205853</v>
      </c>
      <c r="C236" s="32"/>
    </row>
    <row r="237" spans="2:3">
      <c r="B237" s="37">
        <v>205861</v>
      </c>
      <c r="C237" s="32"/>
    </row>
    <row r="238" spans="2:3">
      <c r="B238" s="37">
        <v>205875</v>
      </c>
      <c r="C238" s="32"/>
    </row>
    <row r="239" spans="2:3">
      <c r="B239" s="37">
        <v>205888</v>
      </c>
      <c r="C239" s="32"/>
    </row>
    <row r="240" spans="2:3">
      <c r="B240" s="37">
        <v>205903</v>
      </c>
      <c r="C240" s="32"/>
    </row>
    <row r="241" spans="2:3">
      <c r="B241" s="37">
        <v>205905</v>
      </c>
      <c r="C241" s="32"/>
    </row>
    <row r="242" spans="2:3">
      <c r="B242" s="37">
        <v>205907</v>
      </c>
      <c r="C242" s="32"/>
    </row>
    <row r="243" spans="2:3">
      <c r="B243" s="37">
        <v>205934</v>
      </c>
      <c r="C243" s="32"/>
    </row>
    <row r="244" spans="2:3">
      <c r="B244" s="37">
        <v>205940</v>
      </c>
      <c r="C244" s="32"/>
    </row>
    <row r="245" spans="2:3">
      <c r="B245" s="37">
        <v>205945</v>
      </c>
      <c r="C245" s="32"/>
    </row>
    <row r="246" spans="2:3">
      <c r="B246" s="37">
        <v>205950</v>
      </c>
      <c r="C246" s="32"/>
    </row>
    <row r="247" spans="2:3">
      <c r="B247" s="37">
        <v>205953</v>
      </c>
      <c r="C247" s="32"/>
    </row>
    <row r="248" spans="2:3">
      <c r="B248" s="37">
        <v>205966</v>
      </c>
      <c r="C248" s="32"/>
    </row>
    <row r="249" spans="2:3">
      <c r="B249" s="37">
        <v>205969</v>
      </c>
      <c r="C249" s="32"/>
    </row>
    <row r="250" spans="2:3">
      <c r="B250" s="37">
        <v>205977</v>
      </c>
      <c r="C250" s="32"/>
    </row>
    <row r="251" spans="2:3">
      <c r="B251" s="37">
        <v>205985</v>
      </c>
      <c r="C251" s="32"/>
    </row>
    <row r="252" spans="2:3">
      <c r="B252" s="37">
        <v>205993</v>
      </c>
      <c r="C252" s="32"/>
    </row>
    <row r="253" spans="2:3">
      <c r="B253" s="37">
        <v>206001</v>
      </c>
      <c r="C253" s="32"/>
    </row>
    <row r="254" spans="2:3">
      <c r="B254" s="37">
        <v>206006</v>
      </c>
      <c r="C254" s="32"/>
    </row>
    <row r="255" spans="2:3">
      <c r="B255" s="37">
        <v>206009</v>
      </c>
      <c r="C255" s="32"/>
    </row>
    <row r="256" spans="2:3">
      <c r="B256" s="37">
        <v>206016</v>
      </c>
      <c r="C256" s="32"/>
    </row>
    <row r="257" spans="2:3">
      <c r="B257" s="37">
        <v>206028</v>
      </c>
      <c r="C257" s="32"/>
    </row>
    <row r="258" spans="2:3">
      <c r="B258" s="37">
        <v>206034</v>
      </c>
      <c r="C258" s="32"/>
    </row>
    <row r="259" spans="2:3">
      <c r="B259" s="37">
        <v>206037</v>
      </c>
      <c r="C259" s="32"/>
    </row>
    <row r="260" spans="2:3">
      <c r="B260" s="37">
        <v>206046</v>
      </c>
      <c r="C260" s="32"/>
    </row>
    <row r="261" spans="2:3">
      <c r="B261" s="37">
        <v>206049</v>
      </c>
      <c r="C261" s="32"/>
    </row>
    <row r="262" spans="2:3">
      <c r="B262" s="37">
        <v>206058</v>
      </c>
      <c r="C262" s="32"/>
    </row>
    <row r="263" spans="2:3">
      <c r="B263" s="37">
        <v>206068</v>
      </c>
      <c r="C263" s="32"/>
    </row>
    <row r="264" spans="2:3">
      <c r="B264" s="37">
        <v>206070</v>
      </c>
      <c r="C264" s="32"/>
    </row>
    <row r="265" spans="2:3">
      <c r="B265" s="37">
        <v>206072</v>
      </c>
      <c r="C265" s="32"/>
    </row>
    <row r="266" spans="2:3">
      <c r="B266" s="37">
        <v>206074</v>
      </c>
      <c r="C266" s="32"/>
    </row>
    <row r="267" spans="2:3">
      <c r="B267" s="37">
        <v>206078</v>
      </c>
      <c r="C267" s="32"/>
    </row>
    <row r="268" spans="2:3">
      <c r="B268" s="37">
        <v>206080</v>
      </c>
      <c r="C268" s="32"/>
    </row>
    <row r="269" spans="2:3">
      <c r="B269" s="37">
        <v>206085</v>
      </c>
      <c r="C269" s="32"/>
    </row>
    <row r="270" spans="2:3">
      <c r="B270" s="37">
        <v>206102</v>
      </c>
      <c r="C270" s="32"/>
    </row>
    <row r="271" spans="2:3">
      <c r="B271" s="37">
        <v>206129</v>
      </c>
      <c r="C271" s="32"/>
    </row>
    <row r="272" spans="2:3">
      <c r="B272" s="37">
        <v>206156</v>
      </c>
      <c r="C272" s="32"/>
    </row>
    <row r="273" spans="2:3">
      <c r="B273" s="37">
        <v>206169</v>
      </c>
      <c r="C273" s="32"/>
    </row>
    <row r="274" spans="2:3">
      <c r="B274" s="37">
        <v>206173</v>
      </c>
      <c r="C274" s="32"/>
    </row>
    <row r="275" spans="2:3">
      <c r="B275" s="37">
        <v>206178</v>
      </c>
      <c r="C275" s="32"/>
    </row>
    <row r="276" spans="2:3">
      <c r="B276" s="37">
        <v>206213</v>
      </c>
      <c r="C276" s="32"/>
    </row>
    <row r="277" spans="2:3">
      <c r="B277" s="37">
        <v>206244</v>
      </c>
      <c r="C277" s="32"/>
    </row>
    <row r="278" spans="2:3">
      <c r="B278" s="37">
        <v>206246</v>
      </c>
      <c r="C278" s="32"/>
    </row>
    <row r="279" spans="2:3">
      <c r="B279" s="37">
        <v>206248</v>
      </c>
      <c r="C279" s="32"/>
    </row>
    <row r="280" spans="2:3">
      <c r="B280" s="37">
        <v>206265</v>
      </c>
      <c r="C280" s="32"/>
    </row>
    <row r="281" spans="2:3">
      <c r="B281" s="37">
        <v>206268</v>
      </c>
      <c r="C281" s="32"/>
    </row>
    <row r="282" spans="2:3">
      <c r="B282" s="37">
        <v>206277</v>
      </c>
      <c r="C282" s="32"/>
    </row>
    <row r="283" spans="2:3">
      <c r="B283" s="37">
        <v>206281</v>
      </c>
      <c r="C283" s="32"/>
    </row>
    <row r="284" spans="2:3">
      <c r="B284" s="37">
        <v>206291</v>
      </c>
      <c r="C284" s="32"/>
    </row>
    <row r="285" spans="2:3">
      <c r="B285" s="37">
        <v>206293</v>
      </c>
      <c r="C285" s="32"/>
    </row>
    <row r="286" spans="2:3">
      <c r="B286" s="37">
        <v>206295</v>
      </c>
      <c r="C286" s="32"/>
    </row>
    <row r="287" spans="2:3">
      <c r="B287" s="37">
        <v>206309</v>
      </c>
      <c r="C287" s="32"/>
    </row>
    <row r="288" spans="2:3">
      <c r="B288" s="37">
        <v>206312</v>
      </c>
      <c r="C288" s="32"/>
    </row>
    <row r="289" spans="2:3">
      <c r="B289" s="37">
        <v>206320</v>
      </c>
      <c r="C289" s="32"/>
    </row>
    <row r="290" spans="2:3">
      <c r="B290" s="37">
        <v>206322</v>
      </c>
      <c r="C290" s="32"/>
    </row>
    <row r="291" spans="2:3">
      <c r="B291" s="37">
        <v>206345</v>
      </c>
      <c r="C291" s="32"/>
    </row>
    <row r="292" spans="2:3">
      <c r="B292" s="37">
        <v>206348</v>
      </c>
      <c r="C292" s="32"/>
    </row>
    <row r="293" spans="2:3">
      <c r="B293" s="37">
        <v>206350</v>
      </c>
      <c r="C293" s="32"/>
    </row>
    <row r="294" spans="2:3">
      <c r="B294" s="37">
        <v>206352</v>
      </c>
      <c r="C294" s="33"/>
    </row>
    <row r="295" spans="2:3">
      <c r="B295" s="37">
        <v>206355</v>
      </c>
      <c r="C295" s="33"/>
    </row>
    <row r="296" spans="2:3">
      <c r="B296" s="37">
        <v>206358</v>
      </c>
      <c r="C296" s="33"/>
    </row>
    <row r="297" spans="2:3">
      <c r="B297" s="37">
        <v>206367</v>
      </c>
      <c r="C297" s="33"/>
    </row>
    <row r="298" spans="2:3">
      <c r="B298" s="37">
        <v>206387</v>
      </c>
      <c r="C298" s="33"/>
    </row>
    <row r="299" spans="2:3">
      <c r="B299" s="37">
        <v>206408</v>
      </c>
      <c r="C299" s="33"/>
    </row>
    <row r="300" spans="2:3">
      <c r="B300" s="37">
        <v>206456</v>
      </c>
      <c r="C300" s="33"/>
    </row>
    <row r="301" spans="2:3">
      <c r="B301" s="37">
        <v>206464</v>
      </c>
      <c r="C301" s="33"/>
    </row>
    <row r="302" spans="2:3">
      <c r="B302" s="37">
        <v>206466</v>
      </c>
      <c r="C302" s="33"/>
    </row>
    <row r="303" spans="2:3">
      <c r="B303" s="37">
        <v>206468</v>
      </c>
      <c r="C303" s="33"/>
    </row>
    <row r="304" spans="2:3">
      <c r="B304" s="37">
        <v>206476</v>
      </c>
      <c r="C304" s="33"/>
    </row>
    <row r="305" spans="2:3">
      <c r="B305" s="37">
        <v>206482</v>
      </c>
      <c r="C305" s="33"/>
    </row>
    <row r="306" spans="2:3">
      <c r="B306" s="37">
        <v>206488</v>
      </c>
      <c r="C306" s="33"/>
    </row>
    <row r="307" spans="2:3">
      <c r="B307" s="37">
        <v>206494</v>
      </c>
      <c r="C307" s="33"/>
    </row>
    <row r="308" spans="2:3">
      <c r="B308" s="37">
        <v>206514</v>
      </c>
      <c r="C308" s="33"/>
    </row>
    <row r="309" spans="2:3">
      <c r="B309" s="37">
        <v>206520</v>
      </c>
      <c r="C309" s="33"/>
    </row>
    <row r="310" spans="2:3">
      <c r="B310" s="37">
        <v>206522</v>
      </c>
      <c r="C310" s="33"/>
    </row>
    <row r="311" spans="2:3">
      <c r="B311" s="37">
        <v>206528</v>
      </c>
      <c r="C311" s="33"/>
    </row>
    <row r="312" spans="2:3">
      <c r="B312" s="37">
        <v>206550</v>
      </c>
      <c r="C312" s="33"/>
    </row>
    <row r="313" spans="2:3">
      <c r="B313" s="37">
        <v>206571</v>
      </c>
      <c r="C313" s="33"/>
    </row>
    <row r="314" spans="2:3">
      <c r="B314" s="37">
        <v>206574</v>
      </c>
      <c r="C314" s="33"/>
    </row>
    <row r="315" spans="2:3">
      <c r="B315" s="37">
        <v>206576</v>
      </c>
      <c r="C315" s="33"/>
    </row>
    <row r="316" spans="2:3">
      <c r="B316" s="37">
        <v>206579</v>
      </c>
      <c r="C316" s="33"/>
    </row>
    <row r="317" spans="2:3">
      <c r="B317" s="37">
        <v>206615</v>
      </c>
      <c r="C317" s="33"/>
    </row>
    <row r="318" spans="2:3">
      <c r="B318" s="37">
        <v>206642</v>
      </c>
      <c r="C318" s="33"/>
    </row>
    <row r="319" spans="2:3">
      <c r="B319" s="37">
        <v>206645</v>
      </c>
      <c r="C319" s="33"/>
    </row>
    <row r="320" spans="2:3">
      <c r="B320" s="37">
        <v>206651</v>
      </c>
      <c r="C320" s="33"/>
    </row>
    <row r="321" spans="2:3">
      <c r="B321" s="37">
        <v>206665</v>
      </c>
      <c r="C321" s="33"/>
    </row>
    <row r="322" spans="2:3">
      <c r="B322" s="37">
        <v>206667</v>
      </c>
      <c r="C322" s="33"/>
    </row>
    <row r="323" spans="2:3">
      <c r="B323" s="37">
        <v>206669</v>
      </c>
      <c r="C323" s="33"/>
    </row>
    <row r="324" spans="2:3">
      <c r="B324" s="37">
        <v>206671</v>
      </c>
      <c r="C324" s="33"/>
    </row>
    <row r="325" spans="2:3">
      <c r="B325" s="37">
        <v>206680</v>
      </c>
      <c r="C325" s="33"/>
    </row>
    <row r="326" spans="2:3">
      <c r="B326" s="37">
        <v>206695</v>
      </c>
      <c r="C326" s="33"/>
    </row>
    <row r="327" spans="2:3">
      <c r="B327" s="37">
        <v>206697</v>
      </c>
      <c r="C327" s="33"/>
    </row>
    <row r="328" spans="2:3">
      <c r="B328" s="37">
        <v>206703</v>
      </c>
      <c r="C328" s="33"/>
    </row>
    <row r="329" spans="2:3">
      <c r="B329" s="37">
        <v>206705</v>
      </c>
      <c r="C329" s="33"/>
    </row>
    <row r="330" spans="2:3">
      <c r="B330" s="37">
        <v>206707</v>
      </c>
      <c r="C330" s="33"/>
    </row>
    <row r="331" spans="2:3">
      <c r="B331" s="37">
        <v>206709</v>
      </c>
      <c r="C331" s="33"/>
    </row>
    <row r="332" spans="2:3">
      <c r="B332" s="37">
        <v>206712</v>
      </c>
      <c r="C332" s="33"/>
    </row>
    <row r="333" spans="2:3">
      <c r="B333" s="37">
        <v>206716</v>
      </c>
      <c r="C333" s="33"/>
    </row>
    <row r="334" spans="2:3">
      <c r="B334" s="37">
        <v>206719</v>
      </c>
      <c r="C334" s="33"/>
    </row>
    <row r="335" spans="2:3">
      <c r="B335" s="37">
        <v>206749</v>
      </c>
      <c r="C335" s="33"/>
    </row>
    <row r="336" spans="2:3">
      <c r="B336" s="37">
        <v>206752</v>
      </c>
      <c r="C336" s="33"/>
    </row>
    <row r="337" spans="2:3">
      <c r="B337" s="37">
        <v>206758</v>
      </c>
      <c r="C337" s="33"/>
    </row>
    <row r="338" spans="2:3">
      <c r="B338" s="37">
        <v>206760</v>
      </c>
      <c r="C338" s="33"/>
    </row>
    <row r="339" spans="2:3">
      <c r="B339" s="37">
        <v>206762</v>
      </c>
      <c r="C339" s="34"/>
    </row>
    <row r="340" spans="2:3">
      <c r="B340" s="37">
        <v>206767</v>
      </c>
      <c r="C340" s="34"/>
    </row>
    <row r="341" spans="2:3">
      <c r="B341" s="37">
        <v>206769</v>
      </c>
      <c r="C341" s="34"/>
    </row>
    <row r="342" spans="2:3">
      <c r="B342" s="37">
        <v>206793</v>
      </c>
      <c r="C342" s="34"/>
    </row>
    <row r="343" spans="2:3">
      <c r="B343" s="37">
        <v>206795</v>
      </c>
      <c r="C343" s="34"/>
    </row>
    <row r="344" spans="2:3">
      <c r="B344" s="37">
        <v>206797</v>
      </c>
      <c r="C344" s="34"/>
    </row>
    <row r="345" spans="2:3">
      <c r="B345" s="37">
        <v>206800</v>
      </c>
      <c r="C345" s="34"/>
    </row>
    <row r="346" spans="2:3">
      <c r="B346" s="37">
        <v>206803</v>
      </c>
      <c r="C346" s="34"/>
    </row>
    <row r="347" spans="2:3">
      <c r="B347" s="37">
        <v>206805</v>
      </c>
      <c r="C347" s="34"/>
    </row>
    <row r="348" spans="2:3">
      <c r="B348" s="37">
        <v>206807</v>
      </c>
      <c r="C348" s="34"/>
    </row>
    <row r="349" spans="2:3">
      <c r="B349" s="37">
        <v>206809</v>
      </c>
      <c r="C349" s="34"/>
    </row>
    <row r="350" spans="2:3">
      <c r="B350" s="37">
        <v>206811</v>
      </c>
      <c r="C350" s="34"/>
    </row>
    <row r="351" spans="2:3">
      <c r="B351" s="37">
        <v>206813</v>
      </c>
      <c r="C351" s="34"/>
    </row>
    <row r="352" spans="2:3">
      <c r="B352" s="37">
        <v>206815</v>
      </c>
      <c r="C352" s="34"/>
    </row>
    <row r="353" spans="2:3">
      <c r="B353" s="37">
        <v>206817</v>
      </c>
      <c r="C353" s="34"/>
    </row>
    <row r="354" spans="2:3">
      <c r="B354" s="37">
        <v>206830</v>
      </c>
      <c r="C354" s="34"/>
    </row>
    <row r="355" spans="2:3">
      <c r="B355" s="37">
        <v>206832</v>
      </c>
      <c r="C355" s="34"/>
    </row>
    <row r="356" spans="2:3">
      <c r="B356" s="37">
        <v>206839</v>
      </c>
      <c r="C356" s="34"/>
    </row>
    <row r="357" spans="2:3">
      <c r="B357" s="37">
        <v>206847</v>
      </c>
      <c r="C357" s="34"/>
    </row>
    <row r="358" spans="2:3">
      <c r="B358" s="37">
        <v>206850</v>
      </c>
      <c r="C358" s="34"/>
    </row>
    <row r="359" spans="2:3">
      <c r="B359" s="37">
        <v>206856</v>
      </c>
      <c r="C359" s="34"/>
    </row>
    <row r="360" spans="2:3">
      <c r="B360" s="37">
        <v>206870</v>
      </c>
      <c r="C360" s="34"/>
    </row>
    <row r="361" spans="2:3">
      <c r="B361" s="37">
        <v>206876</v>
      </c>
      <c r="C361" s="34"/>
    </row>
    <row r="362" spans="2:3">
      <c r="B362" s="37">
        <v>206878</v>
      </c>
      <c r="C362" s="34"/>
    </row>
    <row r="363" spans="2:3">
      <c r="B363" s="37">
        <v>206885</v>
      </c>
      <c r="C363" s="34"/>
    </row>
    <row r="364" spans="2:3">
      <c r="B364" s="37">
        <v>206896</v>
      </c>
      <c r="C364" s="34"/>
    </row>
    <row r="365" spans="2:3">
      <c r="B365" s="37">
        <v>206899</v>
      </c>
      <c r="C365" s="34"/>
    </row>
    <row r="366" spans="2:3">
      <c r="B366" s="37">
        <v>206901</v>
      </c>
      <c r="C366" s="34"/>
    </row>
    <row r="367" spans="2:3">
      <c r="B367" s="37">
        <v>206905</v>
      </c>
      <c r="C367" s="34"/>
    </row>
    <row r="368" spans="2:3">
      <c r="B368" s="37">
        <v>206907</v>
      </c>
      <c r="C368" s="34"/>
    </row>
    <row r="369" spans="2:3">
      <c r="B369" s="37">
        <v>206915</v>
      </c>
      <c r="C369" s="34"/>
    </row>
    <row r="370" spans="2:3">
      <c r="B370" s="37">
        <v>206917</v>
      </c>
      <c r="C370" s="34"/>
    </row>
    <row r="371" spans="2:3">
      <c r="B371" s="37">
        <v>206925</v>
      </c>
      <c r="C371" s="34"/>
    </row>
    <row r="372" spans="2:3">
      <c r="B372" s="37">
        <v>206927</v>
      </c>
      <c r="C372" s="34"/>
    </row>
    <row r="373" spans="2:3">
      <c r="B373" s="37">
        <v>206929</v>
      </c>
      <c r="C373" s="34"/>
    </row>
    <row r="374" spans="2:3">
      <c r="B374" s="37">
        <v>206931</v>
      </c>
      <c r="C374" s="34"/>
    </row>
    <row r="375" spans="2:3">
      <c r="B375" s="37">
        <v>206933</v>
      </c>
      <c r="C375" s="34"/>
    </row>
    <row r="376" spans="2:3">
      <c r="B376" s="37">
        <v>206940</v>
      </c>
      <c r="C376" s="34"/>
    </row>
    <row r="377" spans="2:3">
      <c r="B377" s="37">
        <v>206942</v>
      </c>
      <c r="C377" s="34"/>
    </row>
    <row r="378" spans="2:3">
      <c r="B378" s="37">
        <v>206953</v>
      </c>
      <c r="C378" s="34"/>
    </row>
    <row r="379" spans="2:3">
      <c r="B379" s="37">
        <v>206965</v>
      </c>
      <c r="C379" s="34"/>
    </row>
    <row r="380" spans="2:3">
      <c r="B380" s="37">
        <v>206967</v>
      </c>
      <c r="C380" s="34"/>
    </row>
    <row r="381" spans="2:3">
      <c r="B381" s="37">
        <v>206969</v>
      </c>
      <c r="C381" s="34"/>
    </row>
    <row r="382" spans="2:3">
      <c r="B382" s="37">
        <v>206975</v>
      </c>
      <c r="C382" s="34"/>
    </row>
    <row r="383" spans="2:3">
      <c r="B383" s="37">
        <v>206978</v>
      </c>
      <c r="C383" s="34"/>
    </row>
    <row r="384" spans="2:3">
      <c r="B384" s="37">
        <v>206980</v>
      </c>
      <c r="C384" s="34"/>
    </row>
    <row r="385" spans="2:3">
      <c r="B385" s="37">
        <v>207036</v>
      </c>
      <c r="C385" s="34"/>
    </row>
    <row r="386" spans="2:3">
      <c r="B386" s="37">
        <v>207045</v>
      </c>
      <c r="C386" s="34"/>
    </row>
    <row r="387" spans="2:3">
      <c r="B387" s="37">
        <v>207054</v>
      </c>
      <c r="C387" s="34"/>
    </row>
    <row r="388" spans="2:3">
      <c r="B388" s="37">
        <v>207067</v>
      </c>
      <c r="C388" s="34"/>
    </row>
    <row r="389" spans="2:3">
      <c r="B389" s="37">
        <v>207088</v>
      </c>
      <c r="C389" s="34"/>
    </row>
    <row r="390" spans="2:3">
      <c r="B390" s="37">
        <v>207096</v>
      </c>
      <c r="C390" s="34"/>
    </row>
    <row r="391" spans="2:3">
      <c r="B391" s="37">
        <v>207113</v>
      </c>
      <c r="C391" s="34"/>
    </row>
    <row r="392" spans="2:3">
      <c r="B392" s="37">
        <v>207118</v>
      </c>
      <c r="C392" s="34"/>
    </row>
    <row r="393" spans="2:3">
      <c r="B393" s="37">
        <v>207145</v>
      </c>
      <c r="C393" s="34"/>
    </row>
    <row r="394" spans="2:3">
      <c r="B394" s="37">
        <v>207148</v>
      </c>
      <c r="C394" s="34"/>
    </row>
    <row r="395" spans="2:3">
      <c r="B395" s="37">
        <v>207156</v>
      </c>
      <c r="C395" s="34"/>
    </row>
    <row r="396" spans="2:3">
      <c r="B396" s="37">
        <v>207173</v>
      </c>
      <c r="C396" s="34"/>
    </row>
    <row r="397" spans="2:3">
      <c r="B397" s="37">
        <v>207179</v>
      </c>
      <c r="C397" s="34"/>
    </row>
    <row r="398" spans="2:3">
      <c r="B398" s="37">
        <v>207182</v>
      </c>
      <c r="C398" s="34"/>
    </row>
    <row r="399" spans="2:3">
      <c r="B399" s="37">
        <v>207219</v>
      </c>
      <c r="C399" s="34"/>
    </row>
    <row r="400" spans="2:3">
      <c r="B400" s="37">
        <v>207223</v>
      </c>
      <c r="C400" s="34"/>
    </row>
    <row r="401" spans="2:3">
      <c r="B401" s="37">
        <v>207229</v>
      </c>
      <c r="C401" s="34"/>
    </row>
    <row r="402" spans="2:3">
      <c r="B402" s="37">
        <v>207231</v>
      </c>
      <c r="C402" s="34"/>
    </row>
    <row r="403" spans="2:3">
      <c r="B403" s="37">
        <v>207233</v>
      </c>
      <c r="C403" s="34"/>
    </row>
    <row r="404" spans="2:3">
      <c r="B404" s="37">
        <v>207250</v>
      </c>
      <c r="C404" s="34"/>
    </row>
    <row r="405" spans="2:3">
      <c r="B405" s="37">
        <v>207273</v>
      </c>
      <c r="C405" s="34"/>
    </row>
    <row r="406" spans="2:3">
      <c r="B406" s="37">
        <v>207287</v>
      </c>
      <c r="C406" s="34"/>
    </row>
    <row r="407" spans="2:3">
      <c r="B407" s="37">
        <v>207294</v>
      </c>
      <c r="C407" s="34"/>
    </row>
    <row r="408" spans="2:3">
      <c r="B408" s="37">
        <v>207318</v>
      </c>
      <c r="C408" s="34"/>
    </row>
    <row r="409" spans="2:3">
      <c r="B409" s="37">
        <v>207320</v>
      </c>
      <c r="C409" s="35"/>
    </row>
    <row r="410" spans="2:3">
      <c r="B410" s="37">
        <v>207332</v>
      </c>
      <c r="C410" s="35"/>
    </row>
    <row r="411" spans="2:3">
      <c r="B411" s="37">
        <v>207343</v>
      </c>
      <c r="C411" s="35"/>
    </row>
    <row r="412" spans="2:3">
      <c r="B412" s="37">
        <v>207355</v>
      </c>
      <c r="C412" s="35"/>
    </row>
    <row r="413" spans="2:3">
      <c r="B413" s="37">
        <v>207358</v>
      </c>
      <c r="C413" s="35"/>
    </row>
    <row r="414" spans="2:3">
      <c r="B414" s="37">
        <v>207360</v>
      </c>
      <c r="C414" s="35"/>
    </row>
    <row r="415" spans="2:3">
      <c r="B415" s="37">
        <v>207371</v>
      </c>
      <c r="C415" s="35"/>
    </row>
    <row r="416" spans="2:3">
      <c r="B416" s="37">
        <v>207373</v>
      </c>
      <c r="C416" s="35"/>
    </row>
    <row r="417" spans="2:3">
      <c r="B417" s="37">
        <v>207418</v>
      </c>
      <c r="C417" s="35"/>
    </row>
    <row r="418" spans="2:3">
      <c r="B418" s="37">
        <v>207448</v>
      </c>
      <c r="C418" s="35"/>
    </row>
    <row r="419" spans="2:3">
      <c r="B419" s="37">
        <v>207481</v>
      </c>
      <c r="C419" s="35"/>
    </row>
    <row r="420" spans="2:3">
      <c r="B420" s="37">
        <v>207489</v>
      </c>
      <c r="C420" s="35"/>
    </row>
    <row r="421" spans="2:3">
      <c r="B421" s="37">
        <v>207508</v>
      </c>
      <c r="C421" s="35"/>
    </row>
    <row r="422" spans="2:3">
      <c r="B422" s="37">
        <v>207561</v>
      </c>
      <c r="C422" s="35"/>
    </row>
    <row r="423" spans="2:3">
      <c r="B423" s="37">
        <v>207582</v>
      </c>
      <c r="C423" s="35"/>
    </row>
    <row r="424" spans="2:3">
      <c r="B424" s="37">
        <v>207588</v>
      </c>
      <c r="C424" s="35"/>
    </row>
    <row r="425" spans="2:3">
      <c r="B425" s="37">
        <v>207599</v>
      </c>
      <c r="C425" s="35"/>
    </row>
    <row r="426" spans="2:3">
      <c r="B426" s="37">
        <v>207620</v>
      </c>
      <c r="C426" s="35"/>
    </row>
    <row r="427" spans="2:3">
      <c r="B427" s="37">
        <v>207644</v>
      </c>
      <c r="C427" s="35"/>
    </row>
    <row r="428" spans="2:3">
      <c r="B428" s="37">
        <v>207650</v>
      </c>
      <c r="C428" s="35"/>
    </row>
    <row r="429" spans="2:3">
      <c r="B429" s="37">
        <v>207659</v>
      </c>
      <c r="C429" s="35"/>
    </row>
    <row r="430" spans="2:3">
      <c r="B430" s="37">
        <v>207661</v>
      </c>
      <c r="C430" s="35"/>
    </row>
    <row r="431" spans="2:3">
      <c r="B431" s="37">
        <v>207664</v>
      </c>
      <c r="C431" s="35"/>
    </row>
    <row r="432" spans="2:3">
      <c r="B432" s="37">
        <v>207703</v>
      </c>
      <c r="C432" s="35"/>
    </row>
    <row r="433" spans="2:3">
      <c r="B433" s="37">
        <v>207743</v>
      </c>
      <c r="C433" s="35"/>
    </row>
    <row r="434" spans="2:3">
      <c r="B434" s="37">
        <v>207751</v>
      </c>
      <c r="C434" s="35"/>
    </row>
    <row r="435" spans="2:3">
      <c r="B435" s="37">
        <v>207769</v>
      </c>
      <c r="C435" s="35"/>
    </row>
    <row r="436" spans="2:3">
      <c r="B436" s="37">
        <v>207809</v>
      </c>
      <c r="C436" s="35"/>
    </row>
    <row r="437" spans="2:3">
      <c r="B437" s="37">
        <v>207820</v>
      </c>
      <c r="C437" s="35"/>
    </row>
    <row r="438" spans="2:3">
      <c r="B438" s="37">
        <v>207846</v>
      </c>
      <c r="C438" s="35"/>
    </row>
    <row r="439" spans="2:3">
      <c r="B439" s="37">
        <v>207870</v>
      </c>
      <c r="C439" s="35"/>
    </row>
    <row r="440" spans="2:3">
      <c r="B440" s="37">
        <v>207873</v>
      </c>
      <c r="C440" s="35"/>
    </row>
    <row r="441" spans="2:3">
      <c r="B441" s="37">
        <v>207886</v>
      </c>
      <c r="C441" s="35"/>
    </row>
    <row r="442" spans="2:3">
      <c r="B442" s="37">
        <v>207894</v>
      </c>
      <c r="C442" s="35"/>
    </row>
    <row r="443" spans="2:3">
      <c r="B443" s="37">
        <v>207901</v>
      </c>
      <c r="C443" s="35"/>
    </row>
    <row r="444" spans="2:3">
      <c r="B444" s="37">
        <v>207931</v>
      </c>
      <c r="C444" s="35"/>
    </row>
    <row r="445" spans="2:3">
      <c r="B445" s="37">
        <v>207934</v>
      </c>
      <c r="C445" s="35"/>
    </row>
    <row r="446" spans="2:3">
      <c r="B446" s="37">
        <v>207969</v>
      </c>
      <c r="C446" s="35"/>
    </row>
    <row r="447" spans="2:3">
      <c r="B447" s="37">
        <v>208045</v>
      </c>
      <c r="C447" s="35"/>
    </row>
    <row r="448" spans="2:3">
      <c r="B448" s="37">
        <v>208047</v>
      </c>
      <c r="C448" s="35"/>
    </row>
    <row r="449" spans="2:3">
      <c r="B449" s="37">
        <v>208121</v>
      </c>
      <c r="C449" s="35"/>
    </row>
    <row r="450" spans="2:3">
      <c r="B450" s="37">
        <v>208162</v>
      </c>
      <c r="C450" s="35"/>
    </row>
    <row r="451" spans="2:3">
      <c r="B451" s="37">
        <v>208174</v>
      </c>
      <c r="C451" s="35"/>
    </row>
    <row r="452" spans="2:3">
      <c r="B452" s="37">
        <v>208183</v>
      </c>
      <c r="C452" s="35"/>
    </row>
    <row r="453" spans="2:3">
      <c r="B453" s="37">
        <v>208187</v>
      </c>
      <c r="C453" s="35"/>
    </row>
    <row r="454" spans="2:3">
      <c r="B454" s="37">
        <v>208204</v>
      </c>
      <c r="C454" s="35"/>
    </row>
    <row r="455" spans="2:3">
      <c r="B455" s="37">
        <v>208210</v>
      </c>
      <c r="C455" s="35"/>
    </row>
    <row r="456" spans="2:3">
      <c r="B456" s="37">
        <v>208212</v>
      </c>
      <c r="C456" s="35"/>
    </row>
    <row r="457" spans="2:3">
      <c r="B457" s="37">
        <v>220200</v>
      </c>
      <c r="C457" s="35"/>
    </row>
    <row r="458" spans="2:3">
      <c r="B458" s="37">
        <v>220203</v>
      </c>
      <c r="C458" s="35"/>
    </row>
    <row r="459" spans="2:3">
      <c r="B459" s="37">
        <v>220226</v>
      </c>
      <c r="C459" s="35"/>
    </row>
    <row r="460" spans="2:3">
      <c r="B460" s="37">
        <v>220229</v>
      </c>
      <c r="C460" s="35"/>
    </row>
    <row r="461" spans="2:3">
      <c r="B461" s="37">
        <v>220241</v>
      </c>
      <c r="C461" s="35"/>
    </row>
    <row r="462" spans="2:3">
      <c r="B462" s="37">
        <v>220245</v>
      </c>
      <c r="C462" s="35"/>
    </row>
    <row r="463" spans="2:3">
      <c r="B463" s="37">
        <v>220247</v>
      </c>
      <c r="C463" s="35"/>
    </row>
    <row r="464" spans="2:3">
      <c r="B464" s="37">
        <v>220270</v>
      </c>
      <c r="C464" s="35"/>
    </row>
    <row r="465" spans="2:3">
      <c r="B465" s="37">
        <v>220281</v>
      </c>
      <c r="C465" s="35"/>
    </row>
    <row r="466" spans="2:3">
      <c r="B466" s="37">
        <v>220286</v>
      </c>
      <c r="C466" s="35"/>
    </row>
    <row r="467" spans="2:3">
      <c r="B467" s="37">
        <v>220293</v>
      </c>
      <c r="C467" s="35"/>
    </row>
    <row r="468" spans="2:3">
      <c r="B468" s="37">
        <v>220295</v>
      </c>
      <c r="C468" s="35"/>
    </row>
    <row r="469" spans="2:3">
      <c r="B469" s="37">
        <v>220297</v>
      </c>
      <c r="C469" s="35"/>
    </row>
    <row r="470" spans="2:3">
      <c r="B470" s="37">
        <v>220304</v>
      </c>
      <c r="C470" s="35"/>
    </row>
    <row r="471" spans="2:3">
      <c r="B471" s="37">
        <v>220324</v>
      </c>
      <c r="C471" s="35"/>
    </row>
    <row r="472" spans="2:3">
      <c r="B472" s="37">
        <v>220326</v>
      </c>
      <c r="C472" s="35"/>
    </row>
    <row r="473" spans="2:3">
      <c r="B473" s="37">
        <v>220328</v>
      </c>
      <c r="C473" s="35"/>
    </row>
    <row r="474" spans="2:3">
      <c r="B474" s="37">
        <v>220330</v>
      </c>
      <c r="C474" s="35"/>
    </row>
    <row r="475" spans="2:3">
      <c r="B475" s="37">
        <v>220356</v>
      </c>
      <c r="C475" s="35"/>
    </row>
    <row r="476" spans="2:3">
      <c r="B476" s="37">
        <v>220379</v>
      </c>
      <c r="C476" s="35"/>
    </row>
    <row r="477" spans="2:3">
      <c r="B477" s="37">
        <v>220389</v>
      </c>
      <c r="C477" s="35"/>
    </row>
    <row r="478" spans="2:3">
      <c r="B478" s="37">
        <v>220398</v>
      </c>
      <c r="C478" s="35"/>
    </row>
    <row r="479" spans="2:3">
      <c r="B479" s="37">
        <v>220412</v>
      </c>
      <c r="C479" s="35"/>
    </row>
    <row r="480" spans="2:3">
      <c r="B480" s="37">
        <v>220414</v>
      </c>
      <c r="C480" s="35"/>
    </row>
    <row r="481" spans="2:3">
      <c r="B481" s="37">
        <v>220416</v>
      </c>
      <c r="C481" s="35"/>
    </row>
    <row r="482" spans="2:3">
      <c r="B482" s="37">
        <v>220420</v>
      </c>
      <c r="C482" s="35"/>
    </row>
    <row r="483" spans="2:3">
      <c r="B483" s="37">
        <v>220423</v>
      </c>
      <c r="C483" s="35"/>
    </row>
    <row r="484" spans="2:3">
      <c r="B484" s="37">
        <v>220428</v>
      </c>
      <c r="C484" s="35"/>
    </row>
    <row r="485" spans="2:3">
      <c r="B485" s="37">
        <v>220430</v>
      </c>
      <c r="C485" s="35"/>
    </row>
    <row r="486" spans="2:3">
      <c r="B486" s="37">
        <v>220432</v>
      </c>
      <c r="C486" s="35"/>
    </row>
    <row r="487" spans="2:3">
      <c r="B487" s="37">
        <v>220443</v>
      </c>
      <c r="C487" s="35"/>
    </row>
    <row r="488" spans="2:3">
      <c r="B488" s="37">
        <v>220445</v>
      </c>
      <c r="C488" s="35"/>
    </row>
    <row r="489" spans="2:3">
      <c r="B489" s="37">
        <v>220448</v>
      </c>
      <c r="C489" s="35"/>
    </row>
    <row r="490" spans="2:3">
      <c r="B490" s="37">
        <v>220457</v>
      </c>
      <c r="C490" s="35"/>
    </row>
    <row r="491" spans="2:3">
      <c r="B491" s="37">
        <v>220462</v>
      </c>
      <c r="C491" s="35"/>
    </row>
    <row r="492" spans="2:3">
      <c r="B492" s="37">
        <v>220464</v>
      </c>
      <c r="C492" s="35"/>
    </row>
    <row r="493" spans="2:3">
      <c r="B493" s="37">
        <v>220467</v>
      </c>
      <c r="C493" s="35"/>
    </row>
    <row r="494" spans="2:3">
      <c r="B494" s="37">
        <v>220490</v>
      </c>
      <c r="C494" s="35"/>
    </row>
    <row r="495" spans="2:3">
      <c r="B495" s="37">
        <v>220496</v>
      </c>
      <c r="C495" s="35"/>
    </row>
    <row r="496" spans="2:3">
      <c r="B496" s="37">
        <v>220500</v>
      </c>
      <c r="C496" s="35"/>
    </row>
    <row r="497" spans="2:3">
      <c r="B497" s="37">
        <v>220504</v>
      </c>
      <c r="C497" s="35"/>
    </row>
    <row r="498" spans="2:3">
      <c r="B498" s="37">
        <v>220506</v>
      </c>
      <c r="C498" s="35"/>
    </row>
    <row r="499" spans="2:3">
      <c r="B499" s="37">
        <v>220514</v>
      </c>
      <c r="C499" s="35"/>
    </row>
    <row r="500" spans="2:3">
      <c r="B500" s="37">
        <v>220516</v>
      </c>
      <c r="C500" s="35"/>
    </row>
    <row r="501" spans="2:3">
      <c r="B501" s="37">
        <v>220518</v>
      </c>
      <c r="C501" s="35"/>
    </row>
    <row r="502" spans="2:3">
      <c r="B502" s="37">
        <v>220526</v>
      </c>
      <c r="C502" s="35"/>
    </row>
    <row r="503" spans="2:3">
      <c r="B503" s="37">
        <v>220529</v>
      </c>
      <c r="C503" s="35"/>
    </row>
    <row r="504" spans="2:3">
      <c r="B504" s="37">
        <v>220548</v>
      </c>
      <c r="C504" s="35"/>
    </row>
    <row r="505" spans="2:3">
      <c r="B505" s="37">
        <v>220551</v>
      </c>
      <c r="C505" s="35"/>
    </row>
    <row r="506" spans="2:3">
      <c r="B506" s="37">
        <v>220554</v>
      </c>
      <c r="C506" s="35"/>
    </row>
    <row r="507" spans="2:3">
      <c r="B507" s="37">
        <v>220558</v>
      </c>
      <c r="C507" s="35"/>
    </row>
    <row r="508" spans="2:3">
      <c r="B508" s="37">
        <v>220571</v>
      </c>
      <c r="C508" s="35"/>
    </row>
    <row r="509" spans="2:3">
      <c r="B509" s="37">
        <v>220581</v>
      </c>
      <c r="C509" s="35"/>
    </row>
    <row r="510" spans="2:3">
      <c r="B510" s="37">
        <v>220583</v>
      </c>
      <c r="C510" s="35"/>
    </row>
    <row r="511" spans="2:3">
      <c r="B511" s="37">
        <v>220585</v>
      </c>
      <c r="C511" s="35"/>
    </row>
    <row r="512" spans="2:3">
      <c r="B512" s="37">
        <v>220591</v>
      </c>
      <c r="C512" s="35"/>
    </row>
    <row r="513" spans="2:3">
      <c r="B513" s="37">
        <v>220599</v>
      </c>
      <c r="C513" s="35"/>
    </row>
    <row r="514" spans="2:3">
      <c r="B514" s="37">
        <v>220612</v>
      </c>
      <c r="C514" s="35"/>
    </row>
    <row r="515" spans="2:3">
      <c r="B515" s="37">
        <v>220625</v>
      </c>
      <c r="C515" s="35"/>
    </row>
    <row r="516" spans="2:3">
      <c r="B516" s="37">
        <v>220628</v>
      </c>
      <c r="C516" s="35"/>
    </row>
    <row r="517" spans="2:3">
      <c r="B517" s="37">
        <v>223667</v>
      </c>
      <c r="C517" s="35"/>
    </row>
    <row r="518" spans="2:3">
      <c r="B518" s="37">
        <v>223718</v>
      </c>
      <c r="C518" s="35"/>
    </row>
    <row r="519" spans="2:3">
      <c r="B519" s="37">
        <v>223725</v>
      </c>
      <c r="C519" s="35"/>
    </row>
    <row r="520" spans="2:3">
      <c r="B520" s="37">
        <v>223726</v>
      </c>
      <c r="C520" s="35"/>
    </row>
    <row r="521" spans="2:3">
      <c r="B521" s="37">
        <v>223740</v>
      </c>
      <c r="C521" s="35"/>
    </row>
    <row r="522" spans="2:3">
      <c r="B522" s="37">
        <v>223741</v>
      </c>
      <c r="C522" s="35"/>
    </row>
    <row r="523" spans="2:3">
      <c r="B523" s="37">
        <v>223743</v>
      </c>
      <c r="C523" s="35"/>
    </row>
    <row r="524" spans="2:3">
      <c r="B524" s="37">
        <v>223758</v>
      </c>
      <c r="C524" s="35"/>
    </row>
    <row r="525" spans="2:3">
      <c r="B525" s="37">
        <v>223778</v>
      </c>
      <c r="C525" s="35"/>
    </row>
    <row r="526" spans="2:3">
      <c r="B526" s="37">
        <v>223781</v>
      </c>
      <c r="C526" s="35"/>
    </row>
    <row r="527" spans="2:3">
      <c r="B527" s="37">
        <v>223788</v>
      </c>
      <c r="C527" s="35"/>
    </row>
    <row r="528" spans="2:3">
      <c r="B528" s="37">
        <v>223797</v>
      </c>
      <c r="C528" s="35"/>
    </row>
    <row r="529" spans="2:3">
      <c r="B529" s="37">
        <v>223804</v>
      </c>
      <c r="C529" s="35"/>
    </row>
    <row r="530" spans="2:3">
      <c r="B530" s="37">
        <v>223808</v>
      </c>
      <c r="C530" s="35"/>
    </row>
    <row r="531" spans="2:3">
      <c r="B531" s="37">
        <v>223825</v>
      </c>
      <c r="C531" s="35"/>
    </row>
    <row r="532" spans="2:3">
      <c r="B532" s="37">
        <v>223842</v>
      </c>
      <c r="C532" s="35"/>
    </row>
    <row r="533" spans="2:3">
      <c r="B533" s="37">
        <v>223860</v>
      </c>
      <c r="C533" s="35"/>
    </row>
    <row r="534" spans="2:3">
      <c r="B534" s="37">
        <v>223863</v>
      </c>
      <c r="C534" s="35"/>
    </row>
    <row r="535" spans="2:3">
      <c r="B535" s="37">
        <v>223872</v>
      </c>
      <c r="C535" s="35"/>
    </row>
    <row r="536" spans="2:3">
      <c r="B536" s="37">
        <v>223952</v>
      </c>
      <c r="C536" s="35"/>
    </row>
    <row r="537" spans="2:3">
      <c r="B537" s="37">
        <v>223980</v>
      </c>
      <c r="C537" s="35"/>
    </row>
    <row r="538" spans="2:3">
      <c r="B538" s="37">
        <v>224036</v>
      </c>
      <c r="C538" s="35"/>
    </row>
    <row r="539" spans="2:3">
      <c r="B539" s="37">
        <v>224037</v>
      </c>
      <c r="C539" s="35"/>
    </row>
    <row r="540" spans="2:3">
      <c r="B540" s="37">
        <v>224038</v>
      </c>
      <c r="C540" s="36"/>
    </row>
    <row r="541" spans="2:3">
      <c r="B541" s="37">
        <v>224039</v>
      </c>
      <c r="C541" s="36"/>
    </row>
    <row r="542" spans="2:3">
      <c r="B542" s="37">
        <v>224040</v>
      </c>
      <c r="C542" s="36"/>
    </row>
    <row r="543" spans="2:3">
      <c r="B543" s="37">
        <v>224048</v>
      </c>
      <c r="C543" s="36"/>
    </row>
    <row r="544" spans="2:3">
      <c r="B544" s="37">
        <v>224050</v>
      </c>
      <c r="C544" s="36"/>
    </row>
    <row r="545" spans="2:3">
      <c r="B545" s="37">
        <v>224051</v>
      </c>
      <c r="C545" s="36"/>
    </row>
    <row r="546" spans="2:3">
      <c r="B546" s="37">
        <v>224057</v>
      </c>
      <c r="C546" s="36"/>
    </row>
    <row r="547" spans="2:3">
      <c r="B547" s="37">
        <v>224058</v>
      </c>
      <c r="C547" s="36"/>
    </row>
    <row r="548" spans="2:3">
      <c r="B548" s="37">
        <v>224072</v>
      </c>
      <c r="C548" s="36"/>
    </row>
    <row r="549" spans="2:3">
      <c r="B549" s="37">
        <v>224073</v>
      </c>
      <c r="C549" s="36"/>
    </row>
    <row r="550" spans="2:3">
      <c r="B550" s="37">
        <v>224094</v>
      </c>
      <c r="C550" s="36"/>
    </row>
    <row r="551" spans="2:3">
      <c r="B551" s="37">
        <v>224179</v>
      </c>
      <c r="C551" s="36"/>
    </row>
    <row r="552" spans="2:3">
      <c r="B552" s="37">
        <v>224232</v>
      </c>
      <c r="C552" s="36"/>
    </row>
    <row r="553" spans="2:3">
      <c r="B553" s="37">
        <v>224240</v>
      </c>
      <c r="C553" s="36"/>
    </row>
    <row r="554" spans="2:3">
      <c r="B554" s="37">
        <v>224375</v>
      </c>
      <c r="C554" s="36"/>
    </row>
    <row r="555" spans="2:3">
      <c r="B555" s="37">
        <v>224386</v>
      </c>
      <c r="C555" s="36"/>
    </row>
    <row r="556" spans="2:3">
      <c r="B556" s="37">
        <v>224404</v>
      </c>
      <c r="C556" s="36"/>
    </row>
    <row r="557" spans="2:3">
      <c r="B557" s="37">
        <v>224579</v>
      </c>
      <c r="C557" s="36"/>
    </row>
    <row r="558" spans="2:3">
      <c r="B558" s="37">
        <v>224595</v>
      </c>
      <c r="C558" s="36"/>
    </row>
    <row r="559" spans="2:3">
      <c r="B559" s="37">
        <v>224599</v>
      </c>
      <c r="C559" s="36"/>
    </row>
    <row r="560" spans="2:3">
      <c r="B560" s="37">
        <v>319519</v>
      </c>
      <c r="C560" s="36"/>
    </row>
    <row r="561" spans="2:3">
      <c r="B561" s="37">
        <v>320035</v>
      </c>
      <c r="C561" s="36"/>
    </row>
    <row r="562" spans="2:3">
      <c r="B562" s="37">
        <v>320238</v>
      </c>
      <c r="C562" s="36"/>
    </row>
    <row r="563" spans="2:3">
      <c r="B563" s="37">
        <v>322084</v>
      </c>
      <c r="C563" s="36"/>
    </row>
    <row r="564" spans="2:3">
      <c r="B564" s="37">
        <v>322093</v>
      </c>
      <c r="C564" s="36"/>
    </row>
    <row r="565" spans="2:3">
      <c r="B565" s="37">
        <v>322146</v>
      </c>
      <c r="C565" s="36"/>
    </row>
    <row r="566" spans="2:3">
      <c r="B566" s="37">
        <v>322150</v>
      </c>
      <c r="C566" s="36"/>
    </row>
    <row r="567" spans="2:3">
      <c r="B567" s="37">
        <v>322210</v>
      </c>
      <c r="C567" s="36"/>
    </row>
    <row r="568" spans="2:3">
      <c r="B568" s="37">
        <v>322346</v>
      </c>
      <c r="C568" s="36"/>
    </row>
    <row r="569" spans="2:3">
      <c r="B569" s="37">
        <v>322384</v>
      </c>
      <c r="C569" s="36"/>
    </row>
    <row r="570" spans="2:3">
      <c r="B570" s="37">
        <v>322387</v>
      </c>
      <c r="C570" s="36"/>
    </row>
    <row r="571" spans="2:3">
      <c r="B571" s="37">
        <v>322389</v>
      </c>
      <c r="C571" s="36"/>
    </row>
    <row r="572" spans="2:3">
      <c r="B572" s="37">
        <v>322688</v>
      </c>
      <c r="C572" s="36"/>
    </row>
    <row r="573" spans="2:3">
      <c r="B573" s="37">
        <v>322762</v>
      </c>
      <c r="C573" s="36"/>
    </row>
    <row r="574" spans="2:3">
      <c r="B574" s="37">
        <v>322962</v>
      </c>
      <c r="C574" s="36"/>
    </row>
    <row r="575" spans="2:3">
      <c r="B575" s="37">
        <v>322967</v>
      </c>
      <c r="C575" s="36"/>
    </row>
    <row r="576" spans="2:3">
      <c r="B576" s="37">
        <v>322970</v>
      </c>
      <c r="C576" s="36"/>
    </row>
    <row r="577" spans="2:3">
      <c r="B577" s="37">
        <v>322981</v>
      </c>
      <c r="C577" s="36"/>
    </row>
    <row r="578" spans="2:3">
      <c r="B578" s="37">
        <v>323007</v>
      </c>
      <c r="C578" s="36"/>
    </row>
    <row r="579" spans="2:3">
      <c r="B579" s="37">
        <v>323009</v>
      </c>
      <c r="C579" s="36"/>
    </row>
    <row r="580" spans="2:3">
      <c r="B580" s="37">
        <v>323019</v>
      </c>
      <c r="C580" s="36"/>
    </row>
    <row r="581" spans="2:3">
      <c r="B581" s="37">
        <v>323020</v>
      </c>
      <c r="C581" s="36"/>
    </row>
    <row r="582" spans="2:3">
      <c r="B582" s="37">
        <v>323144</v>
      </c>
      <c r="C582" s="36"/>
    </row>
    <row r="583" spans="2:3">
      <c r="B583" s="37">
        <v>323160</v>
      </c>
      <c r="C583" s="36"/>
    </row>
    <row r="584" spans="2:3">
      <c r="B584" s="37">
        <v>323244</v>
      </c>
      <c r="C584" s="36"/>
    </row>
    <row r="585" spans="2:3">
      <c r="B585" s="37">
        <v>323246</v>
      </c>
      <c r="C585" s="36"/>
    </row>
    <row r="586" spans="2:3">
      <c r="B586" s="37">
        <v>323266</v>
      </c>
      <c r="C586" s="36"/>
    </row>
    <row r="587" spans="2:3">
      <c r="B587" s="37">
        <v>323268</v>
      </c>
      <c r="C587" s="36"/>
    </row>
    <row r="588" spans="2:3">
      <c r="B588" s="37">
        <v>323271</v>
      </c>
      <c r="C588" s="36"/>
    </row>
    <row r="589" spans="2:3">
      <c r="B589" s="37">
        <v>323285</v>
      </c>
      <c r="C589" s="36"/>
    </row>
    <row r="590" spans="2:3">
      <c r="B590" s="37">
        <v>323313</v>
      </c>
      <c r="C590" s="36"/>
    </row>
    <row r="591" spans="2:3">
      <c r="B591" s="37">
        <v>323315</v>
      </c>
      <c r="C591" s="36"/>
    </row>
    <row r="592" spans="2:3">
      <c r="B592" s="37">
        <v>323371</v>
      </c>
      <c r="C592" s="36"/>
    </row>
    <row r="593" spans="2:3">
      <c r="B593" s="37">
        <v>323386</v>
      </c>
      <c r="C593" s="36"/>
    </row>
    <row r="594" spans="2:3">
      <c r="B594" s="37">
        <v>323453</v>
      </c>
      <c r="C594" s="36"/>
    </row>
    <row r="595" spans="2:3">
      <c r="B595" s="37">
        <v>323570</v>
      </c>
      <c r="C595" s="36"/>
    </row>
    <row r="596" spans="2:3">
      <c r="B596" s="37">
        <v>323601</v>
      </c>
      <c r="C596" s="36"/>
    </row>
    <row r="597" spans="2:3">
      <c r="B597" s="37">
        <v>323603</v>
      </c>
      <c r="C597" s="36"/>
    </row>
    <row r="598" spans="2:3">
      <c r="B598" s="37">
        <v>323714</v>
      </c>
      <c r="C598" s="36"/>
    </row>
    <row r="599" spans="2:3">
      <c r="B599" s="37">
        <v>323720</v>
      </c>
      <c r="C599" s="36"/>
    </row>
    <row r="600" spans="2:3">
      <c r="B600" s="37">
        <v>323784</v>
      </c>
      <c r="C600" s="36"/>
    </row>
    <row r="601" spans="2:3">
      <c r="B601" s="37">
        <v>323788</v>
      </c>
      <c r="C601" s="36"/>
    </row>
    <row r="602" spans="2:3">
      <c r="B602" s="37">
        <v>324353</v>
      </c>
      <c r="C602" s="36"/>
    </row>
    <row r="603" spans="2:3">
      <c r="B603" s="37">
        <v>324356</v>
      </c>
      <c r="C603" s="36"/>
    </row>
    <row r="604" spans="2:3">
      <c r="B604" s="37">
        <v>324357</v>
      </c>
      <c r="C604" s="36"/>
    </row>
    <row r="605" spans="2:3">
      <c r="B605" s="37">
        <v>324359</v>
      </c>
      <c r="C605" s="36"/>
    </row>
    <row r="606" spans="2:3">
      <c r="B606" s="37">
        <v>324362</v>
      </c>
      <c r="C606" s="36"/>
    </row>
    <row r="607" spans="2:3">
      <c r="B607" s="37">
        <v>324366</v>
      </c>
      <c r="C607" s="36"/>
    </row>
    <row r="608" spans="2:3">
      <c r="B608" s="37">
        <v>324376</v>
      </c>
      <c r="C608" s="36"/>
    </row>
    <row r="609" spans="2:3">
      <c r="B609" s="37">
        <v>324433</v>
      </c>
      <c r="C609" s="36"/>
    </row>
    <row r="610" spans="2:3">
      <c r="B610" s="37">
        <v>324772</v>
      </c>
      <c r="C610" s="36"/>
    </row>
    <row r="611" spans="2:3">
      <c r="B611" s="37">
        <v>324774</v>
      </c>
      <c r="C611" s="36"/>
    </row>
    <row r="612" spans="2:3">
      <c r="B612" s="37">
        <v>329129</v>
      </c>
      <c r="C612" s="36"/>
    </row>
    <row r="613" spans="2:3">
      <c r="B613" s="37"/>
      <c r="C613" s="36"/>
    </row>
  </sheetData>
  <sortState ref="D2:D19">
    <sortCondition ref="D2"/>
  </sortState>
  <pageMargins left="0.7" right="0.7" top="0.75" bottom="0.75" header="0.3" footer="0.3"/>
  <pageSetup paperSize="9" orientation="portrait" horizontalDpi="4294967293" verticalDpi="0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C49"/>
  <sheetViews>
    <sheetView zoomScale="130" zoomScaleNormal="130" zoomScalePageLayoutView="130" workbookViewId="0">
      <selection activeCell="E16" sqref="E16"/>
    </sheetView>
  </sheetViews>
  <sheetFormatPr baseColWidth="10" defaultRowHeight="14.5"/>
  <cols>
    <col min="1" max="1" width="20.1796875" bestFit="1" customWidth="1"/>
    <col min="2" max="2" width="11.7265625" bestFit="1" customWidth="1"/>
    <col min="3" max="3" width="14.36328125" bestFit="1" customWidth="1"/>
    <col min="4" max="4" width="17.7265625" bestFit="1" customWidth="1"/>
  </cols>
  <sheetData>
    <row r="2" spans="1:3">
      <c r="A2" s="3" t="s">
        <v>31</v>
      </c>
      <c r="B2" s="65" t="s">
        <v>65</v>
      </c>
    </row>
    <row r="3" spans="1:3">
      <c r="A3" s="3" t="s">
        <v>32</v>
      </c>
      <c r="B3" s="65" t="s">
        <v>28</v>
      </c>
    </row>
    <row r="5" spans="1:3">
      <c r="B5" s="3" t="s">
        <v>15</v>
      </c>
    </row>
    <row r="6" spans="1:3">
      <c r="A6" s="3" t="s">
        <v>13</v>
      </c>
      <c r="B6" t="s">
        <v>17</v>
      </c>
      <c r="C6" t="s">
        <v>14</v>
      </c>
    </row>
    <row r="7" spans="1:3">
      <c r="A7" s="60" t="s">
        <v>66</v>
      </c>
      <c r="B7" s="5">
        <v>150</v>
      </c>
      <c r="C7" s="5">
        <v>0</v>
      </c>
    </row>
    <row r="8" spans="1:3">
      <c r="A8" s="61">
        <v>10</v>
      </c>
      <c r="B8" s="5">
        <v>150</v>
      </c>
      <c r="C8" s="5">
        <v>0</v>
      </c>
    </row>
    <row r="9" spans="1:3">
      <c r="A9" s="66" t="s">
        <v>52</v>
      </c>
      <c r="B9" s="67">
        <v>100</v>
      </c>
      <c r="C9" s="67">
        <v>0</v>
      </c>
    </row>
    <row r="10" spans="1:3">
      <c r="A10" s="69">
        <v>20</v>
      </c>
      <c r="B10" s="5">
        <v>100</v>
      </c>
      <c r="C10" s="5">
        <v>0</v>
      </c>
    </row>
    <row r="11" spans="1:3">
      <c r="A11" s="66" t="s">
        <v>53</v>
      </c>
      <c r="B11" s="67">
        <v>40</v>
      </c>
      <c r="C11" s="67">
        <v>0</v>
      </c>
    </row>
    <row r="12" spans="1:3">
      <c r="A12" s="68">
        <v>30</v>
      </c>
      <c r="B12" s="67">
        <v>40</v>
      </c>
      <c r="C12" s="67">
        <v>0</v>
      </c>
    </row>
    <row r="13" spans="1:3">
      <c r="A13" s="66" t="s">
        <v>54</v>
      </c>
      <c r="B13" s="67">
        <v>120</v>
      </c>
      <c r="C13" s="67">
        <v>0</v>
      </c>
    </row>
    <row r="14" spans="1:3">
      <c r="A14" s="61">
        <v>60</v>
      </c>
      <c r="B14" s="5">
        <v>120</v>
      </c>
      <c r="C14" s="5">
        <v>0</v>
      </c>
    </row>
    <row r="15" spans="1:3">
      <c r="A15" s="66" t="s">
        <v>55</v>
      </c>
      <c r="B15" s="67">
        <v>250.32</v>
      </c>
      <c r="C15" s="67">
        <v>0</v>
      </c>
    </row>
    <row r="16" spans="1:3">
      <c r="A16" s="61">
        <v>10</v>
      </c>
      <c r="B16" s="5">
        <v>250.32</v>
      </c>
      <c r="C16" s="5">
        <v>0</v>
      </c>
    </row>
    <row r="17" spans="1:3">
      <c r="A17" s="66" t="s">
        <v>56</v>
      </c>
      <c r="B17" s="67">
        <v>1155.3600000000001</v>
      </c>
      <c r="C17" s="67">
        <v>0</v>
      </c>
    </row>
    <row r="18" spans="1:3">
      <c r="A18" s="61">
        <v>50</v>
      </c>
      <c r="B18" s="5">
        <v>1155.3600000000001</v>
      </c>
      <c r="C18" s="5">
        <v>0</v>
      </c>
    </row>
    <row r="19" spans="1:3">
      <c r="A19" s="66" t="s">
        <v>57</v>
      </c>
      <c r="B19" s="67">
        <v>1254.3600000000001</v>
      </c>
      <c r="C19" s="67">
        <v>0</v>
      </c>
    </row>
    <row r="20" spans="1:3">
      <c r="A20" s="61">
        <v>60</v>
      </c>
      <c r="B20" s="5">
        <v>254.36</v>
      </c>
      <c r="C20" s="5">
        <v>0</v>
      </c>
    </row>
    <row r="21" spans="1:3">
      <c r="A21" s="61">
        <v>70</v>
      </c>
      <c r="B21" s="5">
        <v>1000</v>
      </c>
      <c r="C21" s="5">
        <v>0</v>
      </c>
    </row>
    <row r="22" spans="1:3">
      <c r="A22" s="66" t="s">
        <v>58</v>
      </c>
      <c r="B22" s="67">
        <v>2052.6</v>
      </c>
      <c r="C22" s="67">
        <v>2</v>
      </c>
    </row>
    <row r="23" spans="1:3">
      <c r="A23" s="61">
        <v>190</v>
      </c>
      <c r="B23" s="5">
        <v>2052.6</v>
      </c>
      <c r="C23" s="5">
        <v>2</v>
      </c>
    </row>
    <row r="24" spans="1:3">
      <c r="A24" s="66" t="s">
        <v>59</v>
      </c>
      <c r="B24" s="67">
        <v>260</v>
      </c>
      <c r="C24" s="67">
        <v>0</v>
      </c>
    </row>
    <row r="25" spans="1:3">
      <c r="A25" s="61">
        <v>60</v>
      </c>
      <c r="B25" s="5">
        <v>260</v>
      </c>
      <c r="C25" s="5">
        <v>0</v>
      </c>
    </row>
    <row r="26" spans="1:3">
      <c r="A26" s="66" t="s">
        <v>60</v>
      </c>
      <c r="B26" s="67">
        <v>154.25</v>
      </c>
      <c r="C26" s="67">
        <v>0</v>
      </c>
    </row>
    <row r="27" spans="1:3">
      <c r="A27" s="61" t="s">
        <v>25</v>
      </c>
      <c r="B27" s="5">
        <v>154.25</v>
      </c>
      <c r="C27" s="5">
        <v>0</v>
      </c>
    </row>
    <row r="28" spans="1:3">
      <c r="A28" s="66" t="s">
        <v>63</v>
      </c>
      <c r="B28" s="67">
        <v>125</v>
      </c>
      <c r="C28" s="67">
        <v>0</v>
      </c>
    </row>
    <row r="29" spans="1:3">
      <c r="A29" s="61">
        <v>20</v>
      </c>
      <c r="B29" s="5">
        <v>125</v>
      </c>
      <c r="C29" s="5">
        <v>0</v>
      </c>
    </row>
    <row r="30" spans="1:3">
      <c r="A30" s="60" t="s">
        <v>67</v>
      </c>
      <c r="B30" s="5">
        <v>1100</v>
      </c>
      <c r="C30" s="5">
        <v>0</v>
      </c>
    </row>
    <row r="31" spans="1:3">
      <c r="A31" s="61">
        <v>80</v>
      </c>
      <c r="B31" s="5">
        <v>1100</v>
      </c>
      <c r="C31" s="5">
        <v>0</v>
      </c>
    </row>
    <row r="32" spans="1:3">
      <c r="A32" s="66" t="s">
        <v>61</v>
      </c>
      <c r="B32" s="67">
        <v>250.25</v>
      </c>
      <c r="C32" s="67">
        <v>0</v>
      </c>
    </row>
    <row r="33" spans="1:3">
      <c r="A33" s="61">
        <v>140</v>
      </c>
      <c r="B33" s="5">
        <v>250.25</v>
      </c>
      <c r="C33" s="5">
        <v>0</v>
      </c>
    </row>
    <row r="34" spans="1:3">
      <c r="A34" s="60" t="s">
        <v>68</v>
      </c>
      <c r="B34" s="5">
        <v>125</v>
      </c>
      <c r="C34" s="5">
        <v>0</v>
      </c>
    </row>
    <row r="35" spans="1:3">
      <c r="A35" s="61">
        <v>60</v>
      </c>
      <c r="B35" s="5">
        <v>125</v>
      </c>
      <c r="C35" s="5">
        <v>0</v>
      </c>
    </row>
    <row r="36" spans="1:3">
      <c r="A36" s="66" t="s">
        <v>62</v>
      </c>
      <c r="B36" s="67">
        <v>250</v>
      </c>
      <c r="C36" s="67">
        <v>0</v>
      </c>
    </row>
    <row r="37" spans="1:3">
      <c r="A37" s="61">
        <v>10</v>
      </c>
      <c r="B37" s="5">
        <v>100</v>
      </c>
      <c r="C37" s="5">
        <v>0</v>
      </c>
    </row>
    <row r="38" spans="1:3">
      <c r="A38" s="61">
        <v>200</v>
      </c>
      <c r="B38" s="5">
        <v>150</v>
      </c>
      <c r="C38" s="5">
        <v>0</v>
      </c>
    </row>
    <row r="39" spans="1:3">
      <c r="A39" s="66" t="s">
        <v>64</v>
      </c>
      <c r="B39" s="67">
        <v>245</v>
      </c>
      <c r="C39" s="67">
        <v>0</v>
      </c>
    </row>
    <row r="40" spans="1:3">
      <c r="A40" s="61">
        <v>70</v>
      </c>
      <c r="B40" s="5">
        <v>245</v>
      </c>
      <c r="C40" s="5">
        <v>0</v>
      </c>
    </row>
    <row r="41" spans="1:3">
      <c r="A41" s="60" t="s">
        <v>69</v>
      </c>
      <c r="B41" s="5">
        <v>200</v>
      </c>
      <c r="C41" s="5">
        <v>0</v>
      </c>
    </row>
    <row r="42" spans="1:3">
      <c r="A42" s="61">
        <v>10</v>
      </c>
      <c r="B42" s="5">
        <v>200</v>
      </c>
      <c r="C42" s="5">
        <v>0</v>
      </c>
    </row>
    <row r="43" spans="1:3">
      <c r="A43" s="60" t="s">
        <v>70</v>
      </c>
      <c r="B43" s="5">
        <v>397</v>
      </c>
      <c r="C43" s="5">
        <v>-10</v>
      </c>
    </row>
    <row r="44" spans="1:3">
      <c r="A44" s="61">
        <v>20</v>
      </c>
      <c r="B44" s="5">
        <v>10</v>
      </c>
      <c r="C44" s="5">
        <v>-10</v>
      </c>
    </row>
    <row r="45" spans="1:3">
      <c r="A45" s="61">
        <v>70</v>
      </c>
      <c r="B45" s="5">
        <v>155</v>
      </c>
      <c r="C45" s="5">
        <v>0</v>
      </c>
    </row>
    <row r="46" spans="1:3">
      <c r="A46" s="73">
        <v>110</v>
      </c>
      <c r="B46" s="6">
        <v>52</v>
      </c>
      <c r="C46" s="6">
        <v>0</v>
      </c>
    </row>
    <row r="47" spans="1:3">
      <c r="A47" s="61">
        <v>170</v>
      </c>
      <c r="B47" s="5">
        <v>170</v>
      </c>
      <c r="C47" s="5">
        <v>0</v>
      </c>
    </row>
    <row r="48" spans="1:3">
      <c r="A48" s="61" t="s">
        <v>25</v>
      </c>
      <c r="B48" s="5">
        <v>10</v>
      </c>
      <c r="C48" s="5">
        <v>0</v>
      </c>
    </row>
    <row r="49" spans="1:3">
      <c r="A49" s="60" t="s">
        <v>12</v>
      </c>
      <c r="B49" s="5">
        <v>8229.14</v>
      </c>
      <c r="C49" s="5">
        <v>-8</v>
      </c>
    </row>
  </sheetData>
  <pageMargins left="0.7" right="0.7" top="0.75" bottom="0.75" header="0.3" footer="0.3"/>
  <pageSetup paperSize="9" orientation="portrait" horizontalDpi="0" verticalDpi="0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R47"/>
  <sheetViews>
    <sheetView showGridLines="0" showRowColHeaders="0" topLeftCell="A10" zoomScale="90" zoomScaleNormal="90" zoomScalePageLayoutView="90" workbookViewId="0">
      <selection sqref="A1:B1"/>
    </sheetView>
  </sheetViews>
  <sheetFormatPr baseColWidth="10" defaultColWidth="0" defaultRowHeight="14.5" zeroHeight="1"/>
  <cols>
    <col min="1" max="1" width="36.7265625" customWidth="1"/>
    <col min="2" max="2" width="21.1796875" customWidth="1"/>
    <col min="3" max="3" width="7.26953125" customWidth="1"/>
    <col min="4" max="4" width="18.26953125" customWidth="1"/>
    <col min="5" max="5" width="29.1796875" customWidth="1"/>
    <col min="6" max="6" width="9.453125" customWidth="1"/>
    <col min="7" max="7" width="34.1796875" customWidth="1"/>
    <col min="8" max="8" width="23.26953125" customWidth="1"/>
    <col min="9" max="9" width="5.81640625" customWidth="1"/>
    <col min="10" max="18" width="10.81640625" hidden="1" customWidth="1"/>
    <col min="19" max="16384" width="11.453125" hidden="1"/>
  </cols>
  <sheetData>
    <row r="1" spans="1:9" ht="107.25" customHeight="1" thickTop="1" thickBot="1">
      <c r="A1" s="76" t="s">
        <v>34</v>
      </c>
      <c r="B1" s="76"/>
      <c r="C1" s="41"/>
      <c r="D1" s="41"/>
      <c r="E1" s="41"/>
      <c r="F1" s="41"/>
      <c r="G1" s="70" t="b">
        <v>0</v>
      </c>
      <c r="H1" s="64"/>
      <c r="I1" s="40"/>
    </row>
    <row r="2" spans="1:9" ht="26.5" thickTop="1">
      <c r="A2" s="58" t="s">
        <v>35</v>
      </c>
      <c r="B2" s="47">
        <v>44135</v>
      </c>
      <c r="C2" s="51"/>
      <c r="D2" s="42" t="str">
        <f>"Récap Journée Chauffeur No " &amp;H3</f>
        <v xml:space="preserve">Récap Journée Chauffeur No </v>
      </c>
      <c r="E2" s="56"/>
      <c r="F2" s="52"/>
      <c r="G2" s="59" t="s">
        <v>35</v>
      </c>
      <c r="H2" s="47"/>
      <c r="I2" s="39"/>
    </row>
    <row r="3" spans="1:9" ht="26">
      <c r="A3" s="58" t="s">
        <v>36</v>
      </c>
      <c r="B3" s="48"/>
      <c r="C3" s="52"/>
      <c r="D3" s="43" t="s">
        <v>47</v>
      </c>
      <c r="E3" s="57"/>
      <c r="F3" s="52"/>
      <c r="G3" s="59" t="s">
        <v>36</v>
      </c>
      <c r="H3" s="48"/>
      <c r="I3" s="39"/>
    </row>
    <row r="4" spans="1:9" ht="26">
      <c r="A4" s="58" t="s">
        <v>37</v>
      </c>
      <c r="B4" s="53"/>
      <c r="C4" s="52"/>
      <c r="D4" s="43" t="s">
        <v>48</v>
      </c>
      <c r="E4" s="44"/>
      <c r="F4" s="52"/>
      <c r="G4" s="59" t="s">
        <v>37</v>
      </c>
      <c r="H4" s="53"/>
      <c r="I4" s="39"/>
    </row>
    <row r="5" spans="1:9" ht="26.5" thickBot="1">
      <c r="A5" s="58" t="s">
        <v>38</v>
      </c>
      <c r="B5" s="48"/>
      <c r="C5" s="52"/>
      <c r="D5" s="45" t="s">
        <v>49</v>
      </c>
      <c r="E5" s="46"/>
      <c r="F5" s="54"/>
      <c r="G5" s="59" t="s">
        <v>38</v>
      </c>
      <c r="H5" s="48"/>
      <c r="I5" s="39"/>
    </row>
    <row r="6" spans="1:9" ht="26.5" thickTop="1">
      <c r="A6" s="58" t="s">
        <v>39</v>
      </c>
      <c r="B6" s="48"/>
      <c r="C6" s="52"/>
      <c r="D6" s="52"/>
      <c r="E6" s="52"/>
      <c r="F6" s="55"/>
      <c r="G6" s="59" t="s">
        <v>39</v>
      </c>
      <c r="H6" s="48"/>
      <c r="I6" s="39"/>
    </row>
    <row r="7" spans="1:9" ht="26">
      <c r="A7" s="58" t="s">
        <v>40</v>
      </c>
      <c r="B7" s="48"/>
      <c r="C7" s="52"/>
      <c r="D7" s="52"/>
      <c r="E7" s="52"/>
      <c r="F7" s="55"/>
      <c r="G7" s="59" t="s">
        <v>40</v>
      </c>
      <c r="H7" s="48"/>
      <c r="I7" s="39"/>
    </row>
    <row r="8" spans="1:9" ht="26">
      <c r="A8" s="58" t="s">
        <v>41</v>
      </c>
      <c r="B8" s="48"/>
      <c r="C8" s="52"/>
      <c r="D8" s="52"/>
      <c r="E8" s="52"/>
      <c r="F8" s="55"/>
      <c r="G8" s="59" t="s">
        <v>41</v>
      </c>
      <c r="H8" s="48"/>
      <c r="I8" s="39"/>
    </row>
    <row r="9" spans="1:9" ht="26">
      <c r="A9" s="58" t="s">
        <v>42</v>
      </c>
      <c r="B9" s="48"/>
      <c r="C9" s="52"/>
      <c r="D9" s="52"/>
      <c r="E9" s="52"/>
      <c r="F9" s="52"/>
      <c r="G9" s="59" t="s">
        <v>42</v>
      </c>
      <c r="H9" s="48"/>
      <c r="I9" s="39"/>
    </row>
    <row r="10" spans="1:9" ht="26">
      <c r="A10" s="58" t="s">
        <v>43</v>
      </c>
      <c r="B10" s="48"/>
      <c r="C10" s="52"/>
      <c r="D10" s="52"/>
      <c r="E10" s="52"/>
      <c r="F10" s="52"/>
      <c r="G10" s="59" t="s">
        <v>43</v>
      </c>
      <c r="H10" s="48"/>
      <c r="I10" s="39"/>
    </row>
    <row r="11" spans="1:9" ht="26">
      <c r="A11" s="58" t="s">
        <v>44</v>
      </c>
      <c r="B11" s="49"/>
      <c r="C11" s="52"/>
      <c r="D11" s="54"/>
      <c r="E11" s="52"/>
      <c r="F11" s="52"/>
      <c r="G11" s="59" t="s">
        <v>44</v>
      </c>
      <c r="H11" s="49"/>
      <c r="I11" s="39"/>
    </row>
    <row r="12" spans="1:9" ht="26">
      <c r="A12" s="58" t="s">
        <v>45</v>
      </c>
      <c r="B12" s="48"/>
      <c r="C12" s="52"/>
      <c r="D12" s="54"/>
      <c r="E12" s="52"/>
      <c r="F12" s="52"/>
      <c r="G12" s="59" t="s">
        <v>45</v>
      </c>
      <c r="H12" s="48"/>
      <c r="I12" s="39"/>
    </row>
    <row r="13" spans="1:9" ht="26">
      <c r="A13" s="58" t="str">
        <f>IF(OR(C12="",C12="NON"),"Versement Loomis","")</f>
        <v>Versement Loomis</v>
      </c>
      <c r="B13" s="49"/>
      <c r="C13" s="52"/>
      <c r="D13" s="52"/>
      <c r="E13" s="52"/>
      <c r="F13" s="52"/>
      <c r="G13" s="59" t="s">
        <v>50</v>
      </c>
      <c r="H13" s="49"/>
      <c r="I13" s="39"/>
    </row>
    <row r="14" spans="1:9" ht="26.5" thickBot="1">
      <c r="A14" s="63" t="str">
        <f>IF(OR(C12="",C12="NON"),"Versement CS","")</f>
        <v>Versement CS</v>
      </c>
      <c r="B14" s="50"/>
      <c r="C14" s="52"/>
      <c r="D14" s="52"/>
      <c r="E14" s="52"/>
      <c r="F14" s="52"/>
      <c r="G14" s="62" t="s">
        <v>51</v>
      </c>
      <c r="H14" s="50"/>
      <c r="I14" s="39"/>
    </row>
    <row r="15" spans="1:9" ht="24.75" customHeight="1" thickTop="1">
      <c r="A15" s="39"/>
      <c r="B15" s="39"/>
      <c r="C15" s="39"/>
      <c r="D15" s="39"/>
      <c r="E15" s="39"/>
      <c r="F15" s="71"/>
      <c r="G15" s="71"/>
      <c r="H15" s="39"/>
      <c r="I15" s="39"/>
    </row>
    <row r="16" spans="1:9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</sheetData>
  <mergeCells count="1">
    <mergeCell ref="A1:B1"/>
  </mergeCells>
  <dataValidations count="4">
    <dataValidation type="list" allowBlank="1" showInputMessage="1" showErrorMessage="1" prompt="Choisir dans la liste déroulante" sqref="B4 H4">
      <formula1>N_Justif</formula1>
    </dataValidation>
    <dataValidation type="list" allowBlank="1" showInputMessage="1" showErrorMessage="1" error="Le client n'existe pas ! Veuillez l'ajouter dans la feuille Listes" prompt="Choisir dans la liste déroulante" sqref="B12 H12">
      <formula1>N_Client</formula1>
    </dataValidation>
    <dataValidation allowBlank="1" showInputMessage="1" showErrorMessage="1" prompt="Double clic pour appeler le calendrier" sqref="B2 H2"/>
    <dataValidation type="list" allowBlank="1" showInputMessage="1" showErrorMessage="1" error="Ce chauffeur n'existe pas ! Veuillez l'ajouter dans la feuille Listes" prompt="Choisir dans la liste déroulante" sqref="B3 H3">
      <formula1>Listes_Chauffeurs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Feuil1</vt:lpstr>
      <vt:lpstr>Saisie des Donnees</vt:lpstr>
      <vt:lpstr>Listes</vt:lpstr>
      <vt:lpstr>TCD</vt:lpstr>
      <vt:lpstr>Formulaire</vt:lpstr>
      <vt:lpstr>N_Justif</vt:lpstr>
      <vt:lpstr>No_Couleur</vt:lpstr>
    </vt:vector>
  </TitlesOfParts>
  <Company>fenaco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Latty Stéphane [frigemo AG] (extern)</dc:creator>
  <cp:lastModifiedBy>AFEH56</cp:lastModifiedBy>
  <cp:lastPrinted>2020-08-11T13:33:43Z</cp:lastPrinted>
  <dcterms:created xsi:type="dcterms:W3CDTF">2020-07-27T09:51:00Z</dcterms:created>
  <dcterms:modified xsi:type="dcterms:W3CDTF">2020-10-31T13:32:27Z</dcterms:modified>
</cp:coreProperties>
</file>