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autoCompressPictures="0"/>
  <bookViews>
    <workbookView xWindow="0" yWindow="60" windowWidth="19420" windowHeight="1102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24519" concurrentCalc="0"/>
  <pivotCaches>
    <pivotCache cacheId="0" r:id="rId6"/>
  </pivotCaches>
</workbook>
</file>

<file path=xl/calcChain.xml><?xml version="1.0" encoding="utf-8"?>
<calcChain xmlns="http://schemas.openxmlformats.org/spreadsheetml/2006/main">
  <c r="C2" i="2"/>
  <c r="E2"/>
  <c r="C3"/>
  <c r="E3"/>
  <c r="B3" i="1"/>
  <c r="D3"/>
  <c r="C3"/>
  <c r="E3"/>
  <c r="B4"/>
  <c r="D4"/>
  <c r="C4"/>
  <c r="E4"/>
  <c r="B5"/>
  <c r="D5"/>
  <c r="C5"/>
  <c r="E5"/>
  <c r="B6"/>
  <c r="D6"/>
  <c r="C6"/>
  <c r="E6"/>
  <c r="B7"/>
  <c r="D7"/>
  <c r="C7"/>
  <c r="E7"/>
  <c r="B8"/>
  <c r="D8"/>
  <c r="C8"/>
  <c r="E8"/>
  <c r="B9"/>
  <c r="D9"/>
  <c r="C9"/>
  <c r="E9"/>
  <c r="B10"/>
  <c r="D10"/>
  <c r="C10"/>
  <c r="E10"/>
  <c r="B11"/>
  <c r="D11"/>
  <c r="C11"/>
  <c r="E11"/>
  <c r="B12"/>
  <c r="D12"/>
  <c r="C12"/>
  <c r="E12"/>
  <c r="B13"/>
  <c r="D13"/>
  <c r="C13"/>
  <c r="E13"/>
  <c r="B14"/>
  <c r="D14"/>
  <c r="C14"/>
  <c r="E14"/>
  <c r="B15"/>
  <c r="D15"/>
  <c r="C15"/>
  <c r="E15"/>
  <c r="B16"/>
  <c r="D16"/>
  <c r="C16"/>
  <c r="E16"/>
  <c r="B17"/>
  <c r="D17"/>
  <c r="C17"/>
  <c r="E17"/>
  <c r="B18"/>
  <c r="D18"/>
  <c r="C18"/>
  <c r="E18"/>
  <c r="B19"/>
  <c r="D19"/>
  <c r="C19"/>
  <c r="E19"/>
  <c r="B20"/>
  <c r="D20"/>
  <c r="C20"/>
  <c r="E20"/>
  <c r="B21"/>
  <c r="D21"/>
  <c r="C21"/>
  <c r="E21"/>
  <c r="B22"/>
  <c r="D22"/>
  <c r="C22"/>
  <c r="E22"/>
  <c r="B23"/>
  <c r="D23"/>
  <c r="C23"/>
  <c r="E23"/>
  <c r="B24"/>
  <c r="D24"/>
  <c r="C24"/>
  <c r="E24"/>
  <c r="B25"/>
  <c r="D25"/>
  <c r="C25"/>
  <c r="E25"/>
  <c r="C27"/>
  <c r="D26"/>
  <c r="C26"/>
</calcChain>
</file>

<file path=xl/sharedStrings.xml><?xml version="1.0" encoding="utf-8"?>
<sst xmlns="http://schemas.openxmlformats.org/spreadsheetml/2006/main" count="50" uniqueCount="43">
  <si>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</si>
  <si>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</si>
  <si>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</si>
  <si>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</si>
  <si>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</si>
  <si>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</si>
  <si>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</si>
  <si>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</si>
  <si>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</si>
  <si>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</si>
  <si>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</si>
  <si>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Bulletin</t>
  </si>
  <si>
    <t>encaissement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</si>
  <si>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</si>
  <si>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</si>
  <si>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</si>
  <si>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</si>
  <si>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</si>
  <si>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</si>
  <si>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</si>
  <si>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</si>
  <si>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</si>
  <si>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</si>
  <si>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</si>
  <si>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encaissements</t>
  </si>
  <si>
    <t>Somme des Diff</t>
  </si>
  <si>
    <t>Valeurs</t>
  </si>
  <si>
    <t xml:space="preserve">DATE </t>
  </si>
  <si>
    <t>204787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</si>
  <si>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</si>
  <si>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</si>
  <si>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</si>
  <si>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</si>
  <si>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</si>
  <si>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</si>
  <si>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</si>
  <si>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20</t>
  </si>
  <si>
    <t>40</t>
  </si>
  <si>
    <t>60</t>
  </si>
  <si>
    <t>Justif6</t>
  </si>
  <si>
    <t>montant_Total</t>
  </si>
  <si>
    <t>Nbre_J</t>
  </si>
  <si>
    <t>208765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</si>
</sst>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0" fontId="1" fillId="3" borderId="5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14" fontId="0" fillId="5" borderId="9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0" fontId="0" fillId="0" borderId="9" xfId="0" applyBorder="1"/>
    <xf numFmtId="1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31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164" formatCode="#,##0.00\ &quot;€&quot;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numFmt numFmtId="164" formatCode="#,##0.00\ &quot;€&quot;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inden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225136</xdr:colOff>
      <xdr:row>8</xdr:row>
      <xdr:rowOff>144319</xdr:rowOff>
    </xdr:from>
    <xdr:to>
      <xdr:col>11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C3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077.784237499996" createdVersion="4" refreshedVersion="3" minRefreshableVersion="3" recordCount="2">
  <cacheSource type="worksheet">
    <worksheetSource name="Tableau1"/>
  </cacheSource>
  <cacheFields count="14">
    <cacheField name="date" numFmtId="14">
      <sharedItems containsSemiMixedTypes="0" containsNonDate="0" containsDate="1" containsString="0" minDate="2020-02-01T00:00:00" maxDate="2020-09-03T00:00:00" count="12">
        <d v="2020-09-02T00:00:00"/>
        <d v="2020-08-13T00:00:00" u="1"/>
        <d v="2020-08-09T00:00:00" u="1"/>
        <d v="2020-08-05T00:00:00" u="1"/>
        <d v="2020-08-01T00:00:00" u="1"/>
        <d v="2020-08-10T00:00:00" u="1"/>
        <d v="2020-08-06T00:00:00" u="1"/>
        <d v="2020-08-02T00:00:00" u="1"/>
        <d v="2020-08-11T00:00:00" u="1"/>
        <d v="2020-02-01T00:00:00" u="1"/>
        <d v="2020-08-03T00:00:00" u="1"/>
        <d v="2020-08-12T00:00:00" u="1"/>
      </sharedItems>
    </cacheField>
    <cacheField name="N° chauffeur" numFmtId="0">
      <sharedItems containsMixedTypes="1" containsNumber="1" containsInteger="1" minValue="10" maxValue="220" count="24">
        <s v="20"/>
        <s v="1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123.5" maxValue="125.4"/>
    </cacheField>
    <cacheField name="encaissement" numFmtId="165">
      <sharedItems containsSemiMixedTypes="0" containsString="0" containsNumber="1" containsInteger="1" minValue="0" maxValue="124"/>
    </cacheField>
    <cacheField name="Diff" numFmtId="165">
      <sharedItems containsSemiMixedTypes="0" containsString="0" containsNumber="1" minValue="-0.5" maxValue="125.4"/>
    </cacheField>
    <cacheField name="Justif1" numFmtId="0">
      <sharedItems containsSemiMixedTypes="0" containsString="0" containsNumber="1" containsInteger="1" minValue="123" maxValue="4563"/>
    </cacheField>
    <cacheField name="Justif2" numFmtId="0">
      <sharedItems containsSemiMixedTypes="0" containsString="0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123.5" maxValue="125.4"/>
    </cacheField>
    <cacheField name="N°  Client" numFmtId="164">
      <sharedItems/>
    </cacheField>
    <cacheField name="Nbre_J" numFmtId="1">
      <sharedItems containsSemiMixedTypes="0" containsString="0" containsNumber="1" containsInteger="1" minValue="2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n v="123.5"/>
    <n v="124"/>
    <n v="-0.5"/>
    <n v="4563"/>
    <n v="5623"/>
    <m/>
    <m/>
    <m/>
    <m/>
    <n v="123.5"/>
    <s v="208765"/>
    <n v="2"/>
  </r>
  <r>
    <x v="0"/>
    <x v="1"/>
    <n v="125.4"/>
    <n v="0"/>
    <n v="125.4"/>
    <n v="123"/>
    <n v="456"/>
    <m/>
    <m/>
    <m/>
    <m/>
    <n v="125.4"/>
    <s v="204787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D7" firstHeaderRow="1" firstDataRow="2" firstDataCol="1" rowPageCount="1" colPageCount="1"/>
  <pivotFields count="14">
    <pivotField axis="axisPage" numFmtId="14" showAll="0">
      <items count="13">
        <item m="1" x="4"/>
        <item m="1" x="10"/>
        <item m="1" x="7"/>
        <item m="1" x="3"/>
        <item m="1" x="6"/>
        <item m="1" x="9"/>
        <item m="1" x="8"/>
        <item m="1" x="5"/>
        <item m="1" x="11"/>
        <item m="1" x="1"/>
        <item m="1" x="2"/>
        <item x="0"/>
        <item t="default"/>
      </items>
    </pivotField>
    <pivotField axis="axisRow" showAll="0">
      <items count="25">
        <item m="1" x="12"/>
        <item m="1" x="19"/>
        <item m="1" x="21"/>
        <item m="1" x="5"/>
        <item m="1" x="10"/>
        <item m="1" x="15"/>
        <item m="1" x="6"/>
        <item m="1" x="20"/>
        <item m="1" x="11"/>
        <item m="1" x="2"/>
        <item m="1" x="16"/>
        <item m="1" x="7"/>
        <item m="1" x="3"/>
        <item m="1" x="22"/>
        <item m="1" x="17"/>
        <item m="1" x="13"/>
        <item m="1" x="8"/>
        <item m="1" x="4"/>
        <item m="1" x="23"/>
        <item m="1" x="18"/>
        <item m="1" x="14"/>
        <item m="1" x="9"/>
        <item x="1"/>
        <item x="0"/>
        <item t="default"/>
      </items>
    </pivotField>
    <pivotField dataField="1" numFmtId="164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</pivotFields>
  <rowFields count="1">
    <field x="1"/>
  </rowFields>
  <rowItems count="3">
    <i>
      <x v="22"/>
    </i>
    <i>
      <x v="2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11" hier="-1"/>
  </pageFields>
  <dataFields count="3">
    <dataField name="Somme" fld="2" baseField="1" baseItem="0" numFmtId="165"/>
    <dataField name="Somme des encaissements" fld="3" baseField="1" baseItem="0" numFmtId="165"/>
    <dataField name="Somme des Diff" fld="4" baseField="1" baseItem="0" numFmtId="165"/>
  </dataFields>
  <formats count="5">
    <format dxfId="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D25" totalsRowShown="0" headerRowDxfId="24" headerRowBorderDxfId="23" tableBorderDxfId="22" totalsRowBorderDxfId="21">
  <autoFilter ref="B2:D25"/>
  <tableColumns count="3">
    <tableColumn id="1" name="Chauffeurs" dataDxfId="20">
      <calculatedColumnFormula>IF(A3="","",A3)</calculatedColumnFormula>
    </tableColumn>
    <tableColumn id="2" name="BULLETINS" dataDxfId="19">
      <calculatedColumnFormula>SUMPRODUCT((Tableau1[date]=Feuil1!$C$1)*(Tableau1[N° chauffeur]=Feuil1!B3)*Tableau1[Bulletin])</calculatedColumnFormula>
    </tableColumn>
    <tableColumn id="3" name="Encaissements" dataDxfId="18">
      <calculatedColumnFormula>SUMPRODUCT((Tableau1[date]=Feuil1!$C$1)*(Tableau1[N° chauffeur]=Feuil1!B3)*Tableau1[encaissement])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N3" totalsRowShown="0">
  <autoFilter ref="A1:N3"/>
  <tableColumns count="14">
    <tableColumn id="1" name="date"/>
    <tableColumn id="2" name="N° chauffeur" dataDxfId="17"/>
    <tableColumn id="3" name="Bulletin" dataDxfId="16">
      <calculatedColumnFormula>L2</calculatedColumnFormula>
    </tableColumn>
    <tableColumn id="4" name="encaissement" dataDxfId="15"/>
    <tableColumn id="5" name="Diff" dataDxfId="14">
      <calculatedColumnFormula>Tableau1[[#This Row],[Bulletin]]-Tableau1[[#This Row],[encaissement]]</calculatedColumnFormula>
    </tableColumn>
    <tableColumn id="6" name="Justif1" dataDxfId="13"/>
    <tableColumn id="8" name="Justif2" dataDxfId="12"/>
    <tableColumn id="10" name="Justif3" dataDxfId="11"/>
    <tableColumn id="12" name="Justif4" dataDxfId="10"/>
    <tableColumn id="13" name="Justif5" dataDxfId="9"/>
    <tableColumn id="14" name="Justif6" dataDxfId="8"/>
    <tableColumn id="15" name="montant_Total" dataDxfId="7"/>
    <tableColumn id="16" name="N°  Client" dataDxfId="6"/>
    <tableColumn id="7" name="Nbre_J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L21" sqref="L21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27"/>
  <sheetViews>
    <sheetView topLeftCell="B1" zoomScale="110" zoomScaleNormal="110" zoomScalePageLayoutView="200" workbookViewId="0">
      <selection activeCell="C1" sqref="C1"/>
    </sheetView>
  </sheetViews>
  <sheetFormatPr baseColWidth="10" defaultRowHeight="14.5"/>
  <cols>
    <col min="1" max="1" width="4.54296875" hidden="1" customWidth="1"/>
    <col min="2" max="2" width="12.7265625" customWidth="1"/>
    <col min="3" max="3" width="14.453125" customWidth="1"/>
    <col min="4" max="4" width="15.81640625" customWidth="1"/>
    <col min="13" max="13" width="10.81640625" customWidth="1"/>
  </cols>
  <sheetData>
    <row r="1" spans="1:11">
      <c r="B1" s="18" t="s">
        <v>27</v>
      </c>
      <c r="C1" s="30">
        <v>44076</v>
      </c>
      <c r="D1" s="19"/>
      <c r="E1" s="1"/>
    </row>
    <row r="2" spans="1:11">
      <c r="B2" s="23" t="s">
        <v>31</v>
      </c>
      <c r="C2" s="24" t="s">
        <v>32</v>
      </c>
      <c r="D2" s="25" t="s">
        <v>33</v>
      </c>
      <c r="E2" s="2" t="s">
        <v>0</v>
      </c>
      <c r="F2" s="3" t="s">
        <v>1</v>
      </c>
      <c r="G2" s="3" t="s">
        <v>1</v>
      </c>
      <c r="H2" s="3" t="s">
        <v>2</v>
      </c>
      <c r="I2" s="3" t="s">
        <v>1</v>
      </c>
      <c r="J2" s="3" t="s">
        <v>3</v>
      </c>
      <c r="K2" s="3" t="s">
        <v>4</v>
      </c>
    </row>
    <row r="3" spans="1:11">
      <c r="A3" t="s">
        <v>37</v>
      </c>
      <c r="B3" s="21" t="str">
        <f>IF(A3="","",A3)</f>
        <v>40</v>
      </c>
      <c r="C3" s="20">
        <f>SUMPRODUCT((Tableau1[date]=Feuil1!$C$1)*(Tableau1[N° chauffeur]=Feuil1!B3)*Tableau1[Bulletin])</f>
        <v>0</v>
      </c>
      <c r="D3" s="22">
        <f>SUMPRODUCT((Tableau1[date]=Feuil1!$C$1)*(Tableau1[N° chauffeur]=Feuil1!B3)*Tableau1[encaissement])</f>
        <v>0</v>
      </c>
      <c r="E3" s="29">
        <f t="shared" ref="E3:E25" si="0">D3-C3</f>
        <v>0</v>
      </c>
      <c r="F3" s="4">
        <v>80414966</v>
      </c>
      <c r="G3" s="4">
        <v>80415879</v>
      </c>
      <c r="H3" s="5">
        <v>1076.55</v>
      </c>
      <c r="I3" s="4">
        <v>80421178</v>
      </c>
      <c r="J3" s="5">
        <v>872.5</v>
      </c>
      <c r="K3" s="4">
        <v>204787</v>
      </c>
    </row>
    <row r="4" spans="1:11">
      <c r="A4" t="s">
        <v>38</v>
      </c>
      <c r="B4" s="21" t="str">
        <f t="shared" ref="B4:B25" si="1">IF(A4="","",A4)</f>
        <v>60</v>
      </c>
      <c r="C4" s="20">
        <f>SUMPRODUCT((Tableau1[date]=Feuil1!$C$1)*(Tableau1[N° chauffeur]=Feuil1!B4)*Tableau1[Bulletin])</f>
        <v>0</v>
      </c>
      <c r="D4" s="22">
        <f>SUMPRODUCT((Tableau1[date]=Feuil1!$C$1)*(Tableau1[N° chauffeur]=Feuil1!B4)*Tableau1[encaissement])</f>
        <v>0</v>
      </c>
      <c r="E4" s="29">
        <f t="shared" si="0"/>
        <v>0</v>
      </c>
      <c r="F4" t="s">
        <v>6</v>
      </c>
    </row>
    <row r="5" spans="1:11">
      <c r="A5" t="s">
        <v>36</v>
      </c>
      <c r="B5" s="21" t="str">
        <f t="shared" si="1"/>
        <v>20</v>
      </c>
      <c r="C5" s="20">
        <f>SUMPRODUCT((Tableau1[date]=Feuil1!$C$1)*(Tableau1[N° chauffeur]=Feuil1!B5)*Tableau1[Bulletin])</f>
        <v>123.5</v>
      </c>
      <c r="D5" s="22">
        <f>SUMPRODUCT((Tableau1[date]=Feuil1!$C$1)*(Tableau1[N° chauffeur]=Feuil1!B5)*Tableau1[encaissement])</f>
        <v>124</v>
      </c>
      <c r="E5" s="29">
        <f t="shared" si="0"/>
        <v>0.5</v>
      </c>
      <c r="F5" s="4">
        <v>8774888</v>
      </c>
      <c r="G5" s="4">
        <v>9876555</v>
      </c>
      <c r="H5" s="4">
        <v>100</v>
      </c>
      <c r="K5" s="6">
        <v>208765</v>
      </c>
    </row>
    <row r="6" spans="1:11">
      <c r="A6" t="s">
        <v>35</v>
      </c>
      <c r="B6" s="21" t="str">
        <f t="shared" si="1"/>
        <v>10</v>
      </c>
      <c r="C6" s="20">
        <f>SUMPRODUCT((Tableau1[date]=Feuil1!$C$1)*(Tableau1[N° chauffeur]=Feuil1!B6)*Tableau1[Bulletin])</f>
        <v>125.4</v>
      </c>
      <c r="D6" s="22">
        <f>SUMPRODUCT((Tableau1[date]=Feuil1!$C$1)*(Tableau1[N° chauffeur]=Feuil1!B6)*Tableau1[encaissement])</f>
        <v>0</v>
      </c>
      <c r="E6" s="29">
        <f t="shared" si="0"/>
        <v>-125.4</v>
      </c>
      <c r="F6" t="s">
        <v>7</v>
      </c>
    </row>
    <row r="7" spans="1:11">
      <c r="B7" s="21" t="str">
        <f t="shared" si="1"/>
        <v/>
      </c>
      <c r="C7" s="20">
        <f>SUMPRODUCT((Tableau1[date]=Feuil1!$C$1)*(Tableau1[N° chauffeur]=Feuil1!B7)*Tableau1[Bulletin])</f>
        <v>0</v>
      </c>
      <c r="D7" s="22">
        <f>SUMPRODUCT((Tableau1[date]=Feuil1!$C$1)*(Tableau1[N° chauffeur]=Feuil1!B7)*Tableau1[encaissement])</f>
        <v>0</v>
      </c>
      <c r="E7" s="29">
        <f t="shared" si="0"/>
        <v>0</v>
      </c>
      <c r="F7" t="s">
        <v>8</v>
      </c>
    </row>
    <row r="8" spans="1:11">
      <c r="B8" s="21" t="str">
        <f t="shared" si="1"/>
        <v/>
      </c>
      <c r="C8" s="20">
        <f>SUMPRODUCT((Tableau1[date]=Feuil1!$C$1)*(Tableau1[N° chauffeur]=Feuil1!B8)*Tableau1[Bulletin])</f>
        <v>0</v>
      </c>
      <c r="D8" s="22">
        <f>SUMPRODUCT((Tableau1[date]=Feuil1!$C$1)*(Tableau1[N° chauffeur]=Feuil1!B8)*Tableau1[encaissement])</f>
        <v>0</v>
      </c>
      <c r="E8" s="29">
        <f t="shared" si="0"/>
        <v>0</v>
      </c>
    </row>
    <row r="9" spans="1:11">
      <c r="B9" s="21" t="str">
        <f t="shared" si="1"/>
        <v/>
      </c>
      <c r="C9" s="20">
        <f>SUMPRODUCT((Tableau1[date]=Feuil1!$C$1)*(Tableau1[N° chauffeur]=Feuil1!B9)*Tableau1[Bulletin])</f>
        <v>0</v>
      </c>
      <c r="D9" s="22">
        <f>SUMPRODUCT((Tableau1[date]=Feuil1!$C$1)*(Tableau1[N° chauffeur]=Feuil1!B9)*Tableau1[encaissement])</f>
        <v>0</v>
      </c>
      <c r="E9" s="29">
        <f t="shared" si="0"/>
        <v>0</v>
      </c>
    </row>
    <row r="10" spans="1:11">
      <c r="B10" s="21" t="str">
        <f t="shared" si="1"/>
        <v/>
      </c>
      <c r="C10" s="20">
        <f>SUMPRODUCT((Tableau1[date]=Feuil1!$C$1)*(Tableau1[N° chauffeur]=Feuil1!B10)*Tableau1[Bulletin])</f>
        <v>0</v>
      </c>
      <c r="D10" s="22">
        <f>SUMPRODUCT((Tableau1[date]=Feuil1!$C$1)*(Tableau1[N° chauffeur]=Feuil1!B10)*Tableau1[encaissement])</f>
        <v>0</v>
      </c>
      <c r="E10" s="29">
        <f t="shared" si="0"/>
        <v>0</v>
      </c>
    </row>
    <row r="11" spans="1:11">
      <c r="B11" s="21" t="str">
        <f t="shared" si="1"/>
        <v/>
      </c>
      <c r="C11" s="20">
        <f>SUMPRODUCT((Tableau1[date]=Feuil1!$C$1)*(Tableau1[N° chauffeur]=Feuil1!B11)*Tableau1[Bulletin])</f>
        <v>0</v>
      </c>
      <c r="D11" s="22">
        <f>SUMPRODUCT((Tableau1[date]=Feuil1!$C$1)*(Tableau1[N° chauffeur]=Feuil1!B11)*Tableau1[encaissement])</f>
        <v>0</v>
      </c>
      <c r="E11" s="29">
        <f t="shared" si="0"/>
        <v>0</v>
      </c>
    </row>
    <row r="12" spans="1:11">
      <c r="B12" s="21" t="str">
        <f t="shared" si="1"/>
        <v/>
      </c>
      <c r="C12" s="26">
        <f>SUMPRODUCT((Tableau1[date]=Feuil1!$C$1)*(Tableau1[N° chauffeur]=Feuil1!B12)*Tableau1[Bulletin])</f>
        <v>0</v>
      </c>
      <c r="D12" s="27">
        <f>SUMPRODUCT((Tableau1[date]=Feuil1!$C$1)*(Tableau1[N° chauffeur]=Feuil1!B12)*Tableau1[encaissement])</f>
        <v>0</v>
      </c>
      <c r="E12" s="29">
        <f t="shared" si="0"/>
        <v>0</v>
      </c>
    </row>
    <row r="13" spans="1:11">
      <c r="B13" s="21" t="str">
        <f t="shared" si="1"/>
        <v/>
      </c>
      <c r="C13" s="26">
        <f>SUMPRODUCT((Tableau1[date]=Feuil1!$C$1)*(Tableau1[N° chauffeur]=Feuil1!B13)*Tableau1[Bulletin])</f>
        <v>0</v>
      </c>
      <c r="D13" s="27">
        <f>SUMPRODUCT((Tableau1[date]=Feuil1!$C$1)*(Tableau1[N° chauffeur]=Feuil1!B13)*Tableau1[encaissement])</f>
        <v>0</v>
      </c>
      <c r="E13" s="29">
        <f t="shared" si="0"/>
        <v>0</v>
      </c>
    </row>
    <row r="14" spans="1:11">
      <c r="B14" s="21" t="str">
        <f t="shared" si="1"/>
        <v/>
      </c>
      <c r="C14" s="26">
        <f>SUMPRODUCT((Tableau1[date]=Feuil1!$C$1)*(Tableau1[N° chauffeur]=Feuil1!B14)*Tableau1[Bulletin])</f>
        <v>0</v>
      </c>
      <c r="D14" s="27">
        <f>SUMPRODUCT((Tableau1[date]=Feuil1!$C$1)*(Tableau1[N° chauffeur]=Feuil1!B14)*Tableau1[encaissement])</f>
        <v>0</v>
      </c>
      <c r="E14" s="29">
        <f t="shared" si="0"/>
        <v>0</v>
      </c>
    </row>
    <row r="15" spans="1:11">
      <c r="B15" s="21" t="str">
        <f t="shared" si="1"/>
        <v/>
      </c>
      <c r="C15" s="26">
        <f>SUMPRODUCT((Tableau1[date]=Feuil1!$C$1)*(Tableau1[N° chauffeur]=Feuil1!B15)*Tableau1[Bulletin])</f>
        <v>0</v>
      </c>
      <c r="D15" s="27">
        <f>SUMPRODUCT((Tableau1[date]=Feuil1!$C$1)*(Tableau1[N° chauffeur]=Feuil1!B15)*Tableau1[encaissement])</f>
        <v>0</v>
      </c>
      <c r="E15" s="29">
        <f t="shared" si="0"/>
        <v>0</v>
      </c>
    </row>
    <row r="16" spans="1:11">
      <c r="B16" s="21" t="str">
        <f t="shared" si="1"/>
        <v/>
      </c>
      <c r="C16" s="26">
        <f>SUMPRODUCT((Tableau1[date]=Feuil1!$C$1)*(Tableau1[N° chauffeur]=Feuil1!B16)*Tableau1[Bulletin])</f>
        <v>0</v>
      </c>
      <c r="D16" s="27">
        <f>SUMPRODUCT((Tableau1[date]=Feuil1!$C$1)*(Tableau1[N° chauffeur]=Feuil1!B16)*Tableau1[encaissement])</f>
        <v>0</v>
      </c>
      <c r="E16" s="29">
        <f t="shared" si="0"/>
        <v>0</v>
      </c>
    </row>
    <row r="17" spans="2:5">
      <c r="B17" s="21" t="str">
        <f t="shared" si="1"/>
        <v/>
      </c>
      <c r="C17" s="26">
        <f>SUMPRODUCT((Tableau1[date]=Feuil1!$C$1)*(Tableau1[N° chauffeur]=Feuil1!B17)*Tableau1[Bulletin])</f>
        <v>0</v>
      </c>
      <c r="D17" s="27">
        <f>SUMPRODUCT((Tableau1[date]=Feuil1!$C$1)*(Tableau1[N° chauffeur]=Feuil1!B17)*Tableau1[encaissement])</f>
        <v>0</v>
      </c>
      <c r="E17" s="29">
        <f t="shared" si="0"/>
        <v>0</v>
      </c>
    </row>
    <row r="18" spans="2:5">
      <c r="B18" s="21" t="str">
        <f t="shared" si="1"/>
        <v/>
      </c>
      <c r="C18" s="26">
        <f>SUMPRODUCT((Tableau1[date]=Feuil1!$C$1)*(Tableau1[N° chauffeur]=Feuil1!B18)*Tableau1[Bulletin])</f>
        <v>0</v>
      </c>
      <c r="D18" s="27">
        <f>SUMPRODUCT((Tableau1[date]=Feuil1!$C$1)*(Tableau1[N° chauffeur]=Feuil1!B18)*Tableau1[encaissement])</f>
        <v>0</v>
      </c>
      <c r="E18" s="29">
        <f t="shared" si="0"/>
        <v>0</v>
      </c>
    </row>
    <row r="19" spans="2:5">
      <c r="B19" s="21" t="str">
        <f t="shared" si="1"/>
        <v/>
      </c>
      <c r="C19" s="26">
        <f>SUMPRODUCT((Tableau1[date]=Feuil1!$C$1)*(Tableau1[N° chauffeur]=Feuil1!B19)*Tableau1[Bulletin])</f>
        <v>0</v>
      </c>
      <c r="D19" s="27">
        <f>SUMPRODUCT((Tableau1[date]=Feuil1!$C$1)*(Tableau1[N° chauffeur]=Feuil1!B19)*Tableau1[encaissement])</f>
        <v>0</v>
      </c>
      <c r="E19" s="29">
        <f t="shared" si="0"/>
        <v>0</v>
      </c>
    </row>
    <row r="20" spans="2:5">
      <c r="B20" s="21" t="str">
        <f t="shared" si="1"/>
        <v/>
      </c>
      <c r="C20" s="26">
        <f>SUMPRODUCT((Tableau1[date]=Feuil1!$C$1)*(Tableau1[N° chauffeur]=Feuil1!B20)*Tableau1[Bulletin])</f>
        <v>0</v>
      </c>
      <c r="D20" s="27">
        <f>SUMPRODUCT((Tableau1[date]=Feuil1!$C$1)*(Tableau1[N° chauffeur]=Feuil1!B20)*Tableau1[encaissement])</f>
        <v>0</v>
      </c>
      <c r="E20" s="29">
        <f t="shared" si="0"/>
        <v>0</v>
      </c>
    </row>
    <row r="21" spans="2:5">
      <c r="B21" s="21" t="str">
        <f t="shared" si="1"/>
        <v/>
      </c>
      <c r="C21" s="26">
        <f>SUMPRODUCT((Tableau1[date]=Feuil1!$C$1)*(Tableau1[N° chauffeur]=Feuil1!B21)*Tableau1[Bulletin])</f>
        <v>0</v>
      </c>
      <c r="D21" s="27">
        <f>SUMPRODUCT((Tableau1[date]=Feuil1!$C$1)*(Tableau1[N° chauffeur]=Feuil1!B21)*Tableau1[encaissement])</f>
        <v>0</v>
      </c>
      <c r="E21" s="29">
        <f t="shared" si="0"/>
        <v>0</v>
      </c>
    </row>
    <row r="22" spans="2:5">
      <c r="B22" s="21" t="str">
        <f t="shared" si="1"/>
        <v/>
      </c>
      <c r="C22" s="26">
        <f>SUMPRODUCT((Tableau1[date]=Feuil1!$C$1)*(Tableau1[N° chauffeur]=Feuil1!B22)*Tableau1[Bulletin])</f>
        <v>0</v>
      </c>
      <c r="D22" s="27">
        <f>SUMPRODUCT((Tableau1[date]=Feuil1!$C$1)*(Tableau1[N° chauffeur]=Feuil1!B22)*Tableau1[encaissement])</f>
        <v>0</v>
      </c>
      <c r="E22" s="29">
        <f t="shared" si="0"/>
        <v>0</v>
      </c>
    </row>
    <row r="23" spans="2:5">
      <c r="B23" s="21" t="str">
        <f t="shared" si="1"/>
        <v/>
      </c>
      <c r="C23" s="26">
        <f>SUMPRODUCT((Tableau1[date]=Feuil1!$C$1)*(Tableau1[N° chauffeur]=Feuil1!B23)*Tableau1[Bulletin])</f>
        <v>0</v>
      </c>
      <c r="D23" s="27">
        <f>SUMPRODUCT((Tableau1[date]=Feuil1!$C$1)*(Tableau1[N° chauffeur]=Feuil1!B23)*Tableau1[encaissement])</f>
        <v>0</v>
      </c>
      <c r="E23" s="29">
        <f t="shared" si="0"/>
        <v>0</v>
      </c>
    </row>
    <row r="24" spans="2:5">
      <c r="B24" s="21" t="str">
        <f t="shared" si="1"/>
        <v/>
      </c>
      <c r="C24" s="26">
        <f>SUMPRODUCT((Tableau1[date]=Feuil1!$C$1)*(Tableau1[N° chauffeur]=Feuil1!B24)*Tableau1[Bulletin])</f>
        <v>0</v>
      </c>
      <c r="D24" s="27">
        <f>SUMPRODUCT((Tableau1[date]=Feuil1!$C$1)*(Tableau1[N° chauffeur]=Feuil1!B24)*Tableau1[encaissement])</f>
        <v>0</v>
      </c>
      <c r="E24" s="29">
        <f t="shared" si="0"/>
        <v>0</v>
      </c>
    </row>
    <row r="25" spans="2:5">
      <c r="B25" s="21" t="str">
        <f t="shared" si="1"/>
        <v/>
      </c>
      <c r="C25" s="26">
        <f>SUMPRODUCT((Tableau1[date]=Feuil1!$C$1)*(Tableau1[N° chauffeur]=Feuil1!B25)*Tableau1[Bulletin])</f>
        <v>0</v>
      </c>
      <c r="D25" s="27">
        <f>SUMPRODUCT((Tableau1[date]=Feuil1!$C$1)*(Tableau1[N° chauffeur]=Feuil1!B25)*Tableau1[encaissement])</f>
        <v>0</v>
      </c>
      <c r="E25" s="29">
        <f t="shared" si="0"/>
        <v>0</v>
      </c>
    </row>
    <row r="26" spans="2:5">
      <c r="B26" s="8" t="s">
        <v>5</v>
      </c>
      <c r="C26" s="9">
        <f>SUM(C3:C25)</f>
        <v>248.9</v>
      </c>
      <c r="D26" s="9">
        <f>SUM(D3:D25)</f>
        <v>124</v>
      </c>
    </row>
    <row r="27" spans="2:5">
      <c r="B27" s="10" t="s">
        <v>29</v>
      </c>
      <c r="C27" s="11">
        <f>SUM(E3:E25)</f>
        <v>-124.9</v>
      </c>
      <c r="D27" s="7"/>
    </row>
  </sheetData>
  <conditionalFormatting sqref="C27">
    <cfRule type="cellIs" dxfId="30" priority="1" operator="lessThan">
      <formula>0</formula>
    </cfRule>
    <cfRule type="cellIs" dxfId="29" priority="2" operator="equal">
      <formula>0</formula>
    </cfRule>
    <cfRule type="cellIs" dxfId="28" priority="3" operator="lessThan">
      <formula>1.9</formula>
    </cfRule>
    <cfRule type="cellIs" dxfId="27" priority="4" operator="lessThan">
      <formula>"0.00$F$14"</formula>
    </cfRule>
    <cfRule type="cellIs" dxfId="26" priority="5" operator="greaterThan">
      <formula>"0$F$14"</formula>
    </cfRule>
    <cfRule type="cellIs" dxfId="25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R3"/>
  <sheetViews>
    <sheetView topLeftCell="B1" workbookViewId="0">
      <selection activeCell="L2" sqref="L2"/>
    </sheetView>
  </sheetViews>
  <sheetFormatPr baseColWidth="10" defaultRowHeight="14.5"/>
  <cols>
    <col min="2" max="2" width="13.453125" customWidth="1"/>
    <col min="3" max="3" width="17.1796875" customWidth="1"/>
    <col min="4" max="4" width="14.81640625" style="14" customWidth="1"/>
    <col min="5" max="5" width="16.54296875" customWidth="1"/>
    <col min="6" max="9" width="11.453125" style="12"/>
    <col min="11" max="11" width="11.453125" style="12"/>
    <col min="12" max="12" width="11.81640625" bestFit="1" customWidth="1"/>
    <col min="13" max="13" width="12.7265625" customWidth="1"/>
  </cols>
  <sheetData>
    <row r="1" spans="1:408">
      <c r="A1" t="s">
        <v>9</v>
      </c>
      <c r="B1" t="s">
        <v>10</v>
      </c>
      <c r="C1" t="s">
        <v>11</v>
      </c>
      <c r="D1" s="14" t="s">
        <v>12</v>
      </c>
      <c r="E1" t="s">
        <v>13</v>
      </c>
      <c r="F1" s="12" t="s">
        <v>14</v>
      </c>
      <c r="G1" s="12" t="s">
        <v>15</v>
      </c>
      <c r="H1" s="12" t="s">
        <v>16</v>
      </c>
      <c r="I1" s="12" t="s">
        <v>17</v>
      </c>
      <c r="J1" s="12" t="s">
        <v>18</v>
      </c>
      <c r="K1" s="12" t="s">
        <v>39</v>
      </c>
      <c r="L1" t="s">
        <v>40</v>
      </c>
      <c r="M1" t="s">
        <v>21</v>
      </c>
      <c r="N1" t="s">
        <v>41</v>
      </c>
      <c r="OQ1">
        <v>203</v>
      </c>
      <c r="OR1">
        <v>22</v>
      </c>
    </row>
    <row r="2" spans="1:408">
      <c r="A2" s="13">
        <v>44076</v>
      </c>
      <c r="B2" s="12" t="s">
        <v>36</v>
      </c>
      <c r="C2" s="31">
        <f>L2</f>
        <v>123.5</v>
      </c>
      <c r="D2" s="31">
        <v>124</v>
      </c>
      <c r="E2" s="31">
        <f>Tableau1[[#This Row],[Bulletin]]-Tableau1[[#This Row],[encaissement]]</f>
        <v>-0.5</v>
      </c>
      <c r="F2" s="12">
        <v>4563</v>
      </c>
      <c r="G2" s="12">
        <v>5623</v>
      </c>
      <c r="J2" s="34"/>
      <c r="L2" s="31">
        <v>123.5</v>
      </c>
      <c r="M2" s="14" t="s">
        <v>42</v>
      </c>
      <c r="N2" s="33">
        <v>2</v>
      </c>
    </row>
    <row r="3" spans="1:408">
      <c r="A3" s="13">
        <v>44076</v>
      </c>
      <c r="B3" s="12" t="s">
        <v>35</v>
      </c>
      <c r="C3" s="31">
        <f>L3</f>
        <v>125.4</v>
      </c>
      <c r="D3" s="31">
        <v>0</v>
      </c>
      <c r="E3" s="31">
        <f>Tableau1[[#This Row],[Bulletin]]-Tableau1[[#This Row],[encaissement]]</f>
        <v>125.4</v>
      </c>
      <c r="F3" s="12">
        <v>123</v>
      </c>
      <c r="G3" s="12">
        <v>456</v>
      </c>
      <c r="J3" s="34"/>
      <c r="L3" s="31">
        <v>125.4</v>
      </c>
      <c r="M3" s="14" t="s">
        <v>28</v>
      </c>
      <c r="N3" s="33">
        <v>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3"/>
  <sheetViews>
    <sheetView workbookViewId="0">
      <selection activeCell="C10" sqref="C10"/>
    </sheetView>
  </sheetViews>
  <sheetFormatPr baseColWidth="10" defaultRowHeight="14.5"/>
  <cols>
    <col min="1" max="1" width="22.453125" style="12" customWidth="1"/>
    <col min="2" max="2" width="11.453125" style="12"/>
    <col min="4" max="4" width="24" customWidth="1"/>
  </cols>
  <sheetData>
    <row r="1" spans="1:4">
      <c r="A1" s="12" t="s">
        <v>19</v>
      </c>
      <c r="B1" s="12" t="s">
        <v>20</v>
      </c>
      <c r="D1" t="s">
        <v>34</v>
      </c>
    </row>
    <row r="2" spans="1:4">
      <c r="A2" s="12">
        <v>10</v>
      </c>
      <c r="B2" s="12">
        <v>204787</v>
      </c>
      <c r="D2" s="28">
        <v>44076</v>
      </c>
    </row>
    <row r="3" spans="1:4">
      <c r="A3" s="12">
        <v>20</v>
      </c>
      <c r="B3" s="12">
        <v>208765</v>
      </c>
      <c r="D3" s="32"/>
    </row>
    <row r="4" spans="1:4">
      <c r="A4" s="12">
        <v>30</v>
      </c>
    </row>
    <row r="5" spans="1:4">
      <c r="A5" s="12">
        <v>40</v>
      </c>
    </row>
    <row r="6" spans="1:4">
      <c r="A6" s="12">
        <v>50</v>
      </c>
    </row>
    <row r="7" spans="1:4">
      <c r="A7" s="12">
        <v>60</v>
      </c>
    </row>
    <row r="8" spans="1:4">
      <c r="A8" s="12">
        <v>70</v>
      </c>
    </row>
    <row r="9" spans="1:4">
      <c r="A9" s="12">
        <v>80</v>
      </c>
    </row>
    <row r="10" spans="1:4">
      <c r="A10" s="12">
        <v>90</v>
      </c>
    </row>
    <row r="11" spans="1:4">
      <c r="A11" s="12">
        <v>100</v>
      </c>
    </row>
    <row r="12" spans="1:4">
      <c r="A12" s="12">
        <v>110</v>
      </c>
    </row>
    <row r="13" spans="1:4">
      <c r="A13" s="12">
        <v>120</v>
      </c>
    </row>
    <row r="14" spans="1:4">
      <c r="A14" s="12">
        <v>130</v>
      </c>
    </row>
    <row r="15" spans="1:4">
      <c r="A15" s="12">
        <v>140</v>
      </c>
    </row>
    <row r="16" spans="1:4">
      <c r="A16" s="12">
        <v>150</v>
      </c>
    </row>
    <row r="17" spans="1:1">
      <c r="A17" s="12">
        <v>160</v>
      </c>
    </row>
    <row r="18" spans="1:1">
      <c r="A18" s="12">
        <v>170</v>
      </c>
    </row>
    <row r="19" spans="1:1">
      <c r="A19" s="12">
        <v>180</v>
      </c>
    </row>
    <row r="20" spans="1:1">
      <c r="A20" s="12">
        <v>190</v>
      </c>
    </row>
    <row r="21" spans="1:1">
      <c r="A21" s="12">
        <v>200</v>
      </c>
    </row>
    <row r="22" spans="1:1">
      <c r="A22" s="12">
        <v>210</v>
      </c>
    </row>
    <row r="23" spans="1:1">
      <c r="A23" s="12">
        <v>220</v>
      </c>
    </row>
  </sheetData>
  <sortState ref="B2:B9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7"/>
  <sheetViews>
    <sheetView workbookViewId="0">
      <selection activeCell="C8" sqref="C8"/>
    </sheetView>
  </sheetViews>
  <sheetFormatPr baseColWidth="10" defaultRowHeight="14.5"/>
  <cols>
    <col min="1" max="1" width="20.1796875" customWidth="1"/>
    <col min="2" max="2" width="12.7265625" customWidth="1"/>
    <col min="3" max="3" width="23.36328125" customWidth="1"/>
    <col min="4" max="4" width="13.90625" customWidth="1"/>
  </cols>
  <sheetData>
    <row r="1" spans="1:4">
      <c r="A1" s="15" t="s">
        <v>9</v>
      </c>
      <c r="B1" s="17">
        <v>44076</v>
      </c>
    </row>
    <row r="3" spans="1:4">
      <c r="B3" s="15" t="s">
        <v>26</v>
      </c>
    </row>
    <row r="4" spans="1:4">
      <c r="A4" s="15" t="s">
        <v>23</v>
      </c>
      <c r="B4" t="s">
        <v>30</v>
      </c>
      <c r="C4" t="s">
        <v>24</v>
      </c>
      <c r="D4" t="s">
        <v>25</v>
      </c>
    </row>
    <row r="5" spans="1:4">
      <c r="A5" s="16" t="s">
        <v>35</v>
      </c>
      <c r="B5" s="31">
        <v>125.4</v>
      </c>
      <c r="C5" s="31">
        <v>0</v>
      </c>
      <c r="D5" s="31">
        <v>125.4</v>
      </c>
    </row>
    <row r="6" spans="1:4">
      <c r="A6" s="16" t="s">
        <v>36</v>
      </c>
      <c r="B6" s="31">
        <v>123.5</v>
      </c>
      <c r="C6" s="31">
        <v>124</v>
      </c>
      <c r="D6" s="31">
        <v>-0.5</v>
      </c>
    </row>
    <row r="7" spans="1:4">
      <c r="A7" s="16" t="s">
        <v>22</v>
      </c>
      <c r="B7" s="31">
        <v>248.9</v>
      </c>
      <c r="C7" s="31">
        <v>124</v>
      </c>
      <c r="D7" s="31">
        <v>124.9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2020-09-03T17:06:50Z</dcterms:modified>
</cp:coreProperties>
</file>