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19420" windowHeight="11020"/>
  </bookViews>
  <sheets>
    <sheet name="DEVIS" sheetId="1" r:id="rId1"/>
    <sheet name="BDD" sheetId="3" r:id="rId2"/>
  </sheets>
  <definedNames>
    <definedName name="CodeA">Tableau1[Codes]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/>
  <c r="B10"/>
  <c r="F7" l="1"/>
  <c r="F6" s="1"/>
  <c r="F5" s="1"/>
  <c r="E10"/>
  <c r="F10" s="1"/>
</calcChain>
</file>

<file path=xl/sharedStrings.xml><?xml version="1.0" encoding="utf-8"?>
<sst xmlns="http://schemas.openxmlformats.org/spreadsheetml/2006/main" count="100" uniqueCount="97">
  <si>
    <t>Montant ossature epicea 45 x 145 en 5,40 ml</t>
  </si>
  <si>
    <t>Poutre contre collé epicea 120 x 240 en 13 ml</t>
  </si>
  <si>
    <t>Parquet plancher massif</t>
  </si>
  <si>
    <t>Panneau OSB3 12 x 2800 x 1196</t>
  </si>
  <si>
    <t>Contre latte 20/40 en 4ml</t>
  </si>
  <si>
    <t>Pare pluie Esterre 90 HPV 50 x 1,50 ml</t>
  </si>
  <si>
    <t>Bardage Pin 1 er prix</t>
  </si>
  <si>
    <t>Lambris intérieur large 1 er prix</t>
  </si>
  <si>
    <t>Chevron 63 x 75 en 6 ml</t>
  </si>
  <si>
    <t>Poutre LVL 75 x 600 Longueur 11.50 ml</t>
  </si>
  <si>
    <t>Poutre I H 240 Longueur  5 ml</t>
  </si>
  <si>
    <t>Poutre LVL S 45/240 Longueur 5 ml</t>
  </si>
  <si>
    <t>Etrier pour Poutre I H 240</t>
  </si>
  <si>
    <t>Etrier pour Poutre LVL S 240</t>
  </si>
  <si>
    <t>Liteaux 27/40</t>
  </si>
  <si>
    <t>Demi-tuiles</t>
  </si>
  <si>
    <t>Tuiles Aplha 10 Serac</t>
  </si>
  <si>
    <t>Châtière</t>
  </si>
  <si>
    <t>Rive droite</t>
  </si>
  <si>
    <t>Rive gauche</t>
  </si>
  <si>
    <t>Faîtière angulaires</t>
  </si>
  <si>
    <t>Fronton</t>
  </si>
  <si>
    <t>Tuile Douilles</t>
  </si>
  <si>
    <t>Lanterne</t>
  </si>
  <si>
    <t>Closoir souple ventilé Rouge  5 ml</t>
  </si>
  <si>
    <t>Ecran sous toiture Esterre 90 HPV 50 x 1,50 ml</t>
  </si>
  <si>
    <t>Rive Lyonnaise en zinc Dev 20 cm en 2 ml</t>
  </si>
  <si>
    <t>Planche de Rive 4 arretes vive 21 x 220 en 4,50 ml</t>
  </si>
  <si>
    <t>Bandeaux pvc blanc en 6 ml</t>
  </si>
  <si>
    <t>Frisette blanche pour forget 10 x 250 en 3 ml</t>
  </si>
  <si>
    <t>Coin extérieur pvc</t>
  </si>
  <si>
    <t>Coin d'interieur pvc</t>
  </si>
  <si>
    <t>Cheneaux alu laqués</t>
  </si>
  <si>
    <t>Descente de cheneaux</t>
  </si>
  <si>
    <t>MOB</t>
  </si>
  <si>
    <t>Fourniture des MOB comprenant montant 45/145, osb 12 mm,pare pluie, liteaux 27/40</t>
  </si>
  <si>
    <t>Forfait étude plan et livraison</t>
  </si>
  <si>
    <t>Montant ossature epicea CL4 45 x 145 en 5,40 ml</t>
  </si>
  <si>
    <t>Montant ossature epicea 45 x 220 en 5,40 ml</t>
  </si>
  <si>
    <t>Panneau OSB3 09 x 2500 x 1250</t>
  </si>
  <si>
    <t>TOITURE</t>
  </si>
  <si>
    <t>PU HT</t>
  </si>
  <si>
    <t>Conditionnement</t>
  </si>
  <si>
    <t>Qté nécessaire</t>
  </si>
  <si>
    <t>Qté à acheté</t>
  </si>
  <si>
    <t>DEVIS</t>
  </si>
  <si>
    <t>FOURNITURES</t>
  </si>
  <si>
    <t>Codes</t>
  </si>
  <si>
    <t>Qté</t>
  </si>
  <si>
    <t>TOTAL HT</t>
  </si>
  <si>
    <t>CLASSE</t>
  </si>
  <si>
    <t>A000</t>
  </si>
  <si>
    <t>T000</t>
  </si>
  <si>
    <t>T001</t>
  </si>
  <si>
    <t>T002</t>
  </si>
  <si>
    <t>T003</t>
  </si>
  <si>
    <t>T004</t>
  </si>
  <si>
    <t>T005</t>
  </si>
  <si>
    <t>T006</t>
  </si>
  <si>
    <t>T007</t>
  </si>
  <si>
    <t>T008</t>
  </si>
  <si>
    <t>T009</t>
  </si>
  <si>
    <t>T010</t>
  </si>
  <si>
    <t>T011</t>
  </si>
  <si>
    <t>T012</t>
  </si>
  <si>
    <t>T013</t>
  </si>
  <si>
    <t>T014</t>
  </si>
  <si>
    <t>T015</t>
  </si>
  <si>
    <t>T016</t>
  </si>
  <si>
    <t>T017</t>
  </si>
  <si>
    <t>T018</t>
  </si>
  <si>
    <t>T019</t>
  </si>
  <si>
    <t>T020</t>
  </si>
  <si>
    <t>T021</t>
  </si>
  <si>
    <t>T022</t>
  </si>
  <si>
    <t>T023</t>
  </si>
  <si>
    <t>T024</t>
  </si>
  <si>
    <t>T025</t>
  </si>
  <si>
    <t>T026</t>
  </si>
  <si>
    <t>M000</t>
  </si>
  <si>
    <t>M001</t>
  </si>
  <si>
    <t>M002</t>
  </si>
  <si>
    <t>M003</t>
  </si>
  <si>
    <t>M004</t>
  </si>
  <si>
    <t>M005</t>
  </si>
  <si>
    <t>M006</t>
  </si>
  <si>
    <t>M007</t>
  </si>
  <si>
    <t>M008</t>
  </si>
  <si>
    <t>M009</t>
  </si>
  <si>
    <t>M010</t>
  </si>
  <si>
    <t>M011</t>
  </si>
  <si>
    <t>M012</t>
  </si>
  <si>
    <t>M013</t>
  </si>
  <si>
    <t>M014</t>
  </si>
  <si>
    <t>TOTAL TTC</t>
  </si>
  <si>
    <t>TVA 20%</t>
  </si>
  <si>
    <t>Matériaux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</si>
</sst>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2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rgb="FF000000"/>
      <name val="Arial"/>
    </font>
    <font>
      <b/>
      <sz val="11"/>
      <color theme="0"/>
      <name val="Calibri"/>
      <family val="2"/>
      <scheme val="minor"/>
    </font>
    <font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2" borderId="1" xfId="0" applyNumberFormat="1" applyFont="1" applyFill="1" applyBorder="1" applyAlignment="1">
      <alignment horizontal="left" wrapText="1"/>
    </xf>
    <xf numFmtId="0" fontId="2" fillId="2" borderId="1" xfId="0" applyNumberFormat="1" applyFont="1" applyFill="1" applyBorder="1" applyAlignment="1">
      <alignment wrapText="1"/>
    </xf>
    <xf numFmtId="0" fontId="1" fillId="0" borderId="0" xfId="0" applyFont="1" applyAlignment="1">
      <alignment horizontal="center"/>
    </xf>
    <xf numFmtId="0" fontId="0" fillId="0" borderId="0" xfId="0" applyBorder="1"/>
    <xf numFmtId="0" fontId="0" fillId="3" borderId="0" xfId="0" applyFill="1" applyBorder="1"/>
    <xf numFmtId="0" fontId="4" fillId="0" borderId="0" xfId="0" applyFont="1" applyAlignment="1">
      <alignment horizontal="center"/>
    </xf>
    <xf numFmtId="0" fontId="5" fillId="2" borderId="1" xfId="0" applyNumberFormat="1" applyFont="1" applyFill="1" applyBorder="1" applyAlignment="1">
      <alignment wrapText="1"/>
    </xf>
    <xf numFmtId="0" fontId="5" fillId="2" borderId="2" xfId="0" applyNumberFormat="1" applyFont="1" applyFill="1" applyBorder="1" applyAlignment="1">
      <alignment wrapText="1"/>
    </xf>
    <xf numFmtId="0" fontId="6" fillId="4" borderId="0" xfId="0" applyFont="1" applyFill="1" applyBorder="1"/>
    <xf numFmtId="0" fontId="6" fillId="4" borderId="0" xfId="0" applyFont="1" applyFill="1" applyBorder="1" applyAlignment="1">
      <alignment wrapText="1"/>
    </xf>
    <xf numFmtId="0" fontId="0" fillId="5" borderId="3" xfId="0" applyFont="1" applyFill="1" applyBorder="1" applyAlignment="1">
      <alignment wrapText="1"/>
    </xf>
    <xf numFmtId="0" fontId="0" fillId="5" borderId="3" xfId="0" applyFill="1" applyBorder="1"/>
    <xf numFmtId="0" fontId="0" fillId="5" borderId="3" xfId="0" applyFont="1" applyFill="1" applyBorder="1" applyAlignment="1">
      <alignment horizontal="center" wrapText="1"/>
    </xf>
    <xf numFmtId="164" fontId="0" fillId="5" borderId="3" xfId="0" applyNumberFormat="1" applyFont="1" applyFill="1" applyBorder="1" applyAlignment="1">
      <alignment wrapText="1"/>
    </xf>
    <xf numFmtId="164" fontId="1" fillId="0" borderId="0" xfId="0" applyNumberFormat="1" applyFont="1" applyAlignment="1">
      <alignment horizontal="center"/>
    </xf>
    <xf numFmtId="164" fontId="0" fillId="0" borderId="0" xfId="0" applyNumberFormat="1"/>
    <xf numFmtId="164" fontId="0" fillId="0" borderId="0" xfId="0" applyNumberFormat="1" applyBorder="1"/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1">
    <cellStyle name="Normal" xfId="0" builtinId="0"/>
  </cellStyles>
  <dxfs count="16">
    <dxf>
      <numFmt numFmtId="164" formatCode="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0" formatCode="General"/>
      <fill>
        <patternFill patternType="solid">
          <fgColor rgb="FFCCFFCC"/>
          <bgColor rgb="FFCCFFCC"/>
        </patternFill>
      </fill>
      <alignment horizontal="general" vertical="bottom" textRotation="0" wrapText="1" indent="0" relativeIndent="255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relativeIndent="0" justifyLastLine="0" shrinkToFit="0" mergeCell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relativeIndent="255" justifyLastLine="0" shrinkToFit="0" mergeCell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relativeIndent="0" justifyLastLine="0" shrinkToFit="0" mergeCell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relativeIndent="255" justifyLastLine="0" shrinkToFit="0" mergeCell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relativeIndent="0" justifyLastLine="0" shrinkToFit="0" mergeCell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relativeIndent="255" justifyLastLine="0" shrinkToFit="0" mergeCell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742950</xdr:colOff>
      <xdr:row>2</xdr:row>
      <xdr:rowOff>50800</xdr:rowOff>
    </xdr:from>
    <xdr:to>
      <xdr:col>9</xdr:col>
      <xdr:colOff>685800</xdr:colOff>
      <xdr:row>5</xdr:row>
      <xdr:rowOff>171450</xdr:rowOff>
    </xdr:to>
    <xdr:sp macro="[0]!Efface_T2" textlink="">
      <xdr:nvSpPr>
        <xdr:cNvPr id="2" name="Organigramme : Alternative 1"/>
        <xdr:cNvSpPr/>
      </xdr:nvSpPr>
      <xdr:spPr>
        <a:xfrm>
          <a:off x="8496300" y="234950"/>
          <a:ext cx="1466850" cy="673100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RAZ</a:t>
          </a:r>
        </a:p>
        <a:p>
          <a:pPr algn="ctr"/>
          <a:r>
            <a:rPr lang="fr-FR" sz="1100">
              <a:solidFill>
                <a:srgbClr val="FF0000"/>
              </a:solidFill>
            </a:rPr>
            <a:t>du</a:t>
          </a:r>
        </a:p>
        <a:p>
          <a:pPr algn="ctr"/>
          <a:r>
            <a:rPr lang="fr-FR" sz="1100">
              <a:solidFill>
                <a:srgbClr val="FF0000"/>
              </a:solidFill>
            </a:rPr>
            <a:t>TABLEAU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9:F10" totalsRowShown="0" headerRowDxfId="15" dataDxfId="14" tableBorderDxfId="13">
  <autoFilter ref="A9:F10">
    <filterColumn colId="1"/>
    <filterColumn colId="5"/>
  </autoFilter>
  <tableColumns count="6">
    <tableColumn id="1" name="Codes" dataDxfId="12" totalsRowDxfId="11"/>
    <tableColumn id="6" name="CLASSE" dataDxfId="10" totalsRowDxfId="9">
      <calculatedColumnFormula>IF(RIGHT(A10,3)="000",IFERROR(VLOOKUP(A10,Tableau1[],2,FALSE),""),"")</calculatedColumnFormula>
    </tableColumn>
    <tableColumn id="2" name="Matériaux" dataDxfId="8" totalsRowDxfId="7">
      <calculatedColumnFormula>IF(RIGHT(A10,3)&lt;&gt;"000",IFERROR(VLOOKUP(A10,Tableau1[],2,FALSE),""),"")</calculatedColumnFormula>
    </tableColumn>
    <tableColumn id="3" name="Qté" dataDxfId="6" totalsRowDxfId="5"/>
    <tableColumn id="4" name="PU HT" dataDxfId="4" totalsRowDxfId="3">
      <calculatedColumnFormula>IFERROR(VLOOKUP(A10,Tableau1[],4,FALSE),"")</calculatedColumnFormula>
    </tableColumn>
    <tableColumn id="7" name="TOTAL HT" dataDxfId="2">
      <calculatedColumnFormula>IFERROR(D10*E10,"")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F43" totalsRowShown="0">
  <autoFilter ref="A1:F43"/>
  <tableColumns count="6">
    <tableColumn id="1" name="Codes"/>
    <tableColumn id="2" name="FOURNITURES" dataDxfId="1"/>
    <tableColumn id="3" name="Conditionnement"/>
    <tableColumn id="4" name="PU HT" dataDxfId="0"/>
    <tableColumn id="5" name="Qté nécessaire"/>
    <tableColumn id="6" name="Qté à ache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0"/>
  <sheetViews>
    <sheetView showZeros="0" tabSelected="1" workbookViewId="0">
      <selection activeCell="E18" sqref="E18"/>
    </sheetView>
  </sheetViews>
  <sheetFormatPr baseColWidth="10" defaultRowHeight="14.5"/>
  <cols>
    <col min="1" max="2" width="11.453125" customWidth="1"/>
    <col min="3" max="3" width="44.453125" customWidth="1"/>
    <col min="6" max="6" width="13.6328125" customWidth="1"/>
  </cols>
  <sheetData>
    <row r="1" spans="1:12">
      <c r="C1" s="20" t="s">
        <v>45</v>
      </c>
    </row>
    <row r="2" spans="1:12">
      <c r="A2" s="4"/>
      <c r="B2" s="4"/>
      <c r="C2" s="21"/>
      <c r="D2" s="4"/>
      <c r="E2" s="4"/>
      <c r="F2" s="4"/>
      <c r="G2" s="4"/>
      <c r="H2" s="4"/>
      <c r="I2" s="4"/>
      <c r="J2" s="4"/>
      <c r="K2" s="4"/>
      <c r="L2" s="4"/>
    </row>
    <row r="3" spans="1:12" ht="14.5" customHeight="1">
      <c r="A3" s="4"/>
      <c r="B3" s="4"/>
      <c r="C3" s="4"/>
      <c r="D3" s="18"/>
      <c r="E3" s="19"/>
      <c r="F3" s="19"/>
      <c r="G3" s="4"/>
      <c r="H3" s="4"/>
      <c r="I3" s="4"/>
      <c r="J3" s="4"/>
      <c r="K3" s="4"/>
      <c r="L3" s="4"/>
    </row>
    <row r="4" spans="1:12">
      <c r="A4" s="4"/>
      <c r="B4" s="4"/>
      <c r="C4" s="4"/>
      <c r="D4" s="19"/>
      <c r="E4" s="19"/>
      <c r="F4" s="19"/>
      <c r="G4" s="4"/>
      <c r="H4" s="4"/>
      <c r="I4" s="4"/>
      <c r="J4" s="4"/>
      <c r="K4" s="4"/>
      <c r="L4" s="4"/>
    </row>
    <row r="5" spans="1:12">
      <c r="A5" s="4"/>
      <c r="B5" s="4"/>
      <c r="C5" s="4"/>
      <c r="D5" s="4"/>
      <c r="E5" s="4" t="s">
        <v>94</v>
      </c>
      <c r="F5" s="17">
        <f>F7+F6</f>
        <v>0</v>
      </c>
      <c r="G5" s="4"/>
      <c r="H5" s="4"/>
      <c r="I5" s="4"/>
      <c r="J5" s="4"/>
      <c r="K5" s="4"/>
      <c r="L5" s="4"/>
    </row>
    <row r="6" spans="1:12">
      <c r="A6" s="4"/>
      <c r="B6" s="4"/>
      <c r="C6" s="4"/>
      <c r="D6" s="4"/>
      <c r="E6" s="4" t="s">
        <v>95</v>
      </c>
      <c r="F6" s="17">
        <f>F7*20/100</f>
        <v>0</v>
      </c>
      <c r="G6" s="4"/>
      <c r="H6" s="4"/>
      <c r="I6" s="4"/>
      <c r="J6" s="4"/>
      <c r="K6" s="4"/>
      <c r="L6" s="4"/>
    </row>
    <row r="7" spans="1:12">
      <c r="A7" s="4"/>
      <c r="B7" s="4"/>
      <c r="C7" s="4"/>
      <c r="D7" s="4"/>
      <c r="E7" s="4" t="s">
        <v>49</v>
      </c>
      <c r="F7" s="17">
        <f>SUBTOTAL(109,Tableau2[[#All],[TOTAL HT]])</f>
        <v>0</v>
      </c>
      <c r="G7" s="4"/>
      <c r="H7" s="4"/>
      <c r="I7" s="4"/>
      <c r="J7" s="4"/>
      <c r="K7" s="4"/>
      <c r="L7" s="4"/>
    </row>
    <row r="8" spans="1:12" ht="9" customHeight="1">
      <c r="A8" s="5"/>
      <c r="B8" s="5"/>
      <c r="C8" s="5"/>
      <c r="D8" s="5"/>
      <c r="E8" s="5"/>
      <c r="F8" s="5"/>
      <c r="G8" s="5"/>
      <c r="H8" s="5"/>
      <c r="I8" s="5"/>
      <c r="J8" s="5"/>
      <c r="K8" s="4"/>
      <c r="L8" s="4"/>
    </row>
    <row r="9" spans="1:12">
      <c r="A9" s="9" t="s">
        <v>47</v>
      </c>
      <c r="B9" s="9" t="s">
        <v>50</v>
      </c>
      <c r="C9" s="10" t="s">
        <v>96</v>
      </c>
      <c r="D9" s="9" t="s">
        <v>48</v>
      </c>
      <c r="E9" s="9" t="s">
        <v>41</v>
      </c>
      <c r="F9" s="9" t="s">
        <v>49</v>
      </c>
      <c r="G9" s="4"/>
      <c r="H9" s="4"/>
      <c r="I9" s="4"/>
      <c r="J9" s="4"/>
      <c r="K9" s="4"/>
      <c r="L9" s="4"/>
    </row>
    <row r="10" spans="1:12" ht="0.15" customHeight="1">
      <c r="A10" s="12" t="s">
        <v>51</v>
      </c>
      <c r="B10" s="11" t="str">
        <f>IF(RIGHT(A10,3)="000",IFERROR(VLOOKUP(A10,Tableau1[],2,FALSE),""),"")</f>
        <v/>
      </c>
      <c r="C10" s="11" t="str">
        <f>IF(RIGHT(A10,3)&lt;&gt;"000",IFERROR(VLOOKUP(A10,Tableau1[],2,FALSE),""),"")</f>
        <v/>
      </c>
      <c r="D10" s="13"/>
      <c r="E10" s="14" t="str">
        <f>IFERROR(VLOOKUP(A10,Tableau1[],4,FALSE),"")</f>
        <v/>
      </c>
      <c r="F10" s="14" t="str">
        <f t="shared" ref="F10" si="0">IFERROR(D10*E10,"")</f>
        <v/>
      </c>
      <c r="G10" s="4"/>
      <c r="H10" s="4"/>
      <c r="I10" s="4"/>
      <c r="J10" s="4"/>
      <c r="K10" s="4"/>
      <c r="L10" s="4"/>
    </row>
  </sheetData>
  <mergeCells count="1">
    <mergeCell ref="C1:C2"/>
  </mergeCell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F43"/>
  <sheetViews>
    <sheetView topLeftCell="A28" workbookViewId="0">
      <selection activeCell="A43" sqref="A43"/>
    </sheetView>
  </sheetViews>
  <sheetFormatPr baseColWidth="10" defaultRowHeight="14.5"/>
  <cols>
    <col min="2" max="2" width="83" customWidth="1"/>
    <col min="3" max="3" width="16.81640625" bestFit="1" customWidth="1"/>
    <col min="4" max="4" width="10.90625" style="16"/>
    <col min="5" max="5" width="14.1796875" bestFit="1" customWidth="1"/>
    <col min="6" max="6" width="12.1796875" bestFit="1" customWidth="1"/>
  </cols>
  <sheetData>
    <row r="1" spans="1:6" ht="27" customHeight="1">
      <c r="A1" t="s">
        <v>47</v>
      </c>
      <c r="B1" s="6" t="s">
        <v>46</v>
      </c>
      <c r="C1" s="3" t="s">
        <v>42</v>
      </c>
      <c r="D1" s="15" t="s">
        <v>41</v>
      </c>
      <c r="E1" s="3" t="s">
        <v>43</v>
      </c>
      <c r="F1" s="3" t="s">
        <v>44</v>
      </c>
    </row>
    <row r="2" spans="1:6" ht="16" customHeight="1">
      <c r="A2" t="s">
        <v>52</v>
      </c>
      <c r="B2" s="7" t="s">
        <v>40</v>
      </c>
      <c r="C2" s="3"/>
      <c r="D2" s="15"/>
      <c r="E2" s="3"/>
      <c r="F2" s="3"/>
    </row>
    <row r="3" spans="1:6" ht="16" customHeight="1">
      <c r="A3" t="s">
        <v>53</v>
      </c>
      <c r="B3" s="1" t="s">
        <v>8</v>
      </c>
      <c r="D3" s="16">
        <v>10</v>
      </c>
    </row>
    <row r="4" spans="1:6" ht="16" customHeight="1">
      <c r="A4" t="s">
        <v>54</v>
      </c>
      <c r="B4" s="1" t="s">
        <v>9</v>
      </c>
      <c r="D4" s="16">
        <v>12</v>
      </c>
    </row>
    <row r="5" spans="1:6" ht="16" customHeight="1">
      <c r="A5" t="s">
        <v>55</v>
      </c>
      <c r="B5" s="2" t="s">
        <v>10</v>
      </c>
      <c r="D5" s="16">
        <v>13</v>
      </c>
    </row>
    <row r="6" spans="1:6" ht="16" customHeight="1">
      <c r="A6" t="s">
        <v>56</v>
      </c>
      <c r="B6" s="2" t="s">
        <v>11</v>
      </c>
      <c r="D6" s="16">
        <v>14</v>
      </c>
    </row>
    <row r="7" spans="1:6" ht="16" customHeight="1">
      <c r="A7" t="s">
        <v>57</v>
      </c>
      <c r="B7" s="2" t="s">
        <v>12</v>
      </c>
      <c r="D7" s="16">
        <v>15</v>
      </c>
    </row>
    <row r="8" spans="1:6" ht="16" customHeight="1">
      <c r="A8" t="s">
        <v>58</v>
      </c>
      <c r="B8" s="2" t="s">
        <v>13</v>
      </c>
      <c r="D8" s="16">
        <v>16</v>
      </c>
    </row>
    <row r="9" spans="1:6" ht="16" customHeight="1">
      <c r="A9" t="s">
        <v>59</v>
      </c>
      <c r="B9" s="2" t="s">
        <v>14</v>
      </c>
      <c r="D9" s="16">
        <v>17</v>
      </c>
    </row>
    <row r="10" spans="1:6" ht="16" customHeight="1">
      <c r="A10" t="s">
        <v>60</v>
      </c>
      <c r="B10" s="2" t="s">
        <v>15</v>
      </c>
      <c r="D10" s="16">
        <v>20</v>
      </c>
    </row>
    <row r="11" spans="1:6" ht="16" customHeight="1">
      <c r="A11" t="s">
        <v>61</v>
      </c>
      <c r="B11" s="2" t="s">
        <v>16</v>
      </c>
    </row>
    <row r="12" spans="1:6" ht="16" customHeight="1">
      <c r="A12" t="s">
        <v>62</v>
      </c>
      <c r="B12" s="2" t="s">
        <v>17</v>
      </c>
    </row>
    <row r="13" spans="1:6" ht="16" customHeight="1">
      <c r="A13" t="s">
        <v>63</v>
      </c>
      <c r="B13" s="2" t="s">
        <v>18</v>
      </c>
    </row>
    <row r="14" spans="1:6" ht="16" customHeight="1">
      <c r="A14" t="s">
        <v>64</v>
      </c>
      <c r="B14" s="2" t="s">
        <v>19</v>
      </c>
    </row>
    <row r="15" spans="1:6" ht="16" customHeight="1">
      <c r="A15" t="s">
        <v>65</v>
      </c>
      <c r="B15" s="2" t="s">
        <v>20</v>
      </c>
    </row>
    <row r="16" spans="1:6" ht="16" customHeight="1">
      <c r="A16" t="s">
        <v>66</v>
      </c>
      <c r="B16" s="2" t="s">
        <v>21</v>
      </c>
    </row>
    <row r="17" spans="1:2" ht="16" customHeight="1">
      <c r="A17" t="s">
        <v>67</v>
      </c>
      <c r="B17" s="2" t="s">
        <v>22</v>
      </c>
    </row>
    <row r="18" spans="1:2" ht="16" customHeight="1">
      <c r="A18" t="s">
        <v>68</v>
      </c>
      <c r="B18" s="2" t="s">
        <v>23</v>
      </c>
    </row>
    <row r="19" spans="1:2" ht="16" customHeight="1">
      <c r="A19" t="s">
        <v>69</v>
      </c>
      <c r="B19" s="2" t="s">
        <v>24</v>
      </c>
    </row>
    <row r="20" spans="1:2" ht="16" customHeight="1">
      <c r="A20" t="s">
        <v>70</v>
      </c>
      <c r="B20" s="2" t="s">
        <v>25</v>
      </c>
    </row>
    <row r="21" spans="1:2" ht="16" customHeight="1">
      <c r="A21" t="s">
        <v>71</v>
      </c>
      <c r="B21" s="2" t="s">
        <v>26</v>
      </c>
    </row>
    <row r="22" spans="1:2" ht="16" customHeight="1">
      <c r="A22" t="s">
        <v>72</v>
      </c>
      <c r="B22" s="2" t="s">
        <v>27</v>
      </c>
    </row>
    <row r="23" spans="1:2" ht="16" customHeight="1">
      <c r="A23" t="s">
        <v>73</v>
      </c>
      <c r="B23" s="2" t="s">
        <v>28</v>
      </c>
    </row>
    <row r="24" spans="1:2" ht="16" customHeight="1">
      <c r="A24" t="s">
        <v>74</v>
      </c>
      <c r="B24" s="2" t="s">
        <v>29</v>
      </c>
    </row>
    <row r="25" spans="1:2" ht="16" customHeight="1">
      <c r="A25" t="s">
        <v>75</v>
      </c>
      <c r="B25" s="2" t="s">
        <v>30</v>
      </c>
    </row>
    <row r="26" spans="1:2" ht="16" customHeight="1">
      <c r="A26" t="s">
        <v>76</v>
      </c>
      <c r="B26" s="2" t="s">
        <v>31</v>
      </c>
    </row>
    <row r="27" spans="1:2" ht="16" customHeight="1">
      <c r="A27" t="s">
        <v>77</v>
      </c>
      <c r="B27" s="2" t="s">
        <v>32</v>
      </c>
    </row>
    <row r="28" spans="1:2" ht="16" customHeight="1">
      <c r="A28" t="s">
        <v>78</v>
      </c>
      <c r="B28" s="2" t="s">
        <v>33</v>
      </c>
    </row>
    <row r="29" spans="1:2" ht="16" customHeight="1">
      <c r="A29" t="s">
        <v>79</v>
      </c>
      <c r="B29" s="7" t="s">
        <v>34</v>
      </c>
    </row>
    <row r="30" spans="1:2" ht="16" customHeight="1">
      <c r="A30" t="s">
        <v>80</v>
      </c>
      <c r="B30" s="7" t="s">
        <v>35</v>
      </c>
    </row>
    <row r="31" spans="1:2" ht="16" customHeight="1">
      <c r="A31" t="s">
        <v>81</v>
      </c>
      <c r="B31" s="7" t="s">
        <v>36</v>
      </c>
    </row>
    <row r="32" spans="1:2" ht="16" customHeight="1">
      <c r="A32" t="s">
        <v>82</v>
      </c>
      <c r="B32" s="7"/>
    </row>
    <row r="33" spans="1:2" ht="16" customHeight="1">
      <c r="A33" t="s">
        <v>83</v>
      </c>
      <c r="B33" s="7" t="s">
        <v>0</v>
      </c>
    </row>
    <row r="34" spans="1:2" ht="16" customHeight="1">
      <c r="A34" t="s">
        <v>84</v>
      </c>
      <c r="B34" s="7" t="s">
        <v>37</v>
      </c>
    </row>
    <row r="35" spans="1:2" ht="16" customHeight="1">
      <c r="A35" t="s">
        <v>85</v>
      </c>
      <c r="B35" s="7" t="s">
        <v>38</v>
      </c>
    </row>
    <row r="36" spans="1:2" ht="16" customHeight="1">
      <c r="A36" t="s">
        <v>86</v>
      </c>
      <c r="B36" s="7" t="s">
        <v>1</v>
      </c>
    </row>
    <row r="37" spans="1:2" ht="16" customHeight="1">
      <c r="A37" t="s">
        <v>87</v>
      </c>
      <c r="B37" s="7" t="s">
        <v>39</v>
      </c>
    </row>
    <row r="38" spans="1:2" ht="16" customHeight="1">
      <c r="A38" t="s">
        <v>88</v>
      </c>
      <c r="B38" s="7" t="s">
        <v>3</v>
      </c>
    </row>
    <row r="39" spans="1:2" ht="16" customHeight="1">
      <c r="A39" t="s">
        <v>89</v>
      </c>
      <c r="B39" s="7" t="s">
        <v>2</v>
      </c>
    </row>
    <row r="40" spans="1:2" ht="16" customHeight="1">
      <c r="A40" t="s">
        <v>90</v>
      </c>
      <c r="B40" s="7" t="s">
        <v>4</v>
      </c>
    </row>
    <row r="41" spans="1:2" ht="16" customHeight="1">
      <c r="A41" t="s">
        <v>91</v>
      </c>
      <c r="B41" s="7" t="s">
        <v>5</v>
      </c>
    </row>
    <row r="42" spans="1:2" ht="16" customHeight="1">
      <c r="A42" t="s">
        <v>92</v>
      </c>
      <c r="B42" s="7" t="s">
        <v>6</v>
      </c>
    </row>
    <row r="43" spans="1:2" ht="16" customHeight="1">
      <c r="A43" t="s">
        <v>93</v>
      </c>
      <c r="B43" s="8" t="s">
        <v>7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DEVIS</vt:lpstr>
      <vt:lpstr>BDD</vt:lpstr>
      <vt:lpstr>CodeA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hugonnard</dc:creator>
  <cp:lastModifiedBy>AFEH56</cp:lastModifiedBy>
  <dcterms:created xsi:type="dcterms:W3CDTF">2020-08-26T09:04:17Z</dcterms:created>
  <dcterms:modified xsi:type="dcterms:W3CDTF">2020-08-31T13:48:27Z</dcterms:modified>
</cp:coreProperties>
</file>