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Default Extension="wdp" ContentType="image/vnd.ms-photo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-20" yWindow="-20" windowWidth="15300" windowHeight="8310"/>
  </bookViews>
  <sheets>
    <sheet name="Facture " sheetId="1" r:id="rId1"/>
    <sheet name="Feuil1" sheetId="2" r:id="rId2"/>
    <sheet name="Feuil2" sheetId="3" r:id="rId3"/>
  </sheets>
  <definedNames>
    <definedName name="article">Feuil2!$A$1:$A$37</definedName>
    <definedName name="base">Feuil2!$A:$C</definedName>
    <definedName name="BDC">Feuil1!$A$2:$E$25</definedName>
    <definedName name="client" localSheetId="1">Feuil1!$1:$1048576</definedName>
    <definedName name="client">Feuil1!$1:$1048576</definedName>
    <definedName name="cotisation_diociese">Feuil2!$B$2:$B$28</definedName>
    <definedName name="description">Feuil2!$B$2:$B$28</definedName>
    <definedName name="ecole">Feuil1!$H:$H</definedName>
    <definedName name="prix">Feuil2!$C$2:$C$30</definedName>
    <definedName name="ref">Feuil1!$L:$L</definedName>
    <definedName name="tab">Feuil1!$H:$N</definedName>
    <definedName name="table">Feuil2!$B$1:$C$28</definedName>
    <definedName name="tables">Feuil2!$A$1:$C$26</definedName>
    <definedName name="_xlnm.Print_Area" localSheetId="0">'Facture '!$B$2:$G$47</definedName>
  </definedNames>
  <calcPr calcId="12451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5" i="1"/>
  <c r="F24"/>
  <c r="F21"/>
  <c r="F22"/>
  <c r="F23"/>
  <c r="F26"/>
  <c r="F27"/>
  <c r="F28"/>
  <c r="F29"/>
  <c r="F30"/>
  <c r="F31"/>
  <c r="F32"/>
  <c r="F33"/>
  <c r="F34"/>
  <c r="F35"/>
  <c r="F36"/>
  <c r="F37"/>
  <c r="F38"/>
  <c r="F20"/>
  <c r="C21"/>
  <c r="C22"/>
  <c r="C23"/>
  <c r="C26"/>
  <c r="C27"/>
  <c r="C28"/>
  <c r="C29"/>
  <c r="C30"/>
  <c r="C31"/>
  <c r="C32"/>
  <c r="C33"/>
  <c r="C34"/>
  <c r="C35"/>
  <c r="C36"/>
  <c r="C37"/>
  <c r="C38"/>
  <c r="C39"/>
  <c r="C40"/>
  <c r="C20"/>
  <c r="G7" l="1"/>
  <c r="F10" l="1"/>
  <c r="C13" l="1"/>
  <c r="C11"/>
  <c r="G5" l="1"/>
  <c r="G35" l="1"/>
  <c r="G34"/>
  <c r="G20"/>
  <c r="G21"/>
  <c r="G22"/>
  <c r="G23"/>
  <c r="G24"/>
  <c r="G25"/>
  <c r="G26"/>
  <c r="G27"/>
  <c r="G28"/>
  <c r="G29"/>
  <c r="G30"/>
  <c r="G31"/>
  <c r="G32"/>
  <c r="G33"/>
  <c r="G36"/>
  <c r="G37"/>
  <c r="G38"/>
  <c r="G39"/>
  <c r="G40"/>
  <c r="G41" l="1"/>
  <c r="G43" s="1"/>
</calcChain>
</file>

<file path=xl/sharedStrings.xml><?xml version="1.0" encoding="utf-8"?>
<sst xmlns="http://schemas.openxmlformats.org/spreadsheetml/2006/main" count="168" uniqueCount="103">
  <si>
    <t>[Nom de votre Société]</t>
  </si>
  <si>
    <t xml:space="preserve"> [Slogan de votre Entreprise Ici]</t>
  </si>
  <si>
    <t>À :</t>
  </si>
  <si>
    <t>Vendeur</t>
  </si>
  <si>
    <t>Qté</t>
  </si>
  <si>
    <t>Facture</t>
  </si>
  <si>
    <t>Description</t>
  </si>
  <si>
    <t>Poste</t>
  </si>
  <si>
    <t>Conditions de paiement</t>
  </si>
  <si>
    <t>Comptant</t>
  </si>
  <si>
    <t>Date :</t>
  </si>
  <si>
    <t>N° de facture :</t>
  </si>
  <si>
    <t>Référence client :</t>
  </si>
  <si>
    <t>Prix unitaire</t>
  </si>
  <si>
    <t>Sous-total</t>
  </si>
  <si>
    <t>T.V.A.</t>
  </si>
  <si>
    <t>Total</t>
  </si>
  <si>
    <t>Échéance</t>
  </si>
  <si>
    <t>Total de la ligne</t>
  </si>
  <si>
    <t>ecole</t>
  </si>
  <si>
    <t>Rue</t>
  </si>
  <si>
    <t>ville</t>
  </si>
  <si>
    <t>Telephone</t>
  </si>
  <si>
    <t>TVA</t>
  </si>
  <si>
    <t>ECOLE DU SACRE- CŒUR DE GRAVELINES</t>
  </si>
  <si>
    <t>1 RUE DU BELVEDERE</t>
  </si>
  <si>
    <t>59820   GRAVELINES</t>
  </si>
  <si>
    <t xml:space="preserve">03 28 23 07 52 </t>
  </si>
  <si>
    <t>ECOLE DU SACRE- CŒUR DE LOON PLAGE</t>
  </si>
  <si>
    <t>115 RUE GASTON DEREUDRE</t>
  </si>
  <si>
    <t>59279   LOON PLAGE</t>
  </si>
  <si>
    <t xml:space="preserve">03 28 21 32 11 </t>
  </si>
  <si>
    <t>ECOLE DU SACRE- CŒUR  DE  COUDEKERQUE</t>
  </si>
  <si>
    <t>7 RUE MAURICE BERTEAUX</t>
  </si>
  <si>
    <t>59210  COUDEKERQUE-BRANCHE</t>
  </si>
  <si>
    <t>03 28 64 42 82</t>
  </si>
  <si>
    <t>ECOLE SAINT -CHRISTOPHE</t>
  </si>
  <si>
    <t>2 RUE ALBERT DE MUN</t>
  </si>
  <si>
    <t>59240  DUNKERQUE</t>
  </si>
  <si>
    <t>03 28 63 14 41</t>
  </si>
  <si>
    <t>ECOLE SAINT JOSEPH</t>
  </si>
  <si>
    <t>50 RUE DE LA PAIX</t>
  </si>
  <si>
    <t>59140 DUNKERQUE</t>
  </si>
  <si>
    <t>03 28 64 78 65</t>
  </si>
  <si>
    <t>ECOLE SAINTE CLAIRE</t>
  </si>
  <si>
    <t>115 RUE DES POILUS</t>
  </si>
  <si>
    <t>59240 DUNKERQUE</t>
  </si>
  <si>
    <t>03 28 69 30 93</t>
  </si>
  <si>
    <t>ECOLE RENE BONPAIN</t>
  </si>
  <si>
    <t xml:space="preserve">2 RUE GEORGES SAND </t>
  </si>
  <si>
    <t>59760  GRANDE SYNTHE</t>
  </si>
  <si>
    <t>03 28 21 65 03</t>
  </si>
  <si>
    <t>ECOLE NICOLAS BARRE</t>
  </si>
  <si>
    <t xml:space="preserve">54 AVENUE DES BAINS </t>
  </si>
  <si>
    <t xml:space="preserve">59140  DUNKERQUE </t>
  </si>
  <si>
    <t>03 28 51 95 77</t>
  </si>
  <si>
    <t>ECOLE LA PROVIDENCE</t>
  </si>
  <si>
    <t>10 RUE DE LA PERCHE</t>
  </si>
  <si>
    <t>59640  DUNKERQUE</t>
  </si>
  <si>
    <t>03 28 25 34 56</t>
  </si>
  <si>
    <t xml:space="preserve">ECOLE DE LA SALLE </t>
  </si>
  <si>
    <t>42 BOULEVARD VAUBAN</t>
  </si>
  <si>
    <t>03 28 58 70 90</t>
  </si>
  <si>
    <t>ECOLE SAINTE- THERESE</t>
  </si>
  <si>
    <t>22 PLACE  ROGER SALENGRO</t>
  </si>
  <si>
    <t>03 28 66 90 23</t>
  </si>
  <si>
    <t>ECOLE DU SACRE- CŒUR DE DUNKERQUE</t>
  </si>
  <si>
    <t>214 RUE DE LA REPUBLIQUE</t>
  </si>
  <si>
    <t>59430  DUNKERQUE</t>
  </si>
  <si>
    <t>03 28 64 66 32</t>
  </si>
  <si>
    <t xml:space="preserve">OGEC SAINT JOSEPH </t>
  </si>
  <si>
    <t>OGEC SAINT THERESE</t>
  </si>
  <si>
    <t xml:space="preserve">ref </t>
  </si>
  <si>
    <t>Code Client</t>
  </si>
  <si>
    <t>description</t>
  </si>
  <si>
    <t>cotisation diociese</t>
  </si>
  <si>
    <t>cotisation familliale 1</t>
  </si>
  <si>
    <t>cotisation familliale 2</t>
  </si>
  <si>
    <t>cotisation familliale 3</t>
  </si>
  <si>
    <t>cotisation familliale 4</t>
  </si>
  <si>
    <t>cotisation familliale 5</t>
  </si>
  <si>
    <t>repas</t>
  </si>
  <si>
    <t>garderie</t>
  </si>
  <si>
    <t>prix</t>
  </si>
  <si>
    <t>1cd</t>
  </si>
  <si>
    <t>2cf</t>
  </si>
  <si>
    <t>3cf</t>
  </si>
  <si>
    <t>1cf</t>
  </si>
  <si>
    <t>4cf</t>
  </si>
  <si>
    <t>5cf</t>
  </si>
  <si>
    <t>rep</t>
  </si>
  <si>
    <t>gar</t>
  </si>
  <si>
    <t>article</t>
  </si>
  <si>
    <t>boi</t>
  </si>
  <si>
    <t>jus fruit</t>
  </si>
  <si>
    <t>sans code</t>
  </si>
  <si>
    <t>ESTIMATION FINANCIERE</t>
  </si>
  <si>
    <t>FRAIS DE  SCOLARITE</t>
  </si>
  <si>
    <t>RENTREE 2020</t>
  </si>
  <si>
    <t>FRAIS DE SCOLARITE</t>
  </si>
  <si>
    <t>RENTRE 2020</t>
  </si>
  <si>
    <t xml:space="preserve">JE SOUHETERAIS QUE LE MONTANT  MENSUEL DE LA CELLULE C43 ET QUE LA DESIGNATION PAR MOIS/12 DE LA CELLULE B43  SOIT VISIBLE QUE POUR CERTAINS CLIENTS    </t>
  </si>
  <si>
    <t>http://forum.excel-pratique.com/viewtopic.php?f=2&amp;t=136198&amp;sid=337744e56c6e8e2a17d07e5fb45323de</t>
  </si>
</sst>
</file>

<file path=xl/styles.xml><?xml version="1.0" encoding="utf-8"?>
<styleSheet xmlns="http://schemas.openxmlformats.org/spreadsheetml/2006/main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[$-40C]d\ mmmm\ yyyy;@"/>
    <numFmt numFmtId="167" formatCode="d/m/yy;@"/>
    <numFmt numFmtId="168" formatCode="0.0%"/>
    <numFmt numFmtId="169" formatCode="#,##0.00\ &quot;€&quot;"/>
  </numFmts>
  <fonts count="45">
    <font>
      <sz val="10"/>
      <name val="Arial"/>
      <family val="2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sz val="12"/>
      <color theme="1" tint="0.249977111117893"/>
      <name val="Century Gothic"/>
      <family val="1"/>
      <scheme val="minor"/>
    </font>
    <font>
      <sz val="10"/>
      <color theme="1" tint="0.249977111117893"/>
      <name val="Century Gothic"/>
      <family val="1"/>
      <scheme val="minor"/>
    </font>
    <font>
      <sz val="8"/>
      <color theme="1" tint="0.249977111117893"/>
      <name val="Century Gothic"/>
      <family val="1"/>
      <scheme val="minor"/>
    </font>
    <font>
      <i/>
      <sz val="7"/>
      <color theme="1" tint="0.249977111117893"/>
      <name val="Century Gothic"/>
      <family val="1"/>
      <scheme val="minor"/>
    </font>
    <font>
      <b/>
      <sz val="8"/>
      <color theme="1" tint="0.249977111117893"/>
      <name val="Century Gothic"/>
      <family val="1"/>
      <scheme val="minor"/>
    </font>
    <font>
      <i/>
      <sz val="8"/>
      <color theme="1" tint="0.249977111117893"/>
      <name val="Century Gothic"/>
      <family val="1"/>
      <scheme val="minor"/>
    </font>
    <font>
      <b/>
      <sz val="10"/>
      <color theme="1" tint="0.249977111117893"/>
      <name val="Century Gothic"/>
      <family val="1"/>
      <scheme val="minor"/>
    </font>
    <font>
      <b/>
      <i/>
      <sz val="10"/>
      <color theme="1" tint="0.249977111117893"/>
      <name val="Century Gothic"/>
      <family val="1"/>
      <scheme val="minor"/>
    </font>
    <font>
      <i/>
      <sz val="38"/>
      <color theme="6"/>
      <name val="Century Gothic"/>
      <family val="1"/>
      <scheme val="major"/>
    </font>
    <font>
      <sz val="8"/>
      <color theme="6"/>
      <name val="Century Gothic"/>
      <family val="1"/>
      <scheme val="minor"/>
    </font>
    <font>
      <b/>
      <sz val="48"/>
      <color theme="6"/>
      <name val="Century Gothic"/>
      <family val="2"/>
      <scheme val="major"/>
    </font>
    <font>
      <sz val="9"/>
      <color theme="3"/>
      <name val="Century Gothic"/>
      <family val="2"/>
      <scheme val="minor"/>
    </font>
    <font>
      <b/>
      <sz val="10"/>
      <color theme="0"/>
      <name val="Century Gothic"/>
      <family val="2"/>
      <scheme val="major"/>
    </font>
    <font>
      <sz val="9"/>
      <color theme="6"/>
      <name val="Century Gothic"/>
      <family val="2"/>
      <scheme val="minor"/>
    </font>
    <font>
      <b/>
      <sz val="10"/>
      <color theme="1"/>
      <name val="Century Gothic"/>
      <family val="2"/>
      <scheme val="major"/>
    </font>
    <font>
      <b/>
      <sz val="10"/>
      <color theme="6"/>
      <name val="Century Gothic"/>
      <family val="1"/>
      <scheme val="minor"/>
    </font>
    <font>
      <b/>
      <sz val="12"/>
      <color theme="6"/>
      <name val="Century Gothic"/>
      <family val="2"/>
      <scheme val="minor"/>
    </font>
    <font>
      <sz val="10"/>
      <color theme="1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0"/>
      <name val="Arial"/>
      <family val="2"/>
    </font>
    <font>
      <b/>
      <sz val="11"/>
      <color theme="3" tint="-0.24994659260841701"/>
      <name val="Century Gothic"/>
      <family val="2"/>
      <scheme val="minor"/>
    </font>
    <font>
      <b/>
      <sz val="10"/>
      <name val="Arial"/>
      <family val="2"/>
    </font>
    <font>
      <b/>
      <sz val="8"/>
      <color theme="1" tint="0.249977111117893"/>
      <name val="Century Gothic"/>
      <family val="2"/>
      <scheme val="minor"/>
    </font>
    <font>
      <b/>
      <sz val="8"/>
      <color theme="1"/>
      <name val="Century Gothic"/>
      <family val="2"/>
      <scheme val="minor"/>
    </font>
    <font>
      <b/>
      <sz val="10"/>
      <color rgb="FFFF0000"/>
      <name val="Century Gothic"/>
      <family val="2"/>
      <scheme val="minor"/>
    </font>
    <font>
      <b/>
      <sz val="11"/>
      <name val="Century Gothic"/>
      <family val="2"/>
      <scheme val="minor"/>
    </font>
    <font>
      <b/>
      <sz val="8"/>
      <color rgb="FFFF0000"/>
      <name val="Century Gothic"/>
      <family val="2"/>
      <scheme val="minor"/>
    </font>
    <font>
      <u/>
      <sz val="12.4"/>
      <color theme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3">
    <border>
      <left/>
      <right/>
      <top/>
      <bottom/>
      <diagonal/>
    </border>
    <border>
      <left/>
      <right/>
      <top/>
      <bottom style="medium">
        <color theme="6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0" fontId="14" fillId="0" borderId="0" applyNumberFormat="0" applyFill="0" applyBorder="0" applyAlignment="0" applyProtection="0"/>
    <xf numFmtId="0" fontId="13" fillId="0" borderId="0">
      <alignment horizontal="right" vertical="center"/>
    </xf>
    <xf numFmtId="0" fontId="19" fillId="0" borderId="0" applyFill="0" applyBorder="0" applyAlignment="0" applyProtection="0"/>
    <xf numFmtId="0" fontId="18" fillId="0" borderId="0">
      <alignment horizontal="right"/>
    </xf>
    <xf numFmtId="0" fontId="18" fillId="0" borderId="0">
      <alignment horizontal="right"/>
    </xf>
    <xf numFmtId="0" fontId="15" fillId="3" borderId="0">
      <alignment horizontal="center" vertical="center"/>
    </xf>
    <xf numFmtId="0" fontId="15" fillId="5" borderId="0">
      <alignment horizontal="center" vertical="center"/>
    </xf>
    <xf numFmtId="165" fontId="36" fillId="0" borderId="0" applyFont="0" applyFill="0" applyBorder="0" applyAlignment="0" applyProtection="0"/>
    <xf numFmtId="164" fontId="36" fillId="0" borderId="0" applyFont="0" applyFill="0" applyBorder="0" applyAlignment="0" applyProtection="0"/>
    <xf numFmtId="44" fontId="36" fillId="0" borderId="0" applyFont="0" applyFill="0" applyBorder="0" applyAlignment="0" applyProtection="0"/>
    <xf numFmtId="42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4" applyNumberFormat="0" applyFill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4" fillId="0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7" borderId="0" applyNumberFormat="0" applyBorder="0" applyAlignment="0" applyProtection="0"/>
    <xf numFmtId="0" fontId="27" fillId="8" borderId="0" applyNumberFormat="0" applyBorder="0" applyAlignment="0" applyProtection="0"/>
    <xf numFmtId="0" fontId="28" fillId="9" borderId="7" applyNumberFormat="0" applyAlignment="0" applyProtection="0"/>
    <xf numFmtId="0" fontId="29" fillId="10" borderId="8" applyNumberFormat="0" applyAlignment="0" applyProtection="0"/>
    <xf numFmtId="0" fontId="30" fillId="10" borderId="7" applyNumberFormat="0" applyAlignment="0" applyProtection="0"/>
    <xf numFmtId="0" fontId="31" fillId="0" borderId="9" applyNumberFormat="0" applyFill="0" applyAlignment="0" applyProtection="0"/>
    <xf numFmtId="0" fontId="32" fillId="11" borderId="10" applyNumberFormat="0" applyAlignment="0" applyProtection="0"/>
    <xf numFmtId="0" fontId="33" fillId="0" borderId="0" applyNumberFormat="0" applyFill="0" applyBorder="0" applyAlignment="0" applyProtection="0"/>
    <xf numFmtId="0" fontId="36" fillId="12" borderId="11" applyNumberFormat="0" applyFont="0" applyAlignment="0" applyProtection="0"/>
    <xf numFmtId="0" fontId="34" fillId="0" borderId="12" applyNumberFormat="0" applyFill="0" applyAlignment="0" applyProtection="0"/>
    <xf numFmtId="0" fontId="3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3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3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3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5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44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3" fillId="0" borderId="0" xfId="0" applyFont="1" applyBorder="1" applyAlignment="1">
      <alignment horizontal="left" indent="1"/>
    </xf>
    <xf numFmtId="0" fontId="4" fillId="0" borderId="0" xfId="0" applyFont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/>
    <xf numFmtId="0" fontId="5" fillId="0" borderId="0" xfId="0" applyFont="1" applyAlignment="1">
      <alignment horizontal="left"/>
    </xf>
    <xf numFmtId="0" fontId="6" fillId="0" borderId="0" xfId="0" applyFont="1" applyBorder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top"/>
    </xf>
    <xf numFmtId="0" fontId="5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4" fillId="2" borderId="0" xfId="0" applyFont="1" applyFill="1" applyBorder="1"/>
    <xf numFmtId="0" fontId="5" fillId="2" borderId="0" xfId="0" applyNumberFormat="1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8" fillId="2" borderId="0" xfId="0" applyFont="1" applyFill="1" applyBorder="1"/>
    <xf numFmtId="0" fontId="5" fillId="2" borderId="0" xfId="0" applyFont="1" applyFill="1" applyBorder="1" applyAlignment="1"/>
    <xf numFmtId="0" fontId="5" fillId="0" borderId="0" xfId="0" applyFont="1" applyBorder="1" applyAlignmen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3" fillId="0" borderId="1" xfId="0" applyFont="1" applyBorder="1" applyAlignment="1">
      <alignment horizontal="left" indent="1"/>
    </xf>
    <xf numFmtId="0" fontId="11" fillId="0" borderId="1" xfId="0" applyFont="1" applyBorder="1" applyAlignment="1">
      <alignment horizontal="right"/>
    </xf>
    <xf numFmtId="0" fontId="18" fillId="0" borderId="0" xfId="4">
      <alignment horizontal="right"/>
    </xf>
    <xf numFmtId="0" fontId="18" fillId="0" borderId="0" xfId="5">
      <alignment horizontal="right"/>
    </xf>
    <xf numFmtId="2" fontId="5" fillId="2" borderId="2" xfId="0" applyNumberFormat="1" applyFont="1" applyFill="1" applyBorder="1" applyAlignment="1">
      <alignment horizontal="left" vertical="center" indent="1"/>
    </xf>
    <xf numFmtId="2" fontId="5" fillId="4" borderId="2" xfId="0" applyNumberFormat="1" applyFont="1" applyFill="1" applyBorder="1" applyAlignment="1">
      <alignment horizontal="left" vertical="center" indent="1"/>
    </xf>
    <xf numFmtId="0" fontId="15" fillId="3" borderId="2" xfId="6" applyBorder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/>
    <xf numFmtId="0" fontId="5" fillId="4" borderId="3" xfId="0" applyFont="1" applyFill="1" applyBorder="1" applyAlignment="1">
      <alignment horizontal="left" vertical="center" wrapText="1" indent="1"/>
    </xf>
    <xf numFmtId="0" fontId="15" fillId="3" borderId="0" xfId="6">
      <alignment horizontal="center" vertical="center"/>
    </xf>
    <xf numFmtId="0" fontId="17" fillId="5" borderId="2" xfId="7" applyFont="1" applyBorder="1">
      <alignment horizontal="center" vertical="center"/>
    </xf>
    <xf numFmtId="0" fontId="5" fillId="2" borderId="0" xfId="0" applyNumberFormat="1" applyFont="1" applyFill="1" applyBorder="1" applyAlignment="1">
      <alignment horizontal="left"/>
    </xf>
    <xf numFmtId="0" fontId="5" fillId="2" borderId="0" xfId="0" applyNumberFormat="1" applyFont="1" applyFill="1" applyBorder="1" applyAlignment="1">
      <alignment horizontal="left" wrapText="1"/>
    </xf>
    <xf numFmtId="0" fontId="5" fillId="2" borderId="0" xfId="0" applyNumberFormat="1" applyFont="1" applyFill="1" applyBorder="1" applyAlignment="1">
      <alignment horizontal="right"/>
    </xf>
    <xf numFmtId="10" fontId="5" fillId="2" borderId="2" xfId="0" applyNumberFormat="1" applyFont="1" applyFill="1" applyBorder="1" applyAlignment="1">
      <alignment horizontal="right" vertical="center" indent="1"/>
    </xf>
    <xf numFmtId="167" fontId="5" fillId="4" borderId="3" xfId="0" applyNumberFormat="1" applyFont="1" applyFill="1" applyBorder="1" applyAlignment="1">
      <alignment horizontal="left" vertical="center" indent="1"/>
    </xf>
    <xf numFmtId="44" fontId="5" fillId="2" borderId="2" xfId="0" applyNumberFormat="1" applyFont="1" applyFill="1" applyBorder="1" applyAlignment="1">
      <alignment horizontal="right" vertical="center" indent="1"/>
    </xf>
    <xf numFmtId="44" fontId="5" fillId="4" borderId="2" xfId="0" applyNumberFormat="1" applyFont="1" applyFill="1" applyBorder="1" applyAlignment="1">
      <alignment horizontal="right" vertical="center" indent="1"/>
    </xf>
    <xf numFmtId="44" fontId="7" fillId="4" borderId="2" xfId="0" applyNumberFormat="1" applyFont="1" applyFill="1" applyBorder="1" applyAlignment="1">
      <alignment horizontal="right" vertical="center" indent="1"/>
    </xf>
    <xf numFmtId="0" fontId="37" fillId="0" borderId="0" xfId="0" applyFont="1" applyFill="1" applyBorder="1" applyAlignment="1">
      <alignment horizontal="center" wrapText="1"/>
    </xf>
    <xf numFmtId="9" fontId="37" fillId="0" borderId="0" xfId="0" applyNumberFormat="1" applyFont="1" applyFill="1" applyBorder="1" applyAlignment="1">
      <alignment horizontal="center" wrapText="1"/>
    </xf>
    <xf numFmtId="0" fontId="37" fillId="0" borderId="0" xfId="0" applyFont="1" applyBorder="1" applyAlignment="1">
      <alignment horizontal="center" wrapText="1"/>
    </xf>
    <xf numFmtId="0" fontId="0" fillId="0" borderId="0" xfId="0" applyBorder="1"/>
    <xf numFmtId="9" fontId="0" fillId="0" borderId="0" xfId="0" applyNumberFormat="1" applyBorder="1" applyAlignment="1">
      <alignment horizontal="center"/>
    </xf>
    <xf numFmtId="0" fontId="38" fillId="0" borderId="0" xfId="0" applyFont="1" applyBorder="1" applyAlignment="1">
      <alignment horizontal="center"/>
    </xf>
    <xf numFmtId="168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37" fillId="0" borderId="0" xfId="0" applyFont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39" fillId="0" borderId="0" xfId="0" applyFont="1" applyAlignment="1">
      <alignment horizontal="left"/>
    </xf>
    <xf numFmtId="3" fontId="4" fillId="0" borderId="0" xfId="0" applyNumberFormat="1" applyFont="1"/>
    <xf numFmtId="0" fontId="7" fillId="0" borderId="0" xfId="0" applyFont="1" applyAlignment="1">
      <alignment horizontal="center"/>
    </xf>
    <xf numFmtId="166" fontId="7" fillId="0" borderId="0" xfId="0" applyNumberFormat="1" applyFont="1" applyAlignment="1">
      <alignment horizontal="center"/>
    </xf>
    <xf numFmtId="0" fontId="40" fillId="0" borderId="0" xfId="0" applyNumberFormat="1" applyFont="1" applyAlignment="1">
      <alignment horizontal="center"/>
    </xf>
    <xf numFmtId="0" fontId="41" fillId="0" borderId="0" xfId="0" applyFont="1" applyAlignment="1">
      <alignment horizontal="left"/>
    </xf>
    <xf numFmtId="0" fontId="42" fillId="0" borderId="0" xfId="0" applyFont="1" applyAlignment="1">
      <alignment vertical="top"/>
    </xf>
    <xf numFmtId="3" fontId="7" fillId="0" borderId="0" xfId="0" applyNumberFormat="1" applyFont="1" applyAlignment="1">
      <alignment horizontal="left" indent="1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center"/>
    </xf>
    <xf numFmtId="0" fontId="43" fillId="2" borderId="0" xfId="0" applyFont="1" applyFill="1" applyBorder="1" applyAlignment="1">
      <alignment horizontal="left" vertical="center"/>
    </xf>
    <xf numFmtId="44" fontId="43" fillId="2" borderId="0" xfId="0" applyNumberFormat="1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" fillId="2" borderId="2" xfId="0" applyNumberFormat="1" applyFont="1" applyFill="1" applyBorder="1" applyAlignment="1">
      <alignment horizontal="left" vertical="center" wrapText="1" indent="1"/>
    </xf>
    <xf numFmtId="0" fontId="5" fillId="2" borderId="2" xfId="0" applyFont="1" applyFill="1" applyBorder="1" applyAlignment="1">
      <alignment horizontal="left" vertical="center" wrapText="1" indent="1"/>
    </xf>
    <xf numFmtId="0" fontId="15" fillId="3" borderId="2" xfId="6" applyBorder="1">
      <alignment horizontal="center" vertical="center"/>
    </xf>
    <xf numFmtId="0" fontId="4" fillId="0" borderId="0" xfId="0" applyFont="1" applyAlignment="1"/>
    <xf numFmtId="0" fontId="39" fillId="0" borderId="0" xfId="0" applyFont="1" applyAlignment="1">
      <alignment horizontal="center" vertical="center" wrapText="1"/>
    </xf>
    <xf numFmtId="0" fontId="13" fillId="0" borderId="0" xfId="2">
      <alignment horizontal="right" vertical="center"/>
    </xf>
    <xf numFmtId="0" fontId="19" fillId="0" borderId="0" xfId="3" applyBorder="1" applyAlignment="1">
      <alignment horizontal="left"/>
    </xf>
    <xf numFmtId="0" fontId="16" fillId="0" borderId="0" xfId="1" applyFont="1" applyBorder="1" applyAlignment="1">
      <alignment horizontal="left" vertical="top"/>
    </xf>
    <xf numFmtId="0" fontId="39" fillId="0" borderId="0" xfId="0" applyFont="1" applyAlignment="1">
      <alignment horizontal="left"/>
    </xf>
    <xf numFmtId="0" fontId="5" fillId="0" borderId="0" xfId="0" applyFont="1" applyBorder="1" applyAlignment="1"/>
    <xf numFmtId="0" fontId="5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7" fillId="5" borderId="2" xfId="7" applyFont="1" applyBorder="1">
      <alignment horizontal="center" vertical="center"/>
    </xf>
    <xf numFmtId="0" fontId="5" fillId="4" borderId="3" xfId="0" applyNumberFormat="1" applyFont="1" applyFill="1" applyBorder="1" applyAlignment="1">
      <alignment horizontal="left" vertical="center" indent="1"/>
    </xf>
    <xf numFmtId="0" fontId="5" fillId="4" borderId="3" xfId="0" applyFont="1" applyFill="1" applyBorder="1" applyAlignment="1">
      <alignment horizontal="left" vertical="center" wrapText="1" indent="1"/>
    </xf>
    <xf numFmtId="0" fontId="44" fillId="0" borderId="0" xfId="53" applyAlignment="1" applyProtection="1"/>
  </cellXfs>
  <cellStyles count="54">
    <cellStyle name="20 % - Accent1" xfId="30" builtinId="30" customBuiltin="1"/>
    <cellStyle name="20 % - Accent2" xfId="34" builtinId="34" customBuiltin="1"/>
    <cellStyle name="20 % - Accent3" xfId="38" builtinId="38" customBuiltin="1"/>
    <cellStyle name="20 % - Accent4" xfId="42" builtinId="42" customBuiltin="1"/>
    <cellStyle name="20 % - Accent5" xfId="46" builtinId="46" customBuiltin="1"/>
    <cellStyle name="20 % - Accent6" xfId="50" builtinId="50" customBuiltin="1"/>
    <cellStyle name="40 % - Accent1" xfId="31" builtinId="31" customBuiltin="1"/>
    <cellStyle name="40 % - Accent2" xfId="35" builtinId="35" customBuiltin="1"/>
    <cellStyle name="40 % - Accent3" xfId="39" builtinId="39" customBuiltin="1"/>
    <cellStyle name="40 % - Accent4" xfId="43" builtinId="43" customBuiltin="1"/>
    <cellStyle name="40 % - Accent5" xfId="47" builtinId="47" customBuiltin="1"/>
    <cellStyle name="40 % - Accent6" xfId="51" builtinId="51" customBuiltin="1"/>
    <cellStyle name="60 % - Accent1" xfId="32" builtinId="32" customBuiltin="1"/>
    <cellStyle name="60 % - Accent2" xfId="36" builtinId="36" customBuiltin="1"/>
    <cellStyle name="60 % - Accent3" xfId="40" builtinId="40" customBuiltin="1"/>
    <cellStyle name="60 % - Accent4" xfId="44" builtinId="44" customBuiltin="1"/>
    <cellStyle name="60 % - Accent5" xfId="48" builtinId="48" customBuiltin="1"/>
    <cellStyle name="60 % - Accent6" xfId="52" builtinId="52" customBuiltin="1"/>
    <cellStyle name="Accent1" xfId="29" builtinId="29" customBuiltin="1"/>
    <cellStyle name="Accent2" xfId="33" builtinId="33" customBuiltin="1"/>
    <cellStyle name="Accent3" xfId="37" builtinId="37" customBuiltin="1"/>
    <cellStyle name="Accent4" xfId="41" builtinId="41" customBuiltin="1"/>
    <cellStyle name="Accent5" xfId="45" builtinId="45" customBuiltin="1"/>
    <cellStyle name="Accent6" xfId="49" builtinId="49" customBuiltin="1"/>
    <cellStyle name="Avertissement" xfId="26" builtinId="11" customBuiltin="1"/>
    <cellStyle name="Calcul" xfId="23" builtinId="22" customBuiltin="1"/>
    <cellStyle name="Cellule liée" xfId="24" builtinId="24" customBuiltin="1"/>
    <cellStyle name="Commentaire" xfId="27" builtinId="10" customBuiltin="1"/>
    <cellStyle name="Entrée" xfId="21" builtinId="20" customBuiltin="1"/>
    <cellStyle name="Insatisfaisant" xfId="19" builtinId="27" customBuiltin="1"/>
    <cellStyle name="Lien hypertexte" xfId="53" builtinId="8"/>
    <cellStyle name="Milliers" xfId="8" builtinId="3" customBuiltin="1"/>
    <cellStyle name="Milliers [0]" xfId="9" builtinId="6" customBuiltin="1"/>
    <cellStyle name="Monétaire" xfId="10" builtinId="4" customBuiltin="1"/>
    <cellStyle name="Monétaire [0]" xfId="11" builtinId="7" customBuiltin="1"/>
    <cellStyle name="Neutre" xfId="20" builtinId="28" customBuiltin="1"/>
    <cellStyle name="Normal" xfId="0" builtinId="0" customBuiltin="1"/>
    <cellStyle name="Normal 2" xfId="2"/>
    <cellStyle name="Normal 3" xfId="4"/>
    <cellStyle name="Normal 3 2" xfId="5"/>
    <cellStyle name="Normal 4" xfId="6"/>
    <cellStyle name="Normal 4 2" xfId="7"/>
    <cellStyle name="Pourcentage" xfId="12" builtinId="5" customBuiltin="1"/>
    <cellStyle name="Satisfaisant" xfId="18" builtinId="26" customBuiltin="1"/>
    <cellStyle name="Sortie" xfId="22" builtinId="21" customBuiltin="1"/>
    <cellStyle name="Texte explicatif" xfId="1" builtinId="53" customBuiltin="1"/>
    <cellStyle name="Texte explicatif 2" xfId="3"/>
    <cellStyle name="Titre" xfId="13" builtinId="15" customBuiltin="1"/>
    <cellStyle name="Titre 1" xfId="14" builtinId="16" customBuiltin="1"/>
    <cellStyle name="Titre 2" xfId="15" builtinId="17" customBuiltin="1"/>
    <cellStyle name="Titre 3" xfId="16" builtinId="18" customBuiltin="1"/>
    <cellStyle name="Titre 4" xfId="17" builtinId="19" customBuiltin="1"/>
    <cellStyle name="Total" xfId="28" builtinId="25" customBuiltin="1"/>
    <cellStyle name="Vérification" xfId="25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0C0C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E3EDED"/>
      <rgbColor rgb="00D6DCE0"/>
      <rgbColor rgb="00CCFFCC"/>
      <rgbColor rgb="00FFFF99"/>
      <rgbColor rgb="009DBEC3"/>
      <rgbColor rgb="00FF99CC"/>
      <rgbColor rgb="00EDF3F3"/>
      <rgbColor rgb="00FFCC99"/>
      <rgbColor rgb="003366FF"/>
      <rgbColor rgb="0033CCCC"/>
      <rgbColor rgb="0099CC00"/>
      <rgbColor rgb="00FFCC00"/>
      <rgbColor rgb="00FF9900"/>
      <rgbColor rgb="00FF6600"/>
      <rgbColor rgb="00969696"/>
      <rgbColor rgb="00969696"/>
      <rgbColor rgb="00003366"/>
      <rgbColor rgb="00339966"/>
      <rgbColor rgb="00003300"/>
      <rgbColor rgb="00333300"/>
      <rgbColor rgb="00993300"/>
      <rgbColor rgb="004B7279"/>
      <rgbColor rgb="00969696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PropertyBag">
  <ax:ocxPr ax:name="BackColor" ax:value="8454143"/>
  <ax:ocxPr ax:name="DisplayStyle" ax:value="4"/>
  <ax:ocxPr ax:name="Size" ax:value="4339;935"/>
  <ax:ocxPr ax:name="Value" ax:value="0"/>
  <ax:ocxPr ax:name="Caption" ax:value="Choix Par Mois ou Non"/>
  <ax:ocxPr ax:name="GroupName" ax:value="Facture "/>
  <ax:ocxPr ax:name="FontName" ax:value="Comic Sans MS"/>
  <ax:ocxPr ax:name="FontHeight" ax:value="200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55"/>
  <ax:ocxPr ax:name="Caption" ax:value="N° Facture"/>
  <ax:ocxPr ax:name="Size" ax:value="2170;1005"/>
  <ax:ocxPr ax:name="FontName" ax:value="Century Gothic"/>
  <ax:ocxPr ax:name="FontEffects" ax:value="1073741825"/>
  <ax:ocxPr ax:name="FontHeight" ax:value="180"/>
  <ax:ocxPr ax:name="FontCharSet" ax:value="0"/>
  <ax:ocxPr ax:name="FontPitchAndFamily" ax:value="2"/>
  <ax:ocxPr ax:name="ParagraphAlign" ax:value="3"/>
  <ax:ocxPr ax:name="FontWeight" ax:value="700"/>
</ax:ocx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394446</xdr:colOff>
      <xdr:row>1</xdr:row>
      <xdr:rowOff>85725</xdr:rowOff>
    </xdr:from>
    <xdr:to>
      <xdr:col>2</xdr:col>
      <xdr:colOff>560510</xdr:colOff>
      <xdr:row>1</xdr:row>
      <xdr:rowOff>727046</xdr:rowOff>
    </xdr:to>
    <xdr:pic>
      <xdr:nvPicPr>
        <xdr:cNvPr id="1046" name="Image 18" descr="Insérez votre logo ici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 xmlns="">
                <a14:imgLayer r:embed="rId2">
                  <a14:imgEffect>
                    <a14:brightnessContrast contras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/>
      </xdr:blipFill>
      <xdr:spPr bwMode="auto">
        <a:xfrm>
          <a:off x="394446" y="253813"/>
          <a:ext cx="1476375" cy="6413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Custom 24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436784"/>
      </a:accent3>
      <a:accent4>
        <a:srgbClr val="8C7B70"/>
      </a:accent4>
      <a:accent5>
        <a:srgbClr val="3C81BA"/>
      </a:accent5>
      <a:accent6>
        <a:srgbClr val="F1FAFD"/>
      </a:accent6>
      <a:hlink>
        <a:srgbClr val="00A3D6"/>
      </a:hlink>
      <a:folHlink>
        <a:srgbClr val="694F07"/>
      </a:folHlink>
    </a:clrScheme>
    <a:fontScheme name="Century Gothic">
      <a:maj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6198&amp;sid=337744e56c6e8e2a17d07e5fb45323de" TargetMode="External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52"/>
  <sheetViews>
    <sheetView tabSelected="1" zoomScale="124" zoomScaleNormal="124" workbookViewId="0">
      <selection activeCell="G4" sqref="G4"/>
    </sheetView>
  </sheetViews>
  <sheetFormatPr baseColWidth="10" defaultColWidth="9.1796875" defaultRowHeight="12.5"/>
  <cols>
    <col min="1" max="1" width="5" style="2" customWidth="1"/>
    <col min="2" max="2" width="13.7265625" style="2" customWidth="1"/>
    <col min="3" max="3" width="22.81640625" style="2" customWidth="1"/>
    <col min="4" max="4" width="1.54296875" style="2" customWidth="1"/>
    <col min="5" max="5" width="5.453125" style="2" customWidth="1"/>
    <col min="6" max="6" width="13.7265625" style="2" customWidth="1"/>
    <col min="7" max="7" width="15.7265625" style="2" customWidth="1"/>
    <col min="8" max="8" width="2.81640625" style="2" customWidth="1"/>
    <col min="9" max="9" width="12.81640625" style="2" customWidth="1"/>
    <col min="10" max="16384" width="9.1796875" style="2"/>
  </cols>
  <sheetData>
    <row r="1" spans="2:12" ht="13.5" customHeight="1">
      <c r="L1" s="82" t="s">
        <v>102</v>
      </c>
    </row>
    <row r="2" spans="2:12" ht="66" customHeight="1">
      <c r="B2" s="1"/>
      <c r="C2" s="71" t="s">
        <v>5</v>
      </c>
      <c r="D2" s="71"/>
      <c r="E2" s="71"/>
      <c r="F2" s="71"/>
      <c r="G2" s="71"/>
    </row>
    <row r="3" spans="2:12" ht="15" customHeight="1" thickBot="1">
      <c r="B3" s="22"/>
      <c r="C3" s="23"/>
      <c r="E3" s="23"/>
      <c r="F3" s="23"/>
      <c r="G3" s="23"/>
    </row>
    <row r="4" spans="2:12" ht="22.5" customHeight="1">
      <c r="B4" s="3"/>
      <c r="C4" s="3"/>
      <c r="D4" s="3"/>
      <c r="E4" s="4"/>
      <c r="F4" s="57" t="s">
        <v>73</v>
      </c>
      <c r="G4" s="56">
        <v>600</v>
      </c>
    </row>
    <row r="5" spans="2:12" ht="15" customHeight="1">
      <c r="B5" s="72" t="s">
        <v>0</v>
      </c>
      <c r="C5" s="72"/>
      <c r="D5" s="72"/>
      <c r="E5" s="4"/>
      <c r="F5" s="24" t="s">
        <v>10</v>
      </c>
      <c r="G5" s="55">
        <f ca="1">TODAY()</f>
        <v>43871</v>
      </c>
    </row>
    <row r="6" spans="2:12" ht="14.15" customHeight="1">
      <c r="B6" s="73" t="s">
        <v>1</v>
      </c>
      <c r="C6" s="73"/>
      <c r="D6" s="73"/>
      <c r="E6" s="6"/>
      <c r="F6" s="24" t="s">
        <v>11</v>
      </c>
      <c r="G6" s="59">
        <v>2020570</v>
      </c>
      <c r="I6" s="53">
        <v>2020571</v>
      </c>
    </row>
    <row r="7" spans="2:12" s="7" customFormat="1" ht="14.15" customHeight="1">
      <c r="B7" s="73"/>
      <c r="C7" s="73"/>
      <c r="D7" s="73"/>
      <c r="F7" s="24" t="s">
        <v>12</v>
      </c>
      <c r="G7" s="54">
        <f>IF(C10="","",VLOOKUP(C10,tab,5,0))</f>
        <v>600</v>
      </c>
    </row>
    <row r="8" spans="2:12" s="7" customFormat="1" ht="14.15" customHeight="1" thickBot="1">
      <c r="B8" s="29"/>
      <c r="D8" s="29"/>
      <c r="E8" s="29"/>
      <c r="F8" s="29"/>
      <c r="G8" s="30"/>
    </row>
    <row r="9" spans="2:12" s="7" customFormat="1" ht="14.15" customHeight="1">
      <c r="C9" s="76"/>
      <c r="D9" s="76"/>
      <c r="G9" s="9"/>
    </row>
    <row r="10" spans="2:12" s="7" customFormat="1" ht="14.15" customHeight="1">
      <c r="B10" s="24" t="s">
        <v>2</v>
      </c>
      <c r="C10" s="74" t="s">
        <v>96</v>
      </c>
      <c r="D10" s="74"/>
      <c r="F10" s="58" t="str">
        <f>IFERROR(VLOOKUP($G$4,BDC,2),"saisir code client")</f>
        <v>ESTIMATION FINANCIERE</v>
      </c>
      <c r="G10" s="9"/>
    </row>
    <row r="11" spans="2:12" s="7" customFormat="1" ht="14.15" customHeight="1">
      <c r="B11" s="11"/>
      <c r="C11" s="74" t="str">
        <f>IF(C10="","",VLOOKUP(C10,tab,2,0))</f>
        <v>FRAIS DE  SCOLARITE</v>
      </c>
      <c r="D11" s="74"/>
      <c r="E11" s="74"/>
      <c r="F11" s="9"/>
      <c r="G11" s="9"/>
    </row>
    <row r="12" spans="2:12" s="7" customFormat="1" ht="14.15" customHeight="1">
      <c r="B12" s="8"/>
      <c r="C12" s="10"/>
      <c r="D12" s="10"/>
      <c r="E12" s="8"/>
      <c r="F12" s="9"/>
      <c r="G12" s="9"/>
    </row>
    <row r="13" spans="2:12" s="7" customFormat="1" ht="14.15" customHeight="1">
      <c r="B13" s="8"/>
      <c r="C13" s="52" t="str">
        <f>IF(C10="","",VLOOKUP(C10,tab,3,0))</f>
        <v>RENTREE 2020</v>
      </c>
      <c r="D13" s="10"/>
      <c r="E13" s="5"/>
      <c r="F13" s="9"/>
      <c r="G13" s="9"/>
    </row>
    <row r="14" spans="2:12" s="7" customFormat="1" ht="14.15" customHeight="1">
      <c r="B14" s="8"/>
      <c r="C14" s="52"/>
      <c r="D14" s="10"/>
      <c r="E14" s="8"/>
      <c r="F14" s="9"/>
      <c r="G14" s="9"/>
    </row>
    <row r="15" spans="2:12" s="7" customFormat="1" ht="22.5" customHeight="1" thickBot="1">
      <c r="B15" s="75"/>
      <c r="C15" s="75"/>
      <c r="D15" s="75"/>
      <c r="E15" s="75"/>
      <c r="F15" s="75"/>
      <c r="G15" s="75"/>
    </row>
    <row r="16" spans="2:12" ht="15" customHeight="1" thickBot="1">
      <c r="B16" s="79" t="s">
        <v>3</v>
      </c>
      <c r="C16" s="79"/>
      <c r="D16" s="33" t="s">
        <v>7</v>
      </c>
      <c r="E16" s="79" t="s">
        <v>8</v>
      </c>
      <c r="F16" s="79"/>
      <c r="G16" s="33" t="s">
        <v>17</v>
      </c>
    </row>
    <row r="17" spans="1:7" ht="15" customHeight="1" thickBot="1">
      <c r="B17" s="80"/>
      <c r="C17" s="80"/>
      <c r="D17" s="31"/>
      <c r="E17" s="81" t="s">
        <v>9</v>
      </c>
      <c r="F17" s="81"/>
      <c r="G17" s="38"/>
    </row>
    <row r="18" spans="1:7" s="12" customFormat="1" ht="22.5" customHeight="1" thickBot="1">
      <c r="B18" s="34"/>
      <c r="C18" s="34"/>
      <c r="D18" s="35"/>
      <c r="E18" s="35"/>
      <c r="F18" s="35"/>
      <c r="G18" s="36"/>
    </row>
    <row r="19" spans="1:7" ht="15" customHeight="1" thickBot="1">
      <c r="B19" s="28" t="s">
        <v>4</v>
      </c>
      <c r="C19" s="68" t="s">
        <v>6</v>
      </c>
      <c r="D19" s="68"/>
      <c r="E19" s="68"/>
      <c r="F19" s="28" t="s">
        <v>13</v>
      </c>
      <c r="G19" s="32" t="s">
        <v>18</v>
      </c>
    </row>
    <row r="20" spans="1:7" ht="15" customHeight="1" thickBot="1">
      <c r="A20" s="2" t="s">
        <v>84</v>
      </c>
      <c r="B20" s="26">
        <v>1</v>
      </c>
      <c r="C20" s="66" t="str">
        <f>IF(A20="","",VLOOKUP(A20,base,2,0))</f>
        <v>cotisation diociese</v>
      </c>
      <c r="D20" s="67"/>
      <c r="E20" s="67"/>
      <c r="F20" s="39">
        <f t="shared" ref="F20:F38" si="0">IF(A20="","",VLOOKUP(A20,tables,3,0))</f>
        <v>55</v>
      </c>
      <c r="G20" s="40">
        <f t="shared" ref="G20:G40" si="1">IF(SUM(B20)&gt;0,SUM(B20*F20),"")</f>
        <v>55</v>
      </c>
    </row>
    <row r="21" spans="1:7" ht="15" customHeight="1" thickBot="1">
      <c r="A21" s="2" t="s">
        <v>87</v>
      </c>
      <c r="B21" s="27">
        <v>10</v>
      </c>
      <c r="C21" s="66" t="str">
        <f>IF(A21="","",VLOOKUP(A21,base,2,0))</f>
        <v>cotisation familliale 1</v>
      </c>
      <c r="D21" s="67"/>
      <c r="E21" s="67"/>
      <c r="F21" s="39">
        <f t="shared" si="0"/>
        <v>16.399999999999999</v>
      </c>
      <c r="G21" s="40">
        <f t="shared" si="1"/>
        <v>164</v>
      </c>
    </row>
    <row r="22" spans="1:7" ht="15" customHeight="1" thickBot="1">
      <c r="A22" s="2" t="s">
        <v>90</v>
      </c>
      <c r="B22" s="26">
        <v>140</v>
      </c>
      <c r="C22" s="66" t="str">
        <f>IF(A22="","",VLOOKUP(A22,base,2,0))</f>
        <v>repas</v>
      </c>
      <c r="D22" s="67"/>
      <c r="E22" s="67"/>
      <c r="F22" s="39">
        <f t="shared" si="0"/>
        <v>4.3</v>
      </c>
      <c r="G22" s="40">
        <f t="shared" si="1"/>
        <v>602</v>
      </c>
    </row>
    <row r="23" spans="1:7" ht="15" customHeight="1" thickBot="1">
      <c r="B23" s="27"/>
      <c r="C23" s="66" t="str">
        <f>IF(A23="","",VLOOKUP(A23,base,2,0))</f>
        <v/>
      </c>
      <c r="D23" s="67"/>
      <c r="E23" s="67"/>
      <c r="F23" s="39" t="str">
        <f t="shared" si="0"/>
        <v/>
      </c>
      <c r="G23" s="40" t="str">
        <f t="shared" si="1"/>
        <v/>
      </c>
    </row>
    <row r="24" spans="1:7" ht="15" customHeight="1" thickBot="1">
      <c r="B24" s="26"/>
      <c r="C24" s="66"/>
      <c r="D24" s="67"/>
      <c r="E24" s="67"/>
      <c r="F24" s="39" t="str">
        <f t="shared" si="0"/>
        <v/>
      </c>
      <c r="G24" s="40" t="str">
        <f t="shared" si="1"/>
        <v/>
      </c>
    </row>
    <row r="25" spans="1:7" ht="15" customHeight="1" thickBot="1">
      <c r="A25" s="7"/>
      <c r="B25" s="27"/>
      <c r="C25" s="66"/>
      <c r="D25" s="67"/>
      <c r="E25" s="67"/>
      <c r="F25" s="39" t="str">
        <f t="shared" si="0"/>
        <v/>
      </c>
      <c r="G25" s="40" t="str">
        <f t="shared" si="1"/>
        <v/>
      </c>
    </row>
    <row r="26" spans="1:7" ht="15" customHeight="1" thickBot="1">
      <c r="B26" s="26"/>
      <c r="C26" s="66" t="str">
        <f t="shared" ref="C26:C40" si="2">IF(A26="","",VLOOKUP(A26,base,2,0))</f>
        <v/>
      </c>
      <c r="D26" s="67"/>
      <c r="E26" s="67"/>
      <c r="F26" s="39" t="str">
        <f t="shared" si="0"/>
        <v/>
      </c>
      <c r="G26" s="40" t="str">
        <f t="shared" si="1"/>
        <v/>
      </c>
    </row>
    <row r="27" spans="1:7" ht="15" customHeight="1" thickBot="1">
      <c r="B27" s="27"/>
      <c r="C27" s="66" t="str">
        <f t="shared" si="2"/>
        <v/>
      </c>
      <c r="D27" s="67"/>
      <c r="E27" s="67"/>
      <c r="F27" s="39" t="str">
        <f t="shared" si="0"/>
        <v/>
      </c>
      <c r="G27" s="40" t="str">
        <f t="shared" si="1"/>
        <v/>
      </c>
    </row>
    <row r="28" spans="1:7" ht="15" customHeight="1" thickBot="1">
      <c r="B28" s="26"/>
      <c r="C28" s="66" t="str">
        <f t="shared" si="2"/>
        <v/>
      </c>
      <c r="D28" s="67"/>
      <c r="E28" s="67"/>
      <c r="F28" s="39" t="str">
        <f t="shared" si="0"/>
        <v/>
      </c>
      <c r="G28" s="40" t="str">
        <f t="shared" si="1"/>
        <v/>
      </c>
    </row>
    <row r="29" spans="1:7" ht="15" customHeight="1" thickBot="1">
      <c r="B29" s="27"/>
      <c r="C29" s="66" t="str">
        <f t="shared" si="2"/>
        <v/>
      </c>
      <c r="D29" s="67"/>
      <c r="E29" s="67"/>
      <c r="F29" s="39" t="str">
        <f t="shared" si="0"/>
        <v/>
      </c>
      <c r="G29" s="40" t="str">
        <f t="shared" si="1"/>
        <v/>
      </c>
    </row>
    <row r="30" spans="1:7" ht="15" customHeight="1" thickBot="1">
      <c r="B30" s="26"/>
      <c r="C30" s="66" t="str">
        <f t="shared" si="2"/>
        <v/>
      </c>
      <c r="D30" s="67"/>
      <c r="E30" s="67"/>
      <c r="F30" s="39" t="str">
        <f t="shared" si="0"/>
        <v/>
      </c>
      <c r="G30" s="40" t="str">
        <f t="shared" si="1"/>
        <v/>
      </c>
    </row>
    <row r="31" spans="1:7" ht="15" customHeight="1" thickBot="1">
      <c r="B31" s="27"/>
      <c r="C31" s="66" t="str">
        <f t="shared" si="2"/>
        <v/>
      </c>
      <c r="D31" s="67"/>
      <c r="E31" s="67"/>
      <c r="F31" s="39" t="str">
        <f t="shared" si="0"/>
        <v/>
      </c>
      <c r="G31" s="40" t="str">
        <f t="shared" si="1"/>
        <v/>
      </c>
    </row>
    <row r="32" spans="1:7" ht="15" customHeight="1" thickBot="1">
      <c r="B32" s="26"/>
      <c r="C32" s="66" t="str">
        <f t="shared" si="2"/>
        <v/>
      </c>
      <c r="D32" s="67"/>
      <c r="E32" s="67"/>
      <c r="F32" s="39" t="str">
        <f t="shared" si="0"/>
        <v/>
      </c>
      <c r="G32" s="40" t="str">
        <f t="shared" si="1"/>
        <v/>
      </c>
    </row>
    <row r="33" spans="2:7" ht="15" customHeight="1" thickBot="1">
      <c r="B33" s="27"/>
      <c r="C33" s="66" t="str">
        <f t="shared" si="2"/>
        <v/>
      </c>
      <c r="D33" s="67"/>
      <c r="E33" s="67"/>
      <c r="F33" s="39" t="str">
        <f t="shared" si="0"/>
        <v/>
      </c>
      <c r="G33" s="40" t="str">
        <f t="shared" si="1"/>
        <v/>
      </c>
    </row>
    <row r="34" spans="2:7" ht="15" customHeight="1" thickBot="1">
      <c r="B34" s="26"/>
      <c r="C34" s="66" t="str">
        <f t="shared" si="2"/>
        <v/>
      </c>
      <c r="D34" s="67"/>
      <c r="E34" s="67"/>
      <c r="F34" s="39" t="str">
        <f t="shared" si="0"/>
        <v/>
      </c>
      <c r="G34" s="40" t="str">
        <f>IF(SUM(B34)&gt;0,SUM(B34*F34),"")</f>
        <v/>
      </c>
    </row>
    <row r="35" spans="2:7" ht="15" customHeight="1" thickBot="1">
      <c r="B35" s="27"/>
      <c r="C35" s="66" t="str">
        <f t="shared" si="2"/>
        <v/>
      </c>
      <c r="D35" s="67"/>
      <c r="E35" s="67"/>
      <c r="F35" s="39" t="str">
        <f t="shared" si="0"/>
        <v/>
      </c>
      <c r="G35" s="40" t="str">
        <f>IF(SUM(B35)&gt;0,SUM(B35*F35),"")</f>
        <v/>
      </c>
    </row>
    <row r="36" spans="2:7" ht="15" customHeight="1" thickBot="1">
      <c r="B36" s="26"/>
      <c r="C36" s="66" t="str">
        <f t="shared" si="2"/>
        <v/>
      </c>
      <c r="D36" s="67"/>
      <c r="E36" s="67"/>
      <c r="F36" s="39" t="str">
        <f t="shared" si="0"/>
        <v/>
      </c>
      <c r="G36" s="40" t="str">
        <f t="shared" si="1"/>
        <v/>
      </c>
    </row>
    <row r="37" spans="2:7" ht="15" customHeight="1" thickBot="1">
      <c r="B37" s="27"/>
      <c r="C37" s="66" t="str">
        <f t="shared" si="2"/>
        <v/>
      </c>
      <c r="D37" s="67"/>
      <c r="E37" s="67"/>
      <c r="F37" s="39" t="str">
        <f t="shared" si="0"/>
        <v/>
      </c>
      <c r="G37" s="40" t="str">
        <f t="shared" si="1"/>
        <v/>
      </c>
    </row>
    <row r="38" spans="2:7" ht="15" customHeight="1" thickBot="1">
      <c r="B38" s="26"/>
      <c r="C38" s="66" t="str">
        <f t="shared" si="2"/>
        <v/>
      </c>
      <c r="D38" s="67"/>
      <c r="E38" s="67"/>
      <c r="F38" s="39" t="str">
        <f t="shared" si="0"/>
        <v/>
      </c>
      <c r="G38" s="40" t="str">
        <f t="shared" si="1"/>
        <v/>
      </c>
    </row>
    <row r="39" spans="2:7" ht="15" customHeight="1" thickBot="1">
      <c r="B39" s="27"/>
      <c r="C39" s="66" t="str">
        <f t="shared" si="2"/>
        <v/>
      </c>
      <c r="D39" s="67"/>
      <c r="E39" s="67"/>
      <c r="F39" s="40"/>
      <c r="G39" s="40" t="str">
        <f t="shared" si="1"/>
        <v/>
      </c>
    </row>
    <row r="40" spans="2:7" ht="15" customHeight="1" thickBot="1">
      <c r="B40" s="26"/>
      <c r="C40" s="66" t="str">
        <f t="shared" si="2"/>
        <v/>
      </c>
      <c r="D40" s="67"/>
      <c r="E40" s="67"/>
      <c r="F40" s="39"/>
      <c r="G40" s="40" t="str">
        <f t="shared" si="1"/>
        <v/>
      </c>
    </row>
    <row r="41" spans="2:7" ht="15" customHeight="1" thickBot="1">
      <c r="B41" s="13"/>
      <c r="C41" s="14"/>
      <c r="D41" s="14"/>
      <c r="E41" s="14"/>
      <c r="F41" s="25" t="s">
        <v>14</v>
      </c>
      <c r="G41" s="40">
        <f>IF(SUM(G20:G40)&gt;0,SUM(G20:G40),"")</f>
        <v>821</v>
      </c>
    </row>
    <row r="42" spans="2:7" ht="15" customHeight="1" thickBot="1">
      <c r="B42" s="14"/>
      <c r="C42" s="14"/>
      <c r="D42" s="14"/>
      <c r="E42" s="14"/>
      <c r="F42" s="25" t="s">
        <v>15</v>
      </c>
      <c r="G42" s="37"/>
    </row>
    <row r="43" spans="2:7" ht="15" customHeight="1" thickBot="1">
      <c r="B43" s="62"/>
      <c r="C43" s="63"/>
      <c r="D43" s="14"/>
      <c r="E43" s="14"/>
      <c r="F43" s="25" t="s">
        <v>16</v>
      </c>
      <c r="G43" s="41">
        <f>IF(SUM(G41)&gt;0,SUM((G41*G42)+G41),"")</f>
        <v>821</v>
      </c>
    </row>
    <row r="44" spans="2:7" ht="15" customHeight="1">
      <c r="B44" s="69"/>
      <c r="C44" s="69"/>
      <c r="D44" s="69"/>
      <c r="E44" s="69"/>
      <c r="F44" s="69"/>
      <c r="G44" s="69"/>
    </row>
    <row r="45" spans="2:7" ht="15" customHeight="1">
      <c r="B45" s="70" t="s">
        <v>101</v>
      </c>
      <c r="C45" s="70"/>
      <c r="D45" s="70"/>
      <c r="E45" s="70"/>
      <c r="F45" s="70"/>
      <c r="G45" s="70"/>
    </row>
    <row r="46" spans="2:7" ht="15" customHeight="1">
      <c r="B46" s="70"/>
      <c r="C46" s="70"/>
      <c r="D46" s="70"/>
      <c r="E46" s="70"/>
      <c r="F46" s="70"/>
      <c r="G46" s="70"/>
    </row>
    <row r="47" spans="2:7" s="15" customFormat="1" ht="15" customHeight="1">
      <c r="B47" s="64"/>
      <c r="C47" s="65"/>
      <c r="D47" s="65"/>
      <c r="E47" s="65"/>
      <c r="F47" s="65"/>
      <c r="G47" s="65"/>
    </row>
    <row r="48" spans="2:7" ht="15" customHeight="1">
      <c r="B48" s="16"/>
      <c r="C48" s="17"/>
      <c r="D48" s="17"/>
      <c r="E48" s="18"/>
      <c r="F48" s="8"/>
      <c r="G48" s="8"/>
    </row>
    <row r="49" spans="2:7" ht="16" customHeight="1">
      <c r="C49" s="77"/>
      <c r="D49" s="78"/>
      <c r="E49" s="78"/>
      <c r="F49" s="78"/>
    </row>
    <row r="50" spans="2:7" ht="16" customHeight="1">
      <c r="C50" s="19"/>
      <c r="D50" s="20"/>
      <c r="E50" s="20"/>
      <c r="F50" s="20"/>
    </row>
    <row r="51" spans="2:7" ht="11.25" customHeight="1"/>
    <row r="52" spans="2:7">
      <c r="B52" s="21"/>
      <c r="C52" s="21"/>
      <c r="D52" s="21"/>
      <c r="E52" s="21"/>
      <c r="F52" s="21"/>
      <c r="G52" s="21"/>
    </row>
  </sheetData>
  <mergeCells count="37">
    <mergeCell ref="C49:F49"/>
    <mergeCell ref="B16:C16"/>
    <mergeCell ref="B17:C17"/>
    <mergeCell ref="E16:F16"/>
    <mergeCell ref="E17:F17"/>
    <mergeCell ref="C23:E23"/>
    <mergeCell ref="C22:E22"/>
    <mergeCell ref="C38:E38"/>
    <mergeCell ref="C20:E20"/>
    <mergeCell ref="C30:E30"/>
    <mergeCell ref="C29:E29"/>
    <mergeCell ref="C28:E28"/>
    <mergeCell ref="C27:E27"/>
    <mergeCell ref="C26:E26"/>
    <mergeCell ref="C25:E25"/>
    <mergeCell ref="C24:E24"/>
    <mergeCell ref="C2:G2"/>
    <mergeCell ref="B5:D5"/>
    <mergeCell ref="B6:D7"/>
    <mergeCell ref="C10:D10"/>
    <mergeCell ref="B15:G15"/>
    <mergeCell ref="C9:D9"/>
    <mergeCell ref="C11:E11"/>
    <mergeCell ref="C21:E21"/>
    <mergeCell ref="C19:E19"/>
    <mergeCell ref="B44:G44"/>
    <mergeCell ref="B45:G46"/>
    <mergeCell ref="C31:E31"/>
    <mergeCell ref="B47:G47"/>
    <mergeCell ref="C36:E36"/>
    <mergeCell ref="C37:E37"/>
    <mergeCell ref="C33:E33"/>
    <mergeCell ref="C32:E32"/>
    <mergeCell ref="C40:E40"/>
    <mergeCell ref="C39:E39"/>
    <mergeCell ref="C34:E34"/>
    <mergeCell ref="C35:E35"/>
  </mergeCells>
  <phoneticPr fontId="2" type="noConversion"/>
  <dataValidations count="2">
    <dataValidation type="list" allowBlank="1" showInputMessage="1" showErrorMessage="1" sqref="C10:D10">
      <formula1>ecole</formula1>
    </dataValidation>
    <dataValidation type="list" allowBlank="1" showInputMessage="1" showErrorMessage="1" sqref="A19:A30">
      <formula1>article</formula1>
    </dataValidation>
  </dataValidations>
  <hyperlinks>
    <hyperlink ref="L1" r:id="rId1"/>
  </hyperlinks>
  <printOptions horizontalCentered="1"/>
  <pageMargins left="0.75" right="0.75" top="0.5" bottom="0.5" header="0.5" footer="0.5"/>
  <pageSetup paperSize="9" orientation="portrait" r:id="rId2"/>
  <headerFooter alignWithMargins="0"/>
  <drawing r:id="rId3"/>
  <legacyDrawing r:id="rId4"/>
  <controls>
    <control shapeId="1026" r:id="rId5" name="CheckBox1"/>
    <control shapeId="1025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5"/>
  <sheetViews>
    <sheetView workbookViewId="0">
      <selection activeCell="C24" sqref="C24"/>
    </sheetView>
  </sheetViews>
  <sheetFormatPr baseColWidth="10" defaultColWidth="11.453125" defaultRowHeight="15.25" customHeight="1"/>
  <cols>
    <col min="1" max="1" width="11.453125" style="45"/>
    <col min="2" max="2" width="55.54296875" style="45" customWidth="1"/>
    <col min="3" max="3" width="38.7265625" style="45" customWidth="1"/>
    <col min="4" max="4" width="26.81640625" style="45" customWidth="1"/>
    <col min="5" max="5" width="21.7265625" style="45" customWidth="1"/>
    <col min="6" max="7" width="6" style="45" customWidth="1"/>
    <col min="8" max="11" width="53.453125" style="45" customWidth="1"/>
    <col min="12" max="12" width="13.26953125" style="45" customWidth="1"/>
    <col min="13" max="13" width="3.54296875" style="45" customWidth="1"/>
    <col min="14" max="14" width="10.26953125" style="45" customWidth="1"/>
    <col min="15" max="17" width="11.26953125" style="45" customWidth="1"/>
    <col min="18" max="16384" width="11.453125" style="45"/>
  </cols>
  <sheetData>
    <row r="1" spans="1:14" ht="15.25" customHeight="1">
      <c r="H1" s="44" t="s">
        <v>19</v>
      </c>
      <c r="I1" s="44" t="s">
        <v>20</v>
      </c>
      <c r="J1" s="44" t="s">
        <v>21</v>
      </c>
      <c r="K1" s="44" t="s">
        <v>22</v>
      </c>
      <c r="L1" s="44" t="s">
        <v>72</v>
      </c>
      <c r="M1" s="42"/>
      <c r="N1" s="43" t="s">
        <v>23</v>
      </c>
    </row>
    <row r="2" spans="1:14" ht="15.25" customHeight="1">
      <c r="A2" s="44"/>
      <c r="B2" s="44"/>
      <c r="C2" s="44"/>
      <c r="D2" s="44"/>
      <c r="E2" s="44"/>
      <c r="H2" s="44"/>
      <c r="I2" s="44"/>
      <c r="J2" s="44"/>
      <c r="K2" s="44"/>
      <c r="L2" s="44"/>
      <c r="M2" s="42"/>
      <c r="N2" s="46">
        <v>0</v>
      </c>
    </row>
    <row r="3" spans="1:14" ht="15.25" customHeight="1">
      <c r="A3" s="44">
        <v>25</v>
      </c>
      <c r="B3" s="44" t="s">
        <v>24</v>
      </c>
      <c r="C3" s="44" t="s">
        <v>25</v>
      </c>
      <c r="D3" s="44" t="s">
        <v>26</v>
      </c>
      <c r="E3" s="44" t="s">
        <v>27</v>
      </c>
      <c r="H3" s="44" t="s">
        <v>24</v>
      </c>
      <c r="I3" s="44" t="s">
        <v>25</v>
      </c>
      <c r="J3" s="44" t="s">
        <v>26</v>
      </c>
      <c r="K3" s="44" t="s">
        <v>27</v>
      </c>
      <c r="L3" s="44">
        <v>25</v>
      </c>
      <c r="M3" s="47"/>
      <c r="N3" s="46"/>
    </row>
    <row r="4" spans="1:14" ht="15.25" customHeight="1">
      <c r="A4" s="44">
        <v>50</v>
      </c>
      <c r="B4" s="44" t="s">
        <v>28</v>
      </c>
      <c r="C4" s="44" t="s">
        <v>29</v>
      </c>
      <c r="D4" s="44" t="s">
        <v>30</v>
      </c>
      <c r="E4" s="44" t="s">
        <v>31</v>
      </c>
      <c r="H4" s="44" t="s">
        <v>28</v>
      </c>
      <c r="I4" s="44" t="s">
        <v>29</v>
      </c>
      <c r="J4" s="44" t="s">
        <v>30</v>
      </c>
      <c r="K4" s="44" t="s">
        <v>31</v>
      </c>
      <c r="L4" s="44">
        <v>50</v>
      </c>
      <c r="M4" s="47"/>
      <c r="N4" s="48">
        <v>2.1000000000000001E-2</v>
      </c>
    </row>
    <row r="5" spans="1:14" ht="15.25" customHeight="1">
      <c r="A5" s="44">
        <v>100</v>
      </c>
      <c r="B5" s="44"/>
      <c r="C5" s="44"/>
      <c r="D5" s="44"/>
      <c r="E5" s="44"/>
      <c r="H5" s="44"/>
      <c r="I5" s="44"/>
      <c r="J5" s="44"/>
      <c r="K5" s="44"/>
      <c r="L5" s="44">
        <v>100</v>
      </c>
      <c r="M5" s="47"/>
      <c r="N5" s="49">
        <v>5.5E-2</v>
      </c>
    </row>
    <row r="6" spans="1:14" ht="15.25" customHeight="1">
      <c r="A6" s="47">
        <v>110</v>
      </c>
      <c r="B6" s="44" t="s">
        <v>32</v>
      </c>
      <c r="C6" s="44" t="s">
        <v>33</v>
      </c>
      <c r="D6" s="44" t="s">
        <v>34</v>
      </c>
      <c r="E6" s="44" t="s">
        <v>35</v>
      </c>
      <c r="H6" s="44" t="s">
        <v>32</v>
      </c>
      <c r="I6" s="44" t="s">
        <v>33</v>
      </c>
      <c r="J6" s="44" t="s">
        <v>34</v>
      </c>
      <c r="K6" s="44" t="s">
        <v>35</v>
      </c>
      <c r="L6" s="47">
        <v>110</v>
      </c>
      <c r="M6" s="47"/>
      <c r="N6" s="46">
        <v>0.1</v>
      </c>
    </row>
    <row r="7" spans="1:14" ht="15.25" customHeight="1">
      <c r="A7" s="47">
        <v>120</v>
      </c>
      <c r="B7" s="44" t="s">
        <v>36</v>
      </c>
      <c r="C7" s="44" t="s">
        <v>37</v>
      </c>
      <c r="D7" s="44" t="s">
        <v>38</v>
      </c>
      <c r="E7" s="44" t="s">
        <v>39</v>
      </c>
      <c r="H7" s="44" t="s">
        <v>36</v>
      </c>
      <c r="I7" s="44" t="s">
        <v>37</v>
      </c>
      <c r="J7" s="44" t="s">
        <v>38</v>
      </c>
      <c r="K7" s="44" t="s">
        <v>39</v>
      </c>
      <c r="L7" s="47">
        <v>120</v>
      </c>
      <c r="M7" s="47"/>
      <c r="N7" s="46">
        <v>0.2</v>
      </c>
    </row>
    <row r="8" spans="1:14" ht="15.25" customHeight="1">
      <c r="A8" s="47">
        <v>130</v>
      </c>
      <c r="B8" s="44" t="s">
        <v>40</v>
      </c>
      <c r="C8" s="44" t="s">
        <v>41</v>
      </c>
      <c r="D8" s="44" t="s">
        <v>42</v>
      </c>
      <c r="E8" s="44" t="s">
        <v>43</v>
      </c>
      <c r="H8" s="44" t="s">
        <v>40</v>
      </c>
      <c r="I8" s="44" t="s">
        <v>41</v>
      </c>
      <c r="J8" s="44" t="s">
        <v>42</v>
      </c>
      <c r="K8" s="44" t="s">
        <v>43</v>
      </c>
      <c r="L8" s="47">
        <v>130</v>
      </c>
      <c r="M8" s="47"/>
      <c r="N8" s="46"/>
    </row>
    <row r="9" spans="1:14" ht="15.25" customHeight="1">
      <c r="A9" s="47">
        <v>140</v>
      </c>
      <c r="B9" s="44" t="s">
        <v>44</v>
      </c>
      <c r="C9" s="44" t="s">
        <v>45</v>
      </c>
      <c r="D9" s="44" t="s">
        <v>46</v>
      </c>
      <c r="E9" s="44" t="s">
        <v>47</v>
      </c>
      <c r="H9" s="44" t="s">
        <v>44</v>
      </c>
      <c r="I9" s="44" t="s">
        <v>45</v>
      </c>
      <c r="J9" s="44" t="s">
        <v>46</v>
      </c>
      <c r="K9" s="44" t="s">
        <v>47</v>
      </c>
      <c r="L9" s="47">
        <v>140</v>
      </c>
      <c r="M9" s="47"/>
      <c r="N9" s="46"/>
    </row>
    <row r="10" spans="1:14" ht="15.25" customHeight="1">
      <c r="A10" s="47">
        <v>150</v>
      </c>
      <c r="B10" s="42" t="s">
        <v>48</v>
      </c>
      <c r="C10" s="42" t="s">
        <v>49</v>
      </c>
      <c r="D10" s="42" t="s">
        <v>50</v>
      </c>
      <c r="E10" s="42" t="s">
        <v>51</v>
      </c>
      <c r="H10" s="42" t="s">
        <v>48</v>
      </c>
      <c r="I10" s="42" t="s">
        <v>49</v>
      </c>
      <c r="J10" s="42" t="s">
        <v>50</v>
      </c>
      <c r="K10" s="42" t="s">
        <v>51</v>
      </c>
      <c r="L10" s="47">
        <v>150</v>
      </c>
      <c r="M10" s="47"/>
      <c r="N10" s="46"/>
    </row>
    <row r="11" spans="1:14" ht="15.25" customHeight="1">
      <c r="A11" s="47">
        <v>200</v>
      </c>
      <c r="B11" s="42" t="s">
        <v>52</v>
      </c>
      <c r="C11" s="42" t="s">
        <v>53</v>
      </c>
      <c r="D11" s="42" t="s">
        <v>54</v>
      </c>
      <c r="E11" s="42" t="s">
        <v>55</v>
      </c>
      <c r="H11" s="42" t="s">
        <v>52</v>
      </c>
      <c r="I11" s="42" t="s">
        <v>53</v>
      </c>
      <c r="J11" s="42" t="s">
        <v>54</v>
      </c>
      <c r="K11" s="42" t="s">
        <v>55</v>
      </c>
      <c r="L11" s="47">
        <v>200</v>
      </c>
      <c r="M11" s="47"/>
      <c r="N11" s="46"/>
    </row>
    <row r="12" spans="1:14" ht="15.25" customHeight="1">
      <c r="A12" s="47">
        <v>250</v>
      </c>
      <c r="B12" s="42" t="s">
        <v>56</v>
      </c>
      <c r="C12" s="42" t="s">
        <v>57</v>
      </c>
      <c r="D12" s="42" t="s">
        <v>58</v>
      </c>
      <c r="E12" s="42" t="s">
        <v>59</v>
      </c>
      <c r="H12" s="42" t="s">
        <v>56</v>
      </c>
      <c r="I12" s="42" t="s">
        <v>57</v>
      </c>
      <c r="J12" s="42" t="s">
        <v>58</v>
      </c>
      <c r="K12" s="42" t="s">
        <v>59</v>
      </c>
      <c r="L12" s="47">
        <v>250</v>
      </c>
      <c r="M12" s="47"/>
      <c r="N12" s="46"/>
    </row>
    <row r="13" spans="1:14" ht="15.25" customHeight="1">
      <c r="A13" s="47">
        <v>300</v>
      </c>
      <c r="B13" s="42" t="s">
        <v>60</v>
      </c>
      <c r="C13" s="42" t="s">
        <v>61</v>
      </c>
      <c r="D13" s="42" t="s">
        <v>34</v>
      </c>
      <c r="E13" s="42" t="s">
        <v>62</v>
      </c>
      <c r="H13" s="42" t="s">
        <v>60</v>
      </c>
      <c r="I13" s="42" t="s">
        <v>61</v>
      </c>
      <c r="J13" s="42" t="s">
        <v>34</v>
      </c>
      <c r="K13" s="42" t="s">
        <v>62</v>
      </c>
      <c r="L13" s="47">
        <v>300</v>
      </c>
      <c r="M13" s="47"/>
      <c r="N13" s="46"/>
    </row>
    <row r="14" spans="1:14" ht="15.25" customHeight="1">
      <c r="A14" s="47">
        <v>350</v>
      </c>
      <c r="B14" s="42" t="s">
        <v>63</v>
      </c>
      <c r="C14" s="42" t="s">
        <v>64</v>
      </c>
      <c r="D14" s="42" t="s">
        <v>54</v>
      </c>
      <c r="E14" s="42" t="s">
        <v>65</v>
      </c>
      <c r="H14" s="42" t="s">
        <v>63</v>
      </c>
      <c r="I14" s="42" t="s">
        <v>64</v>
      </c>
      <c r="J14" s="42" t="s">
        <v>54</v>
      </c>
      <c r="K14" s="42" t="s">
        <v>65</v>
      </c>
      <c r="L14" s="47">
        <v>350</v>
      </c>
      <c r="M14" s="47"/>
      <c r="N14" s="46"/>
    </row>
    <row r="15" spans="1:14" ht="15.25" customHeight="1">
      <c r="A15" s="47">
        <v>400</v>
      </c>
      <c r="B15" s="42" t="s">
        <v>66</v>
      </c>
      <c r="C15" s="42" t="s">
        <v>67</v>
      </c>
      <c r="D15" s="42" t="s">
        <v>68</v>
      </c>
      <c r="E15" s="42" t="s">
        <v>69</v>
      </c>
      <c r="H15" s="42" t="s">
        <v>66</v>
      </c>
      <c r="I15" s="42" t="s">
        <v>67</v>
      </c>
      <c r="J15" s="42" t="s">
        <v>68</v>
      </c>
      <c r="K15" s="42" t="s">
        <v>69</v>
      </c>
      <c r="L15" s="47">
        <v>400</v>
      </c>
      <c r="M15" s="47"/>
      <c r="N15" s="46"/>
    </row>
    <row r="16" spans="1:14" ht="15.25" customHeight="1">
      <c r="A16" s="44">
        <v>450</v>
      </c>
      <c r="B16" s="44" t="s">
        <v>70</v>
      </c>
      <c r="C16" s="44" t="s">
        <v>41</v>
      </c>
      <c r="D16" s="44" t="s">
        <v>42</v>
      </c>
      <c r="E16" s="50"/>
      <c r="H16" s="44" t="s">
        <v>70</v>
      </c>
      <c r="I16" s="44" t="s">
        <v>41</v>
      </c>
      <c r="J16" s="44" t="s">
        <v>42</v>
      </c>
      <c r="K16" s="50"/>
      <c r="L16" s="44">
        <v>450</v>
      </c>
      <c r="M16" s="47"/>
      <c r="N16" s="46"/>
    </row>
    <row r="17" spans="1:14" ht="15.25" customHeight="1">
      <c r="A17" s="44">
        <v>500</v>
      </c>
      <c r="B17" s="44" t="s">
        <v>71</v>
      </c>
      <c r="C17" s="44" t="s">
        <v>64</v>
      </c>
      <c r="D17" s="44" t="s">
        <v>42</v>
      </c>
      <c r="E17" s="44"/>
      <c r="H17" s="44" t="s">
        <v>71</v>
      </c>
      <c r="I17" s="44" t="s">
        <v>64</v>
      </c>
      <c r="J17" s="44" t="s">
        <v>42</v>
      </c>
      <c r="K17" s="44"/>
      <c r="L17" s="44">
        <v>500</v>
      </c>
      <c r="M17" s="47"/>
      <c r="N17" s="46"/>
    </row>
    <row r="18" spans="1:14" ht="15.25" customHeight="1">
      <c r="A18" s="44">
        <v>600</v>
      </c>
      <c r="B18" s="44" t="s">
        <v>96</v>
      </c>
      <c r="C18" s="44" t="s">
        <v>99</v>
      </c>
      <c r="D18" s="44" t="s">
        <v>100</v>
      </c>
      <c r="E18" s="44"/>
      <c r="H18" s="44" t="s">
        <v>96</v>
      </c>
      <c r="I18" s="44" t="s">
        <v>97</v>
      </c>
      <c r="J18" s="44" t="s">
        <v>98</v>
      </c>
      <c r="K18" s="44"/>
      <c r="L18" s="44">
        <v>600</v>
      </c>
      <c r="M18" s="47"/>
      <c r="N18" s="46"/>
    </row>
    <row r="19" spans="1:14" ht="15.25" customHeight="1">
      <c r="B19" s="44"/>
      <c r="D19" s="44"/>
      <c r="E19" s="44"/>
      <c r="H19" s="44"/>
      <c r="I19" s="44"/>
      <c r="J19" s="44"/>
      <c r="K19" s="44"/>
      <c r="L19" s="44"/>
      <c r="M19" s="47"/>
      <c r="N19" s="46"/>
    </row>
    <row r="20" spans="1:14" ht="15.25" customHeight="1">
      <c r="B20" s="51"/>
      <c r="D20" s="51"/>
      <c r="E20" s="51"/>
      <c r="H20" s="51"/>
      <c r="I20" s="51"/>
      <c r="J20" s="51"/>
      <c r="K20" s="51"/>
      <c r="L20" s="51"/>
      <c r="M20" s="47"/>
      <c r="N20" s="46"/>
    </row>
    <row r="21" spans="1:14" ht="15.25" customHeight="1">
      <c r="B21" s="51"/>
      <c r="D21" s="51"/>
      <c r="E21" s="51"/>
      <c r="H21" s="51"/>
      <c r="I21" s="51"/>
      <c r="J21" s="51"/>
      <c r="K21" s="51"/>
      <c r="L21" s="51"/>
      <c r="M21" s="47"/>
      <c r="N21" s="46"/>
    </row>
    <row r="22" spans="1:14" ht="15.25" customHeight="1">
      <c r="D22" s="51"/>
      <c r="E22" s="51"/>
      <c r="H22" s="51"/>
      <c r="I22" s="51"/>
      <c r="J22" s="51"/>
      <c r="K22" s="51"/>
      <c r="L22" s="51"/>
      <c r="M22" s="47"/>
      <c r="N22" s="46"/>
    </row>
    <row r="23" spans="1:14" ht="15.25" customHeight="1">
      <c r="D23" s="51"/>
      <c r="E23" s="51"/>
      <c r="H23" s="51"/>
      <c r="I23" s="51"/>
      <c r="J23" s="51"/>
      <c r="K23" s="51"/>
      <c r="L23" s="51"/>
      <c r="M23" s="47"/>
      <c r="N23" s="46"/>
    </row>
    <row r="24" spans="1:14" ht="15.25" customHeight="1">
      <c r="M24" s="47"/>
      <c r="N24" s="46"/>
    </row>
    <row r="25" spans="1:14" ht="15.25" customHeight="1">
      <c r="M25" s="47"/>
      <c r="N25" s="46"/>
    </row>
  </sheetData>
  <dataValidations count="1">
    <dataValidation type="list" allowBlank="1" showInputMessage="1" showErrorMessage="1" sqref="L19:L31 L1:L2 L5:L15 A2:A17">
      <formula1>$L$1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3"/>
  <sheetViews>
    <sheetView workbookViewId="0">
      <selection activeCell="A13" sqref="A13"/>
    </sheetView>
  </sheetViews>
  <sheetFormatPr baseColWidth="10" defaultRowHeight="12.5"/>
  <cols>
    <col min="1" max="1" width="11.81640625" customWidth="1"/>
    <col min="2" max="2" width="40.81640625" customWidth="1"/>
  </cols>
  <sheetData>
    <row r="1" spans="1:3">
      <c r="A1" t="s">
        <v>92</v>
      </c>
      <c r="B1" s="60" t="s">
        <v>74</v>
      </c>
      <c r="C1" s="61" t="s">
        <v>83</v>
      </c>
    </row>
    <row r="2" spans="1:3">
      <c r="A2" t="s">
        <v>84</v>
      </c>
      <c r="B2" t="s">
        <v>75</v>
      </c>
      <c r="C2" s="61">
        <v>55</v>
      </c>
    </row>
    <row r="3" spans="1:3">
      <c r="A3" t="s">
        <v>87</v>
      </c>
      <c r="B3" t="s">
        <v>76</v>
      </c>
      <c r="C3" s="61">
        <v>16.399999999999999</v>
      </c>
    </row>
    <row r="4" spans="1:3">
      <c r="A4" t="s">
        <v>85</v>
      </c>
      <c r="B4" t="s">
        <v>77</v>
      </c>
      <c r="C4" s="61">
        <v>21.6</v>
      </c>
    </row>
    <row r="5" spans="1:3">
      <c r="A5" t="s">
        <v>86</v>
      </c>
      <c r="B5" t="s">
        <v>78</v>
      </c>
      <c r="C5" s="61">
        <v>34.9</v>
      </c>
    </row>
    <row r="6" spans="1:3">
      <c r="A6" t="s">
        <v>88</v>
      </c>
      <c r="B6" t="s">
        <v>79</v>
      </c>
      <c r="C6" s="61">
        <v>38.5</v>
      </c>
    </row>
    <row r="7" spans="1:3">
      <c r="A7" t="s">
        <v>89</v>
      </c>
      <c r="B7" t="s">
        <v>80</v>
      </c>
      <c r="C7" s="61">
        <v>42.6</v>
      </c>
    </row>
    <row r="8" spans="1:3">
      <c r="A8" t="s">
        <v>90</v>
      </c>
      <c r="B8" t="s">
        <v>81</v>
      </c>
      <c r="C8" s="61">
        <v>4.3</v>
      </c>
    </row>
    <row r="9" spans="1:3">
      <c r="A9" t="s">
        <v>91</v>
      </c>
      <c r="B9" t="s">
        <v>82</v>
      </c>
      <c r="C9" s="61">
        <v>1.1000000000000001</v>
      </c>
    </row>
    <row r="11" spans="1:3">
      <c r="A11" t="s">
        <v>93</v>
      </c>
      <c r="B11" t="s">
        <v>94</v>
      </c>
      <c r="C11" s="61">
        <v>0.5</v>
      </c>
    </row>
    <row r="13" spans="1:3">
      <c r="A13" t="s">
        <v>95</v>
      </c>
    </row>
  </sheetData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Facture </vt:lpstr>
      <vt:lpstr>Feuil1</vt:lpstr>
      <vt:lpstr>Feuil2</vt:lpstr>
      <vt:lpstr>article</vt:lpstr>
      <vt:lpstr>base</vt:lpstr>
      <vt:lpstr>BDC</vt:lpstr>
      <vt:lpstr>Feuil1!client</vt:lpstr>
      <vt:lpstr>client</vt:lpstr>
      <vt:lpstr>cotisation_diociese</vt:lpstr>
      <vt:lpstr>description</vt:lpstr>
      <vt:lpstr>ecole</vt:lpstr>
      <vt:lpstr>prix</vt:lpstr>
      <vt:lpstr>ref</vt:lpstr>
      <vt:lpstr>tab</vt:lpstr>
      <vt:lpstr>table</vt:lpstr>
      <vt:lpstr>tables</vt:lpstr>
      <vt:lpstr>'Facture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veriton</dc:creator>
  <cp:lastModifiedBy>AFEH56</cp:lastModifiedBy>
  <cp:lastPrinted>2020-02-10T18:11:53Z</cp:lastPrinted>
  <dcterms:created xsi:type="dcterms:W3CDTF">2006-01-23T19:37:33Z</dcterms:created>
  <dcterms:modified xsi:type="dcterms:W3CDTF">2020-02-10T18:21:54Z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TC101001301033</vt:lpwstr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ScenarioTags">
    <vt:lpwstr/>
  </property>
  <property fmtid="{D5CDD505-2E9C-101B-9397-08002B2CF9AE}" pid="8" name="CampaignTags">
    <vt:lpwstr/>
  </property>
  <property fmtid="{D5CDD505-2E9C-101B-9397-08002B2CF9AE}" pid="9" name="LocMarketGroupTiers">
    <vt:lpwstr>,t:Tier 1,t:Tier 2,t:Tier 3,</vt:lpwstr>
  </property>
</Properties>
</file>