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19420" windowHeight="11020" tabRatio="305"/>
  </bookViews>
  <sheets>
    <sheet name="ENTREE-SORTIE" sheetId="1" r:id="rId1"/>
    <sheet name="MVTS" sheetId="7" r:id="rId2"/>
    <sheet name="LISTES" sheetId="5" r:id="rId3"/>
    <sheet name="RECAP" sheetId="3" r:id="rId4"/>
  </sheets>
  <definedNames>
    <definedName name="colx">'ENTREE-SORTIE'!$Y$5</definedName>
    <definedName name="ListeLot_E">RECAP!$G$4</definedName>
    <definedName name="ListeLot_S">RECAP!$A$4:$A$7</definedName>
    <definedName name="Noms">OFFSET(LISTES!$A$2,,,COUNTA(LISTES!$A:$A)-1)</definedName>
    <definedName name="Produits">OFFSET(LISTES!$B$2,,,COUNTA(LISTES!$B:$B)-1)</definedName>
    <definedName name="Saisie_E">'ENTREE-SORTIE'!$B$3:$B$7</definedName>
    <definedName name="Saisie_S">'ENTREE-SORTIE'!$B$20:$B$24</definedName>
  </definedName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3"/>
  <c r="F3"/>
  <c r="D3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A23" i="1"/>
  <c r="D14" i="3"/>
  <c r="F14"/>
  <c r="H14"/>
  <c r="D15"/>
  <c r="F15"/>
  <c r="H15"/>
  <c r="D16"/>
  <c r="F16"/>
  <c r="H16"/>
  <c r="D17"/>
  <c r="F17"/>
  <c r="H17"/>
  <c r="D18"/>
  <c r="F18"/>
  <c r="H18"/>
  <c r="D19"/>
  <c r="F19"/>
  <c r="H19"/>
  <c r="D20"/>
  <c r="F20"/>
  <c r="H20"/>
  <c r="D21"/>
  <c r="F21"/>
  <c r="H21"/>
  <c r="D22"/>
  <c r="F22"/>
  <c r="H22"/>
  <c r="D23"/>
  <c r="F23"/>
  <c r="H23"/>
  <c r="D24"/>
  <c r="F24"/>
  <c r="H24"/>
  <c r="D25"/>
  <c r="F25"/>
  <c r="H25"/>
  <c r="D26"/>
  <c r="F26"/>
  <c r="H26"/>
  <c r="D27"/>
  <c r="F27"/>
  <c r="H27"/>
  <c r="D28"/>
  <c r="F28"/>
  <c r="H28"/>
  <c r="D29"/>
  <c r="F29"/>
  <c r="H29"/>
  <c r="D30"/>
  <c r="F30"/>
  <c r="H30"/>
  <c r="D31"/>
  <c r="F31"/>
  <c r="H31"/>
  <c r="D32"/>
  <c r="F32"/>
  <c r="H32"/>
  <c r="D33"/>
  <c r="F33"/>
  <c r="H33"/>
  <c r="D34"/>
  <c r="F34"/>
  <c r="H34"/>
  <c r="D35"/>
  <c r="F35"/>
  <c r="H35"/>
  <c r="D36"/>
  <c r="F36"/>
  <c r="H36"/>
  <c r="D37"/>
  <c r="F37"/>
  <c r="H37"/>
  <c r="D38"/>
  <c r="F38"/>
  <c r="H38"/>
  <c r="D39"/>
  <c r="F39"/>
  <c r="H39"/>
  <c r="D40"/>
  <c r="F40"/>
  <c r="H40"/>
  <c r="D41"/>
  <c r="F41"/>
  <c r="H41"/>
  <c r="D42"/>
  <c r="F42"/>
  <c r="H42"/>
  <c r="D43"/>
  <c r="F43"/>
  <c r="H43"/>
  <c r="D44"/>
  <c r="F44"/>
  <c r="H44"/>
  <c r="D45"/>
  <c r="F45"/>
  <c r="H45"/>
  <c r="D46"/>
  <c r="F46"/>
  <c r="H46"/>
  <c r="D47"/>
  <c r="F47"/>
  <c r="H47"/>
  <c r="D48"/>
  <c r="F48"/>
  <c r="H48"/>
  <c r="D49"/>
  <c r="F49"/>
  <c r="H49"/>
  <c r="D50"/>
  <c r="F50"/>
  <c r="H50"/>
  <c r="D8"/>
  <c r="F8"/>
  <c r="H8"/>
  <c r="D9"/>
  <c r="F9"/>
  <c r="H9"/>
  <c r="D10"/>
  <c r="F10"/>
  <c r="H10"/>
  <c r="D11"/>
  <c r="F11"/>
  <c r="H11"/>
  <c r="D12"/>
  <c r="F12"/>
  <c r="H12"/>
  <c r="D13"/>
  <c r="F13"/>
  <c r="H13"/>
  <c r="H7" l="1"/>
  <c r="H6"/>
  <c r="H5"/>
  <c r="H4"/>
  <c r="D7"/>
  <c r="F7"/>
  <c r="F6"/>
  <c r="F5"/>
  <c r="F4"/>
  <c r="D6"/>
  <c r="D5"/>
  <c r="D4"/>
  <c r="Y8" i="1"/>
  <c r="Y5"/>
  <c r="Y7" s="1"/>
  <c r="Y2"/>
  <c r="C3" i="5" l="1"/>
  <c r="C4"/>
  <c r="C5"/>
  <c r="D2"/>
  <c r="D3"/>
  <c r="D4"/>
  <c r="D5"/>
  <c r="A6" i="1" s="1"/>
  <c r="Y4"/>
  <c r="Y3"/>
  <c r="Y6"/>
  <c r="C2" i="5" l="1"/>
  <c r="B1" i="3" l="1"/>
  <c r="H1"/>
  <c r="D1"/>
  <c r="F1"/>
  <c r="B3" i="1" l="1"/>
  <c r="B20" l="1"/>
  <c r="C23" l="1"/>
  <c r="B27"/>
  <c r="A27"/>
  <c r="C6"/>
</calcChain>
</file>

<file path=xl/comments1.xml><?xml version="1.0" encoding="utf-8"?>
<comments xmlns="http://schemas.openxmlformats.org/spreadsheetml/2006/main">
  <authors>
    <author>AFEH56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>Saisir le NOUVEAU PRODUIT.</t>
        </r>
      </text>
    </comment>
    <comment ref="E5" authorId="0">
      <text>
        <r>
          <rPr>
            <b/>
            <sz val="9"/>
            <color indexed="81"/>
            <rFont val="Tahoma"/>
            <charset val="1"/>
          </rPr>
          <t>Saisir le NOUVEAU LOT.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<sst xmlns="http://schemas.openxmlformats.org/spreadsheetml/2006/main" count="211" uniqueCount="50">
  <si>
    <t>DATE</t>
  </si>
  <si>
    <t>PRODUIT</t>
  </si>
  <si>
    <t>QUANTITE</t>
  </si>
  <si>
    <t>AFFICHE AUTO</t>
  </si>
  <si>
    <t>DBP601A</t>
  </si>
  <si>
    <t>DBP601</t>
  </si>
  <si>
    <t>DBP 308TI</t>
  </si>
  <si>
    <t>DBP 5000TI</t>
  </si>
  <si>
    <t>ILLIMITE</t>
  </si>
  <si>
    <t>ENTREE STOCK</t>
  </si>
  <si>
    <t>SORTIE STOCK</t>
  </si>
  <si>
    <t>NOM</t>
  </si>
  <si>
    <t>NOMS</t>
  </si>
  <si>
    <t>PAUL</t>
  </si>
  <si>
    <t>JACQUES</t>
  </si>
  <si>
    <t>SEVERINE</t>
  </si>
  <si>
    <t>Produits</t>
  </si>
  <si>
    <t>Tableau des entrées et sorties</t>
  </si>
  <si>
    <t>Date</t>
  </si>
  <si>
    <t>Entrées</t>
  </si>
  <si>
    <t>Sorties</t>
  </si>
  <si>
    <t>lot</t>
  </si>
  <si>
    <t>Nom</t>
  </si>
  <si>
    <t>LOT 1</t>
  </si>
  <si>
    <t>LOT 2</t>
  </si>
  <si>
    <t>LOT 20</t>
  </si>
  <si>
    <t>DPB 1</t>
  </si>
  <si>
    <t>Qté 2</t>
  </si>
  <si>
    <t>Qté 3</t>
  </si>
  <si>
    <t>Qté 4</t>
  </si>
  <si>
    <t>Qté 1</t>
  </si>
  <si>
    <t>LOT 100</t>
  </si>
  <si>
    <t>LOT 0</t>
  </si>
  <si>
    <t>Stock Total</t>
  </si>
  <si>
    <t>DPB 10</t>
  </si>
  <si>
    <t>AJOUTER un nouveau LOT-----&gt;&gt;&gt;&gt;</t>
  </si>
  <si>
    <t>MOTEUR DE L'APPLICATION</t>
  </si>
  <si>
    <t>ENTREES</t>
  </si>
  <si>
    <t>SORTIES</t>
  </si>
  <si>
    <t>Stock Total du Produit</t>
  </si>
  <si>
    <t>Nom Nouveau Produit</t>
  </si>
  <si>
    <t>Nom Nouveau 1er lot</t>
  </si>
  <si>
    <t>ESSAI1</t>
  </si>
  <si>
    <t>Nom Colonne en lettre</t>
  </si>
  <si>
    <t>Nom Colonne +1 en lettre</t>
  </si>
  <si>
    <t>Nom Colonne + 1 en lettre</t>
  </si>
  <si>
    <t>N° Colonne en chiffre</t>
  </si>
  <si>
    <t>Noms des Produits</t>
  </si>
  <si>
    <t>Qté Totale</t>
  </si>
  <si>
    <t>Qté Lots Uniques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</si>
</sst>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7" tint="0.39997558519241921"/>
      <name val="Calibri"/>
      <family val="2"/>
      <scheme val="minor"/>
    </font>
    <font>
      <sz val="8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Arial Unicode MS"/>
      <family val="2"/>
    </font>
    <font>
      <sz val="11"/>
      <color theme="1" tint="0.1499984740745262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000000"/>
      <name val="Verdana"/>
      <family val="2"/>
    </font>
    <font>
      <sz val="11"/>
      <color theme="3" tint="-0.499984740745262"/>
      <name val="Calibri"/>
      <family val="2"/>
      <scheme val="minor"/>
    </font>
    <font>
      <sz val="16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  <font>
      <sz val="11"/>
      <color theme="2" tint="-0.89999084444715716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/>
    <xf numFmtId="0" fontId="8" fillId="2" borderId="0" xfId="0" applyFont="1" applyFill="1" applyAlignment="1">
      <alignment horizontal="center" vertical="center" wrapText="1"/>
    </xf>
    <xf numFmtId="1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left" readingOrder="2"/>
    </xf>
    <xf numFmtId="0" fontId="0" fillId="0" borderId="0" xfId="0" applyAlignment="1">
      <alignment horizontal="center"/>
    </xf>
    <xf numFmtId="0" fontId="0" fillId="8" borderId="4" xfId="0" applyFill="1" applyBorder="1" applyAlignment="1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2" fillId="4" borderId="1" xfId="0" applyFont="1" applyFill="1" applyBorder="1" applyAlignment="1">
      <alignment horizontal="center" vertical="center" wrapText="1"/>
    </xf>
    <xf numFmtId="0" fontId="0" fillId="9" borderId="3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9" borderId="0" xfId="0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9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10" borderId="7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0" fillId="11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12" borderId="0" xfId="0" applyFill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0" fillId="5" borderId="0" xfId="0" applyFill="1"/>
    <xf numFmtId="0" fontId="0" fillId="5" borderId="2" xfId="0" applyFill="1" applyBorder="1" applyAlignment="1">
      <alignment vertical="center" wrapText="1"/>
    </xf>
    <xf numFmtId="0" fontId="0" fillId="0" borderId="0" xfId="0" applyAlignment="1">
      <alignment horizontal="center"/>
    </xf>
    <xf numFmtId="0" fontId="18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13" borderId="0" xfId="0" applyFill="1"/>
    <xf numFmtId="0" fontId="0" fillId="9" borderId="1" xfId="0" applyNumberFormat="1" applyFill="1" applyBorder="1" applyAlignment="1">
      <alignment horizontal="center" vertical="center" wrapText="1"/>
    </xf>
    <xf numFmtId="0" fontId="0" fillId="9" borderId="0" xfId="0" applyNumberFormat="1" applyFill="1" applyBorder="1" applyAlignment="1">
      <alignment horizontal="center" vertical="center" wrapText="1"/>
    </xf>
    <xf numFmtId="0" fontId="14" fillId="14" borderId="0" xfId="0" applyFont="1" applyFill="1" applyAlignment="1" applyProtection="1">
      <alignment horizontal="center" vertical="center" wrapText="1"/>
      <protection locked="0"/>
    </xf>
    <xf numFmtId="0" fontId="6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0" fillId="11" borderId="9" xfId="0" applyFill="1" applyBorder="1" applyAlignment="1">
      <alignment horizontal="center" vertical="center" textRotation="135" wrapText="1"/>
    </xf>
    <xf numFmtId="0" fontId="0" fillId="7" borderId="8" xfId="0" applyFill="1" applyBorder="1" applyAlignment="1">
      <alignment horizontal="center" vertical="center" textRotation="135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27">
    <dxf>
      <alignment horizontal="center" textRotation="0" indent="0" relativeIndent="255" justifyLastLine="0" shrinkToFit="0" mergeCell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relativeIndent="255" justifyLastLine="0" shrinkToFit="0" mergeCell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relativeIndent="255" justifyLastLine="0" shrinkToFit="0" mergeCell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textRotation="0" indent="0" relativeIndent="255" justifyLastLine="0" shrinkToFit="0" mergeCell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general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19" formatCode="dd/mm/yyyy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ill>
        <patternFill>
          <bgColor theme="2" tint="-0.89996032593768116"/>
        </patternFill>
      </fill>
    </dxf>
    <dxf>
      <fill>
        <patternFill>
          <bgColor theme="3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7</xdr:row>
      <xdr:rowOff>123825</xdr:rowOff>
    </xdr:from>
    <xdr:to>
      <xdr:col>2</xdr:col>
      <xdr:colOff>590550</xdr:colOff>
      <xdr:row>9</xdr:row>
      <xdr:rowOff>76200</xdr:rowOff>
    </xdr:to>
    <xdr:sp macro="[0]!Feuil1.Essai_E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666875" y="1647825"/>
          <a:ext cx="44767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OK</a:t>
          </a:r>
        </a:p>
      </xdr:txBody>
    </xdr:sp>
    <xdr:clientData/>
  </xdr:twoCellAnchor>
  <xdr:twoCellAnchor>
    <xdr:from>
      <xdr:col>2</xdr:col>
      <xdr:colOff>171450</xdr:colOff>
      <xdr:row>25</xdr:row>
      <xdr:rowOff>104775</xdr:rowOff>
    </xdr:from>
    <xdr:to>
      <xdr:col>2</xdr:col>
      <xdr:colOff>619125</xdr:colOff>
      <xdr:row>27</xdr:row>
      <xdr:rowOff>57150</xdr:rowOff>
    </xdr:to>
    <xdr:sp macro="[0]!Feuil1.Essai_S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4743450" y="1628775"/>
          <a:ext cx="44767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OK</a:t>
          </a:r>
        </a:p>
      </xdr:txBody>
    </xdr:sp>
    <xdr:clientData/>
  </xdr:twoCellAnchor>
  <xdr:twoCellAnchor>
    <xdr:from>
      <xdr:col>5</xdr:col>
      <xdr:colOff>44450</xdr:colOff>
      <xdr:row>0</xdr:row>
      <xdr:rowOff>139700</xdr:rowOff>
    </xdr:from>
    <xdr:to>
      <xdr:col>7</xdr:col>
      <xdr:colOff>2863850</xdr:colOff>
      <xdr:row>16</xdr:row>
      <xdr:rowOff>171450</xdr:rowOff>
    </xdr:to>
    <xdr:sp macro="" textlink="">
      <xdr:nvSpPr>
        <xdr:cNvPr id="6" name="ZoneTexte 5"/>
        <xdr:cNvSpPr txBox="1"/>
      </xdr:nvSpPr>
      <xdr:spPr>
        <a:xfrm>
          <a:off x="7162800" y="139700"/>
          <a:ext cx="4286250" cy="37719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Mode opératoire: </a:t>
          </a:r>
          <a:r>
            <a:rPr lang="fr-FR" sz="1100">
              <a:solidFill>
                <a:schemeClr val="accent1"/>
              </a:solidFill>
            </a:rPr>
            <a:t>Saisie des entrées:</a:t>
          </a:r>
        </a:p>
        <a:p>
          <a:r>
            <a:rPr lang="fr-FR" sz="1100" b="1">
              <a:solidFill>
                <a:srgbClr val="FF0000"/>
              </a:solidFill>
            </a:rPr>
            <a:t>1.</a:t>
          </a:r>
          <a:r>
            <a:rPr lang="fr-FR" sz="1100" b="1" baseline="0">
              <a:solidFill>
                <a:srgbClr val="FF0000"/>
              </a:solidFill>
            </a:rPr>
            <a:t> Le produit n'existe pas.</a:t>
          </a:r>
        </a:p>
        <a:p>
          <a:r>
            <a:rPr lang="fr-FR" sz="1100" baseline="0"/>
            <a:t>    1.1- Le créer avec le bouton ci-contre. Saisir en E3 le Nouveau Produit et en E4 le N° du Lot. </a:t>
          </a:r>
          <a:r>
            <a:rPr lang="fr-FR" sz="1100" b="1" baseline="0">
              <a:solidFill>
                <a:srgbClr val="FF0000"/>
              </a:solidFill>
            </a:rPr>
            <a:t>ATTENTION: </a:t>
          </a:r>
          <a:r>
            <a:rPr lang="fr-FR" sz="1100" b="1" u="sng" baseline="0">
              <a:solidFill>
                <a:srgbClr val="FF0000"/>
              </a:solidFill>
            </a:rPr>
            <a:t>LOT 0</a:t>
          </a:r>
          <a:r>
            <a:rPr lang="fr-FR" sz="1100" b="1" baseline="0">
              <a:solidFill>
                <a:srgbClr val="FF0000"/>
              </a:solidFill>
            </a:rPr>
            <a:t> en E4 </a:t>
          </a:r>
          <a:r>
            <a:rPr lang="fr-FR" sz="1100" baseline="0"/>
            <a:t>si produit à lot unique.</a:t>
          </a:r>
        </a:p>
        <a:p>
          <a:r>
            <a:rPr lang="fr-FR" sz="1100" baseline="0"/>
            <a:t>     1.2-Saisir en B4 le produit (liste déroulante), puis la quantité en B5.</a:t>
          </a:r>
        </a:p>
        <a:p>
          <a:r>
            <a:rPr lang="fr-FR" sz="1100" baseline="0"/>
            <a:t>         1.3.1- </a:t>
          </a:r>
          <a:r>
            <a:rPr lang="fr-FR" sz="1100" u="sng" baseline="0"/>
            <a:t>Lot unique </a:t>
          </a:r>
          <a:r>
            <a:rPr lang="fr-FR" sz="1100" baseline="0"/>
            <a:t>: Ne pas saisir de N° lot, puis renseigner le nom  (liste déroulante).</a:t>
          </a:r>
        </a:p>
        <a:p>
          <a:r>
            <a:rPr lang="fr-FR" sz="1100" baseline="0"/>
            <a:t>         1.3.2- </a:t>
          </a:r>
          <a:r>
            <a:rPr lang="fr-FR" sz="1100" u="sng" baseline="0"/>
            <a:t>Multi lots</a:t>
          </a:r>
          <a:r>
            <a:rPr lang="fr-FR" sz="1100" baseline="0"/>
            <a:t>: saisir le N° de lot avec la liste déroulante , (seuls les lots de ce produit sont possibles). Puis renseigner le nom (liste déroulante).</a:t>
          </a:r>
        </a:p>
        <a:p>
          <a:r>
            <a:rPr lang="fr-FR" sz="1100" baseline="0"/>
            <a:t>    1.4- Cliquer sur OK pour valider la saisie</a:t>
          </a:r>
        </a:p>
        <a:p>
          <a:r>
            <a:rPr lang="fr-FR" sz="1100" b="1" baseline="0">
              <a:solidFill>
                <a:schemeClr val="accent5">
                  <a:lumMod val="75000"/>
                </a:schemeClr>
              </a:solidFill>
            </a:rPr>
            <a:t> 2. Le produit existe avec au moins un lot.</a:t>
          </a:r>
        </a:p>
        <a:p>
          <a:r>
            <a:rPr lang="fr-FR" sz="1100" baseline="0"/>
            <a:t>     2.1-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Saisir en B4 le produit (liste déroulante), puis la quantité en B5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2.1.1- </a:t>
          </a:r>
          <a:r>
            <a:rPr lang="fr-FR" sz="1100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Produit à lot unique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: la ligne 6 se noircit. Renseigner le nom en B7. Cliquer sur OK.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2.1.1- </a:t>
          </a:r>
          <a:r>
            <a:rPr lang="fr-FR" sz="1100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Produit multi lots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: choisir le N° de Lot (liste déroulante) . Puis renseigner le nom en B7, et cliquer sur OK.</a:t>
          </a:r>
        </a:p>
        <a:p>
          <a:r>
            <a:rPr lang="fr-FR" sz="1100" b="1" baseline="0">
              <a:solidFill>
                <a:schemeClr val="accent6">
                  <a:lumMod val="75000"/>
                </a:schemeClr>
              </a:solidFill>
              <a:latin typeface="+mn-lt"/>
              <a:ea typeface="+mn-ea"/>
              <a:cs typeface="+mn-cs"/>
            </a:rPr>
            <a:t>3. Ajout d'un nouveau lot pour un produit  existant.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3.1- saisir en B4 le produit (liste déroulante).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3.2- Saisir en B15 le n° du nouveau lot.</a:t>
          </a:r>
        </a:p>
        <a:p>
          <a:r>
            <a:rPr lang="fr-FR" sz="1100" baseline="0"/>
            <a:t>     3.3- Cliquer sur le bouton vert.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5</xdr:col>
      <xdr:colOff>50800</xdr:colOff>
      <xdr:row>17</xdr:row>
      <xdr:rowOff>139700</xdr:rowOff>
    </xdr:from>
    <xdr:to>
      <xdr:col>7</xdr:col>
      <xdr:colOff>2857500</xdr:colOff>
      <xdr:row>27</xdr:row>
      <xdr:rowOff>76200</xdr:rowOff>
    </xdr:to>
    <xdr:sp macro="" textlink="">
      <xdr:nvSpPr>
        <xdr:cNvPr id="7" name="ZoneTexte 6"/>
        <xdr:cNvSpPr txBox="1"/>
      </xdr:nvSpPr>
      <xdr:spPr>
        <a:xfrm>
          <a:off x="7169150" y="4064000"/>
          <a:ext cx="4273550" cy="30226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Mode opératoire:  </a:t>
          </a:r>
          <a:r>
            <a:rPr lang="fr-FR" sz="1100">
              <a:solidFill>
                <a:srgbClr val="FF0000"/>
              </a:solidFill>
            </a:rPr>
            <a:t>Saisie des sorties</a:t>
          </a:r>
        </a:p>
        <a:p>
          <a:r>
            <a:rPr lang="fr-FR" sz="1100">
              <a:solidFill>
                <a:sysClr val="windowText" lastClr="000000"/>
              </a:solidFill>
            </a:rPr>
            <a:t>1- Saisir</a:t>
          </a:r>
          <a:r>
            <a:rPr lang="fr-FR" sz="1100" baseline="0">
              <a:solidFill>
                <a:sysClr val="windowText" lastClr="000000"/>
              </a:solidFill>
            </a:rPr>
            <a:t> le produit (liste déroulante). Puis la quantité.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    1.1- </a:t>
          </a:r>
          <a:r>
            <a:rPr lang="fr-FR" sz="1100" u="sng" baseline="0">
              <a:solidFill>
                <a:sysClr val="windowText" lastClr="000000"/>
              </a:solidFill>
            </a:rPr>
            <a:t>Produit à lot unique</a:t>
          </a:r>
          <a:r>
            <a:rPr lang="fr-FR" sz="1100" baseline="0">
              <a:solidFill>
                <a:sysClr val="windowText" lastClr="000000"/>
              </a:solidFill>
            </a:rPr>
            <a:t>: la ligne 23 se noircit. Renseigner le nom en B24 (liste déroulante). Le stock disponible apparait en B27.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       1.1.1- cliquer sur OK. Un message d'erreur apparait si la quantité saisie est supérieure au stock du produit. Dans ce cas, rectifiez  la quantité.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     1.2- </a:t>
          </a:r>
          <a:r>
            <a:rPr lang="fr-FR" sz="1100" u="sng" baseline="0">
              <a:solidFill>
                <a:sysClr val="windowText" lastClr="000000"/>
              </a:solidFill>
            </a:rPr>
            <a:t>Produit multi lots</a:t>
          </a:r>
          <a:r>
            <a:rPr lang="fr-FR" sz="1100" baseline="0">
              <a:solidFill>
                <a:sysClr val="windowText" lastClr="000000"/>
              </a:solidFill>
            </a:rPr>
            <a:t>: Saisir le N° de lot (liste déroulante). Le stock disponible apparait en B27. Saisir la quantité à sortir en B22, puis renseigner le nom en B24.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       1.2.1- Cliquer sur OK .Un message d'erreur signale si la quantité saisie est supérieure au stock du lot choisi. Dans ce cas, rectifiez la quantité.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       1.2.2- Si la quantité sortie est égale au stock du lot, un message signale que le lot est épuisé, et qu'il est supprimé dans RECAP.</a:t>
          </a:r>
        </a:p>
      </xdr:txBody>
    </xdr:sp>
    <xdr:clientData/>
  </xdr:twoCellAnchor>
  <xdr:twoCellAnchor>
    <xdr:from>
      <xdr:col>2</xdr:col>
      <xdr:colOff>25400</xdr:colOff>
      <xdr:row>12</xdr:row>
      <xdr:rowOff>50800</xdr:rowOff>
    </xdr:from>
    <xdr:to>
      <xdr:col>3</xdr:col>
      <xdr:colOff>19050</xdr:colOff>
      <xdr:row>16</xdr:row>
      <xdr:rowOff>57150</xdr:rowOff>
    </xdr:to>
    <xdr:sp macro="[0]!Feuil1.Ajout_Lot" textlink="">
      <xdr:nvSpPr>
        <xdr:cNvPr id="8" name="Rectangle à coins arrondis 7"/>
        <xdr:cNvSpPr/>
      </xdr:nvSpPr>
      <xdr:spPr>
        <a:xfrm>
          <a:off x="3867150" y="3219450"/>
          <a:ext cx="1492250" cy="609600"/>
        </a:xfrm>
        <a:prstGeom prst="roundRect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CLIQUER ICI avant de valider votre saisie.</a:t>
          </a:r>
        </a:p>
      </xdr:txBody>
    </xdr:sp>
    <xdr:clientData/>
  </xdr:twoCellAnchor>
  <xdr:twoCellAnchor>
    <xdr:from>
      <xdr:col>4</xdr:col>
      <xdr:colOff>12700</xdr:colOff>
      <xdr:row>0</xdr:row>
      <xdr:rowOff>63500</xdr:rowOff>
    </xdr:from>
    <xdr:to>
      <xdr:col>4</xdr:col>
      <xdr:colOff>1606550</xdr:colOff>
      <xdr:row>1</xdr:row>
      <xdr:rowOff>12700</xdr:rowOff>
    </xdr:to>
    <xdr:sp macro="[0]!Ajout_NouvProd" textlink="">
      <xdr:nvSpPr>
        <xdr:cNvPr id="9" name="Organigramme : Alternative 8"/>
        <xdr:cNvSpPr/>
      </xdr:nvSpPr>
      <xdr:spPr>
        <a:xfrm>
          <a:off x="5505450" y="63500"/>
          <a:ext cx="1593850" cy="596900"/>
        </a:xfrm>
        <a:prstGeom prst="flowChartAlternateProcess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CREATION NOUVEAU PRODUIT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1</xdr:row>
      <xdr:rowOff>19050</xdr:rowOff>
    </xdr:from>
    <xdr:to>
      <xdr:col>9</xdr:col>
      <xdr:colOff>368300</xdr:colOff>
      <xdr:row>3</xdr:row>
      <xdr:rowOff>107950</xdr:rowOff>
    </xdr:to>
    <xdr:sp macro="" textlink="">
      <xdr:nvSpPr>
        <xdr:cNvPr id="2" name="ZoneTexte 1"/>
        <xdr:cNvSpPr txBox="1"/>
      </xdr:nvSpPr>
      <xdr:spPr>
        <a:xfrm>
          <a:off x="6711950" y="203200"/>
          <a:ext cx="2044700" cy="27305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>
              <a:solidFill>
                <a:srgbClr val="FF0000"/>
              </a:solidFill>
            </a:rPr>
            <a:t>Ne jamais supprimer la</a:t>
          </a:r>
          <a:r>
            <a:rPr lang="fr-FR" sz="1100" b="1" baseline="0">
              <a:solidFill>
                <a:srgbClr val="FF0000"/>
              </a:solidFill>
            </a:rPr>
            <a:t> ligne3.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19050</xdr:colOff>
      <xdr:row>1</xdr:row>
      <xdr:rowOff>155574</xdr:rowOff>
    </xdr:from>
    <xdr:to>
      <xdr:col>6</xdr:col>
      <xdr:colOff>609600</xdr:colOff>
      <xdr:row>1</xdr:row>
      <xdr:rowOff>184149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rot="10800000" flipV="1">
          <a:off x="6121400" y="339724"/>
          <a:ext cx="590550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2:F52" totalsRowShown="0" headerRowDxfId="24" dataDxfId="23">
  <autoFilter ref="A2:F52">
    <filterColumn colId="1"/>
  </autoFilter>
  <tableColumns count="6">
    <tableColumn id="1" name="Date" dataDxfId="22"/>
    <tableColumn id="2" name="Produits" dataDxfId="21"/>
    <tableColumn id="3" name="Entrées" dataDxfId="20"/>
    <tableColumn id="4" name="Sorties" dataDxfId="19"/>
    <tableColumn id="5" name="lot" dataDxfId="18"/>
    <tableColumn id="6" name="Nom" dataDxf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3" displayName="Tableau3" ref="B1:D5" totalsRowShown="0" headerRowDxfId="16" dataDxfId="15">
  <autoFilter ref="B1:D5"/>
  <tableColumns count="3">
    <tableColumn id="1" name="Noms des Produits" dataDxfId="14"/>
    <tableColumn id="2" name="Qté Totale" dataDxfId="13"/>
    <tableColumn id="3" name="Qté Lots Uniques" dataDxfId="12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leau2" displayName="Tableau2" ref="A2:H50" totalsRowShown="0" headerRowDxfId="11" headerRowBorderDxfId="10" tableBorderDxfId="9" totalsRowBorderDxfId="8">
  <autoFilter ref="A2:H50"/>
  <tableColumns count="8">
    <tableColumn id="1" name="DBP601" dataDxfId="7"/>
    <tableColumn id="2" name="Qté 1" dataDxfId="6">
      <calculatedColumnFormula>SUMPRODUCT((Tableau1[Produits]=A$2)*(Tableau1[lot]=A3)*Tableau1[Entrées])-SUMPRODUCT((Tableau1[Produits]=A$2)*(Tableau1[lot]=A3)*Tableau1[Sorties])</calculatedColumnFormula>
    </tableColumn>
    <tableColumn id="3" name="DBP601A" dataDxfId="5"/>
    <tableColumn id="4" name="Qté 2" dataDxfId="4">
      <calculatedColumnFormula>SUMPRODUCT((Tableau1[Produits]=$C$2)*(Tableau1[lot]=A3)*Tableau1[Entrées])-SUMPRODUCT((Tableau1[Produits]=$C$2)*(Tableau1[lot]=A3)*Tableau1[Sorties])</calculatedColumnFormula>
    </tableColumn>
    <tableColumn id="5" name="DBP 308TI" dataDxfId="3"/>
    <tableColumn id="6" name="Qté 3" dataDxfId="2">
      <calculatedColumnFormula>SUMPRODUCT((Tableau1[Produits]=$E$2)*(Tableau1[lot]=A3)*Tableau1[Entrées])-SUMPRODUCT((Tableau1[Produits]=$E$2)*(Tableau1[lot]=A3)*Tableau1[Sorties])</calculatedColumnFormula>
    </tableColumn>
    <tableColumn id="7" name="DBP 5000TI" dataDxfId="1"/>
    <tableColumn id="8" name="Qté 4" dataDxfId="0">
      <calculatedColumnFormula>SUMPRODUCT((Tableau1[Produits]=$G$2)*(Tableau1[lot]=A3)*Tableau1[Entrées])-SUMPRODUCT((Tableau1[Produits]=$G$2)*(Tableau1[lot]=A3)*Tableau1[Sorties])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200"/>
  <sheetViews>
    <sheetView tabSelected="1" workbookViewId="0">
      <selection activeCell="E18" sqref="E18"/>
    </sheetView>
  </sheetViews>
  <sheetFormatPr baseColWidth="10" defaultColWidth="11.453125" defaultRowHeight="14.5"/>
  <cols>
    <col min="1" max="1" width="30.54296875" style="1" customWidth="1"/>
    <col min="2" max="2" width="24.453125" style="1" customWidth="1"/>
    <col min="3" max="3" width="21.453125" style="1" customWidth="1"/>
    <col min="4" max="4" width="2.1796875" style="1" customWidth="1"/>
    <col min="5" max="5" width="23.26953125" style="1" customWidth="1"/>
    <col min="6" max="6" width="13.453125" style="1" customWidth="1"/>
    <col min="7" max="7" width="7.54296875" style="1" customWidth="1"/>
    <col min="8" max="8" width="49.7265625" style="1" customWidth="1"/>
    <col min="9" max="12" width="11.453125" style="1"/>
    <col min="13" max="13" width="9.453125" style="1" customWidth="1"/>
    <col min="14" max="14" width="11.453125" style="1"/>
    <col min="15" max="15" width="13.453125" style="1" customWidth="1"/>
    <col min="16" max="21" width="11.453125" style="1"/>
    <col min="22" max="23" width="11.453125" style="1" hidden="1" customWidth="1"/>
    <col min="24" max="24" width="26" style="1" hidden="1" customWidth="1"/>
    <col min="25" max="25" width="11.453125" style="1" hidden="1" customWidth="1"/>
    <col min="26" max="16384" width="11.453125" style="1"/>
  </cols>
  <sheetData>
    <row r="1" spans="1:26" ht="51" customHeight="1">
      <c r="A1" s="49" t="s">
        <v>9</v>
      </c>
      <c r="B1" s="49"/>
      <c r="C1" s="49"/>
      <c r="F1"/>
      <c r="G1"/>
      <c r="H1" s="16"/>
      <c r="X1" s="1" t="s">
        <v>36</v>
      </c>
      <c r="Z1" s="42"/>
    </row>
    <row r="2" spans="1:26">
      <c r="A2" s="2"/>
      <c r="B2" s="2"/>
      <c r="C2" s="22"/>
      <c r="E2" s="38" t="s">
        <v>40</v>
      </c>
      <c r="H2"/>
      <c r="W2" s="51" t="s">
        <v>37</v>
      </c>
      <c r="X2" s="34" t="s">
        <v>46</v>
      </c>
      <c r="Y2" s="1">
        <f>SUMPRODUCT((Tableau2[#Headers]=B4)*COLUMN(Tableau2[#Headers]))</f>
        <v>0</v>
      </c>
      <c r="Z2" s="42"/>
    </row>
    <row r="3" spans="1:26" ht="25" customHeight="1">
      <c r="A3" s="3" t="s">
        <v>0</v>
      </c>
      <c r="B3" s="13">
        <f ca="1">TODAY()</f>
        <v>43796</v>
      </c>
      <c r="C3" s="22"/>
      <c r="E3" s="48"/>
      <c r="H3"/>
      <c r="W3" s="51"/>
      <c r="X3" s="34" t="s">
        <v>43</v>
      </c>
      <c r="Y3" s="1" t="e">
        <f>SUBSTITUTE(SUBSTITUTE(ADDRESS(1,Y2),"$",""),"1","")</f>
        <v>#VALUE!</v>
      </c>
      <c r="Z3" s="42"/>
    </row>
    <row r="4" spans="1:26" ht="25" customHeight="1">
      <c r="A4" s="3" t="s">
        <v>1</v>
      </c>
      <c r="B4" s="14"/>
      <c r="C4" s="22"/>
      <c r="E4" s="38" t="s">
        <v>41</v>
      </c>
      <c r="W4" s="51"/>
      <c r="X4" s="34" t="s">
        <v>44</v>
      </c>
      <c r="Y4" s="1" t="str">
        <f>SUBSTITUTE(SUBSTITUTE(ADDRESS(1,Y2+1),"$",""),"1","")</f>
        <v>A</v>
      </c>
      <c r="Z4" s="42"/>
    </row>
    <row r="5" spans="1:26" ht="25" customHeight="1">
      <c r="A5" s="3" t="s">
        <v>2</v>
      </c>
      <c r="B5" s="14"/>
      <c r="C5" s="2"/>
      <c r="E5" s="48"/>
      <c r="W5" s="52" t="s">
        <v>38</v>
      </c>
      <c r="X5" s="35" t="s">
        <v>46</v>
      </c>
      <c r="Y5" s="1">
        <f>SUMPRODUCT((Tableau2[#Headers]=B21)*COLUMN(Tableau2[#Headers]))</f>
        <v>0</v>
      </c>
      <c r="Z5" s="42"/>
    </row>
    <row r="6" spans="1:26" ht="28" customHeight="1">
      <c r="A6" s="3" t="str">
        <f>IF(B4="","LOT",(IF(VLOOKUP(B4,Tableau3[],3,FALSE)=0,"LOT","")))</f>
        <v>LOT</v>
      </c>
      <c r="B6" s="33"/>
      <c r="C6" s="30" t="str">
        <f>IF(A6="","N° de Lot Interdit pour ce Produit.","")</f>
        <v/>
      </c>
      <c r="W6" s="52"/>
      <c r="X6" s="35" t="s">
        <v>43</v>
      </c>
      <c r="Y6" s="1" t="e">
        <f>SUBSTITUTE(SUBSTITUTE(ADDRESS(1,Y5),"$",""),"1","")</f>
        <v>#VALUE!</v>
      </c>
      <c r="Z6" s="36"/>
    </row>
    <row r="7" spans="1:26" ht="25" customHeight="1">
      <c r="A7" s="3" t="s">
        <v>11</v>
      </c>
      <c r="B7" s="15"/>
      <c r="C7" s="30"/>
      <c r="W7" s="52"/>
      <c r="X7" s="35" t="s">
        <v>45</v>
      </c>
      <c r="Y7" s="1" t="str">
        <f>SUBSTITUTE(SUBSTITUTE(ADDRESS(1,Y5+1),"$",""),"1","")</f>
        <v>A</v>
      </c>
      <c r="Z7" s="36"/>
    </row>
    <row r="8" spans="1:26">
      <c r="A8" s="2"/>
      <c r="B8" s="2"/>
      <c r="C8" s="2"/>
      <c r="J8" s="6"/>
      <c r="N8" s="6"/>
      <c r="W8" s="52"/>
      <c r="X8" s="35" t="s">
        <v>39</v>
      </c>
      <c r="Y8" s="1">
        <f>SUMPRODUCT((Tableau1[Produits]=B21)*Tableau1[Entrées])-SUMPRODUCT((Tableau1[Produits]=B21)*Tableau1[Sorties])</f>
        <v>0</v>
      </c>
      <c r="Z8" s="36"/>
    </row>
    <row r="9" spans="1:26">
      <c r="A9" s="2"/>
      <c r="B9" s="2"/>
      <c r="C9" s="2"/>
      <c r="Z9" s="36"/>
    </row>
    <row r="10" spans="1:26">
      <c r="A10" s="2"/>
      <c r="B10" s="2"/>
      <c r="C10" s="2"/>
      <c r="Z10" s="36"/>
    </row>
    <row r="11" spans="1:26" ht="5.15" customHeight="1">
      <c r="Z11" s="36"/>
    </row>
    <row r="12" spans="1:26" ht="5.15" customHeight="1">
      <c r="Z12" s="36"/>
    </row>
    <row r="13" spans="1:26" ht="5.15" customHeight="1">
      <c r="Z13" s="36"/>
    </row>
    <row r="14" spans="1:26" ht="8" customHeight="1" thickBot="1">
      <c r="Z14" s="36"/>
    </row>
    <row r="15" spans="1:26" ht="25.5" customHeight="1" thickTop="1" thickBot="1">
      <c r="A15" s="1" t="s">
        <v>35</v>
      </c>
      <c r="B15" s="32"/>
      <c r="Z15" s="36"/>
    </row>
    <row r="16" spans="1:26" ht="9" customHeight="1" thickTop="1">
      <c r="Z16" s="36"/>
    </row>
    <row r="17" spans="1:26">
      <c r="Z17" s="36"/>
    </row>
    <row r="18" spans="1:26" ht="51" customHeight="1">
      <c r="A18" s="50" t="s">
        <v>10</v>
      </c>
      <c r="B18" s="50"/>
      <c r="C18" s="50"/>
      <c r="Z18" s="36"/>
    </row>
    <row r="19" spans="1:26">
      <c r="A19" s="2"/>
      <c r="B19" s="2"/>
      <c r="C19" s="12"/>
      <c r="E19"/>
      <c r="Z19" s="36"/>
    </row>
    <row r="20" spans="1:26" ht="25" customHeight="1">
      <c r="A20" s="3" t="s">
        <v>0</v>
      </c>
      <c r="B20" s="13">
        <f ca="1">TODAY()</f>
        <v>43796</v>
      </c>
      <c r="C20" s="12"/>
      <c r="F20" s="11"/>
      <c r="Z20" s="36"/>
    </row>
    <row r="21" spans="1:26" ht="25" customHeight="1">
      <c r="A21" s="3" t="s">
        <v>1</v>
      </c>
      <c r="B21" s="14"/>
      <c r="C21" s="22"/>
      <c r="E21"/>
      <c r="Z21" s="36"/>
    </row>
    <row r="22" spans="1:26" ht="25" customHeight="1">
      <c r="A22" s="3" t="s">
        <v>2</v>
      </c>
      <c r="B22" s="14"/>
      <c r="C22" s="2"/>
      <c r="E22"/>
      <c r="Z22" s="36"/>
    </row>
    <row r="23" spans="1:26" ht="27.5" customHeight="1">
      <c r="A23" s="4" t="str">
        <f>IF(B21="","LOT",(IF(VLOOKUP(B21,Tableau3[],3,FALSE)=0,"LOT","")))</f>
        <v>LOT</v>
      </c>
      <c r="B23" s="43"/>
      <c r="C23" s="30" t="str">
        <f>IF(A23="","N° de Lot Interdit pour ce Produit.","")</f>
        <v/>
      </c>
      <c r="E23"/>
      <c r="Z23" s="36"/>
    </row>
    <row r="24" spans="1:26" ht="23.5" customHeight="1">
      <c r="A24" s="4" t="s">
        <v>11</v>
      </c>
      <c r="B24" s="14"/>
      <c r="C24" s="30"/>
      <c r="E24"/>
      <c r="Z24" s="36"/>
    </row>
    <row r="25" spans="1:26">
      <c r="A25" s="5"/>
      <c r="B25" s="5"/>
      <c r="C25" s="2"/>
      <c r="E25"/>
      <c r="Z25" s="36"/>
    </row>
    <row r="26" spans="1:26">
      <c r="A26" s="3"/>
      <c r="B26" s="5" t="s">
        <v>3</v>
      </c>
      <c r="C26" s="2"/>
      <c r="E26"/>
      <c r="Z26" s="36"/>
    </row>
    <row r="27" spans="1:26" ht="22.5" customHeight="1">
      <c r="A27" s="3" t="str">
        <f>IF(A23="","STOCK DISPO",IF(B23="","STOCK DISPO","STOCK DISPO " &amp; B23))</f>
        <v>STOCK DISPO</v>
      </c>
      <c r="B27" s="24">
        <f>IFERROR(IF(A23="",Y8,IF(B23&lt;&gt;"",VLOOKUP(B23,Tableau2[],colx+1,FALSE),Y8)),"")</f>
        <v>0</v>
      </c>
      <c r="C27" s="2"/>
      <c r="E27"/>
      <c r="Z27" s="36"/>
    </row>
    <row r="28" spans="1:26">
      <c r="A28" s="2"/>
      <c r="B28" s="12"/>
      <c r="C28" s="2"/>
      <c r="E28"/>
      <c r="J28" s="6"/>
      <c r="Z28" s="36"/>
    </row>
    <row r="29" spans="1:26">
      <c r="E29"/>
      <c r="J29" s="6"/>
      <c r="N29" s="6"/>
      <c r="Z29" s="36"/>
    </row>
    <row r="30" spans="1:26">
      <c r="E30"/>
      <c r="J30" s="6"/>
      <c r="Z30" s="36"/>
    </row>
    <row r="31" spans="1:26">
      <c r="E31"/>
      <c r="J31" s="6"/>
      <c r="Z31" s="36"/>
    </row>
    <row r="32" spans="1:26">
      <c r="E32"/>
      <c r="J32" s="6"/>
      <c r="Z32" s="36"/>
    </row>
    <row r="33" spans="5:26">
      <c r="E33"/>
      <c r="Z33" s="36"/>
    </row>
    <row r="34" spans="5:26">
      <c r="E34"/>
      <c r="Z34" s="36"/>
    </row>
    <row r="35" spans="5:26">
      <c r="E35"/>
      <c r="Z35" s="36"/>
    </row>
    <row r="36" spans="5:26">
      <c r="E36"/>
      <c r="Z36" s="36"/>
    </row>
    <row r="37" spans="5:26">
      <c r="E37"/>
      <c r="Z37" s="36"/>
    </row>
    <row r="38" spans="5:26">
      <c r="E38"/>
      <c r="Z38" s="36"/>
    </row>
    <row r="39" spans="5:26">
      <c r="E39"/>
      <c r="Z39" s="36"/>
    </row>
    <row r="40" spans="5:26">
      <c r="E40"/>
      <c r="Z40" s="36"/>
    </row>
    <row r="41" spans="5:26">
      <c r="Z41" s="36"/>
    </row>
    <row r="42" spans="5:26">
      <c r="Z42" s="36"/>
    </row>
    <row r="43" spans="5:26">
      <c r="Z43" s="36"/>
    </row>
    <row r="44" spans="5:26">
      <c r="Z44" s="36"/>
    </row>
    <row r="45" spans="5:26">
      <c r="Z45" s="36"/>
    </row>
    <row r="46" spans="5:26">
      <c r="Z46" s="36"/>
    </row>
    <row r="47" spans="5:26">
      <c r="Z47" s="36"/>
    </row>
    <row r="48" spans="5:26">
      <c r="Z48" s="36"/>
    </row>
    <row r="49" spans="26:26">
      <c r="Z49" s="36"/>
    </row>
    <row r="50" spans="26:26">
      <c r="Z50" s="36"/>
    </row>
    <row r="51" spans="26:26">
      <c r="Z51" s="36"/>
    </row>
    <row r="52" spans="26:26">
      <c r="Z52" s="36"/>
    </row>
    <row r="53" spans="26:26">
      <c r="Z53" s="36"/>
    </row>
    <row r="54" spans="26:26">
      <c r="Z54" s="36"/>
    </row>
    <row r="55" spans="26:26">
      <c r="Z55" s="36"/>
    </row>
    <row r="56" spans="26:26">
      <c r="Z56" s="36"/>
    </row>
    <row r="57" spans="26:26">
      <c r="Z57" s="36"/>
    </row>
    <row r="58" spans="26:26">
      <c r="Z58" s="36"/>
    </row>
    <row r="59" spans="26:26">
      <c r="Z59" s="36"/>
    </row>
    <row r="60" spans="26:26">
      <c r="Z60" s="36"/>
    </row>
    <row r="61" spans="26:26">
      <c r="Z61" s="36"/>
    </row>
    <row r="62" spans="26:26">
      <c r="Z62" s="36"/>
    </row>
    <row r="63" spans="26:26">
      <c r="Z63" s="36"/>
    </row>
    <row r="64" spans="26:26">
      <c r="Z64" s="36"/>
    </row>
    <row r="65" spans="26:26">
      <c r="Z65" s="36"/>
    </row>
    <row r="66" spans="26:26">
      <c r="Z66" s="36"/>
    </row>
    <row r="67" spans="26:26">
      <c r="Z67" s="36"/>
    </row>
    <row r="68" spans="26:26">
      <c r="Z68" s="36"/>
    </row>
    <row r="69" spans="26:26">
      <c r="Z69" s="36"/>
    </row>
    <row r="70" spans="26:26">
      <c r="Z70" s="36"/>
    </row>
    <row r="71" spans="26:26">
      <c r="Z71" s="36"/>
    </row>
    <row r="72" spans="26:26">
      <c r="Z72" s="36"/>
    </row>
    <row r="73" spans="26:26">
      <c r="Z73" s="36"/>
    </row>
    <row r="74" spans="26:26">
      <c r="Z74" s="36"/>
    </row>
    <row r="75" spans="26:26">
      <c r="Z75" s="36"/>
    </row>
    <row r="76" spans="26:26">
      <c r="Z76" s="36"/>
    </row>
    <row r="77" spans="26:26">
      <c r="Z77" s="36"/>
    </row>
    <row r="78" spans="26:26">
      <c r="Z78" s="36"/>
    </row>
    <row r="79" spans="26:26">
      <c r="Z79" s="36"/>
    </row>
    <row r="80" spans="26:26">
      <c r="Z80" s="36"/>
    </row>
    <row r="81" spans="26:26">
      <c r="Z81" s="36"/>
    </row>
    <row r="82" spans="26:26">
      <c r="Z82" s="36"/>
    </row>
    <row r="83" spans="26:26">
      <c r="Z83" s="36"/>
    </row>
    <row r="84" spans="26:26">
      <c r="Z84" s="36"/>
    </row>
    <row r="85" spans="26:26">
      <c r="Z85" s="36"/>
    </row>
    <row r="86" spans="26:26">
      <c r="Z86" s="36"/>
    </row>
    <row r="87" spans="26:26">
      <c r="Z87" s="36"/>
    </row>
    <row r="88" spans="26:26">
      <c r="Z88" s="36"/>
    </row>
    <row r="89" spans="26:26">
      <c r="Z89" s="36"/>
    </row>
    <row r="90" spans="26:26">
      <c r="Z90" s="36"/>
    </row>
    <row r="91" spans="26:26">
      <c r="Z91" s="36"/>
    </row>
    <row r="92" spans="26:26">
      <c r="Z92" s="36"/>
    </row>
    <row r="93" spans="26:26">
      <c r="Z93" s="36"/>
    </row>
    <row r="94" spans="26:26">
      <c r="Z94" s="36"/>
    </row>
    <row r="95" spans="26:26">
      <c r="Z95" s="36"/>
    </row>
    <row r="96" spans="26:26">
      <c r="Z96" s="36"/>
    </row>
    <row r="97" spans="1:26">
      <c r="Z97" s="36"/>
    </row>
    <row r="98" spans="1:26">
      <c r="Z98" s="36"/>
    </row>
    <row r="111" spans="1:26">
      <c r="A111" s="31"/>
    </row>
    <row r="112" spans="1:26">
      <c r="A112" s="31"/>
    </row>
    <row r="113" spans="1:1">
      <c r="A113" s="31"/>
    </row>
    <row r="114" spans="1:1">
      <c r="A114" s="31"/>
    </row>
    <row r="115" spans="1:1">
      <c r="A115" s="31"/>
    </row>
    <row r="116" spans="1:1">
      <c r="A116" s="31"/>
    </row>
    <row r="117" spans="1:1">
      <c r="A117" s="31"/>
    </row>
    <row r="118" spans="1:1">
      <c r="A118" s="31"/>
    </row>
    <row r="119" spans="1:1">
      <c r="A119" s="31"/>
    </row>
    <row r="120" spans="1:1">
      <c r="A120" s="31"/>
    </row>
    <row r="121" spans="1:1">
      <c r="A121" s="31"/>
    </row>
    <row r="122" spans="1:1">
      <c r="A122" s="31"/>
    </row>
    <row r="123" spans="1:1">
      <c r="A123" s="31"/>
    </row>
    <row r="124" spans="1:1">
      <c r="A124" s="31"/>
    </row>
    <row r="125" spans="1:1">
      <c r="A125" s="31"/>
    </row>
    <row r="126" spans="1:1">
      <c r="A126" s="31"/>
    </row>
    <row r="127" spans="1:1">
      <c r="A127" s="31"/>
    </row>
    <row r="128" spans="1:1">
      <c r="A128" s="31"/>
    </row>
    <row r="129" spans="1:1">
      <c r="A129" s="31"/>
    </row>
    <row r="130" spans="1:1">
      <c r="A130" s="31"/>
    </row>
    <row r="131" spans="1:1">
      <c r="A131" s="31"/>
    </row>
    <row r="132" spans="1:1">
      <c r="A132" s="31"/>
    </row>
    <row r="133" spans="1:1">
      <c r="A133" s="31"/>
    </row>
    <row r="134" spans="1:1">
      <c r="A134" s="31"/>
    </row>
    <row r="135" spans="1:1">
      <c r="A135" s="31"/>
    </row>
    <row r="136" spans="1:1">
      <c r="A136" s="31"/>
    </row>
    <row r="137" spans="1:1">
      <c r="A137" s="31"/>
    </row>
    <row r="138" spans="1:1">
      <c r="A138" s="31"/>
    </row>
    <row r="139" spans="1:1">
      <c r="A139" s="31"/>
    </row>
    <row r="140" spans="1:1">
      <c r="A140" s="31"/>
    </row>
    <row r="141" spans="1:1">
      <c r="A141" s="31"/>
    </row>
    <row r="142" spans="1:1">
      <c r="A142" s="31"/>
    </row>
    <row r="143" spans="1:1">
      <c r="A143" s="31"/>
    </row>
    <row r="144" spans="1:1">
      <c r="A144" s="31"/>
    </row>
    <row r="145" spans="1:1">
      <c r="A145" s="31"/>
    </row>
    <row r="146" spans="1:1">
      <c r="A146" s="31"/>
    </row>
    <row r="147" spans="1:1">
      <c r="A147" s="31"/>
    </row>
    <row r="148" spans="1:1">
      <c r="A148" s="31"/>
    </row>
    <row r="149" spans="1:1">
      <c r="A149" s="31"/>
    </row>
    <row r="150" spans="1:1">
      <c r="A150" s="31"/>
    </row>
    <row r="151" spans="1:1">
      <c r="A151" s="31"/>
    </row>
    <row r="152" spans="1:1">
      <c r="A152" s="31"/>
    </row>
    <row r="153" spans="1:1">
      <c r="A153" s="31"/>
    </row>
    <row r="154" spans="1:1">
      <c r="A154" s="31"/>
    </row>
    <row r="155" spans="1:1">
      <c r="A155" s="31"/>
    </row>
    <row r="156" spans="1:1">
      <c r="A156" s="31"/>
    </row>
    <row r="157" spans="1:1">
      <c r="A157" s="31"/>
    </row>
    <row r="158" spans="1:1">
      <c r="A158" s="31"/>
    </row>
    <row r="159" spans="1:1">
      <c r="A159" s="31"/>
    </row>
    <row r="160" spans="1:1">
      <c r="A160" s="31"/>
    </row>
    <row r="161" spans="1:1">
      <c r="A161" s="31"/>
    </row>
    <row r="162" spans="1:1">
      <c r="A162" s="31"/>
    </row>
    <row r="163" spans="1:1">
      <c r="A163" s="31"/>
    </row>
    <row r="164" spans="1:1">
      <c r="A164" s="31"/>
    </row>
    <row r="165" spans="1:1">
      <c r="A165" s="31"/>
    </row>
    <row r="166" spans="1:1">
      <c r="A166" s="31"/>
    </row>
    <row r="167" spans="1:1">
      <c r="A167" s="31"/>
    </row>
    <row r="168" spans="1:1">
      <c r="A168" s="31"/>
    </row>
    <row r="169" spans="1:1">
      <c r="A169" s="31"/>
    </row>
    <row r="170" spans="1:1">
      <c r="A170" s="31"/>
    </row>
    <row r="171" spans="1:1">
      <c r="A171" s="31"/>
    </row>
    <row r="172" spans="1:1">
      <c r="A172" s="31"/>
    </row>
    <row r="173" spans="1:1">
      <c r="A173" s="31"/>
    </row>
    <row r="174" spans="1:1">
      <c r="A174" s="31"/>
    </row>
    <row r="175" spans="1:1">
      <c r="A175" s="31"/>
    </row>
    <row r="176" spans="1:1">
      <c r="A176" s="31"/>
    </row>
    <row r="177" spans="1:1">
      <c r="A177" s="31"/>
    </row>
    <row r="178" spans="1:1">
      <c r="A178" s="31"/>
    </row>
    <row r="179" spans="1:1">
      <c r="A179" s="31"/>
    </row>
    <row r="180" spans="1:1">
      <c r="A180" s="31"/>
    </row>
    <row r="181" spans="1:1">
      <c r="A181" s="31"/>
    </row>
    <row r="182" spans="1:1">
      <c r="A182" s="31"/>
    </row>
    <row r="183" spans="1:1">
      <c r="A183" s="31"/>
    </row>
    <row r="184" spans="1:1">
      <c r="A184" s="31"/>
    </row>
    <row r="185" spans="1:1">
      <c r="A185" s="31"/>
    </row>
    <row r="186" spans="1:1">
      <c r="A186" s="31"/>
    </row>
    <row r="187" spans="1:1">
      <c r="A187" s="31"/>
    </row>
    <row r="188" spans="1:1">
      <c r="A188" s="31"/>
    </row>
    <row r="189" spans="1:1">
      <c r="A189" s="31"/>
    </row>
    <row r="190" spans="1:1">
      <c r="A190" s="31"/>
    </row>
    <row r="191" spans="1:1">
      <c r="A191" s="31"/>
    </row>
    <row r="192" spans="1:1">
      <c r="A192" s="31"/>
    </row>
    <row r="193" spans="1:1">
      <c r="A193" s="31"/>
    </row>
    <row r="194" spans="1:1">
      <c r="A194" s="31"/>
    </row>
    <row r="195" spans="1:1">
      <c r="A195" s="31"/>
    </row>
    <row r="196" spans="1:1">
      <c r="A196" s="31"/>
    </row>
    <row r="197" spans="1:1">
      <c r="A197" s="19"/>
    </row>
    <row r="198" spans="1:1">
      <c r="A198" s="19"/>
    </row>
    <row r="199" spans="1:1">
      <c r="A199" s="19"/>
    </row>
    <row r="200" spans="1:1">
      <c r="A200" s="19"/>
    </row>
  </sheetData>
  <sheetProtection sheet="1" objects="1" scenarios="1"/>
  <mergeCells count="4">
    <mergeCell ref="A1:C1"/>
    <mergeCell ref="A18:C18"/>
    <mergeCell ref="W2:W4"/>
    <mergeCell ref="W5:W8"/>
  </mergeCells>
  <phoneticPr fontId="4" type="noConversion"/>
  <conditionalFormatting sqref="B6">
    <cfRule type="expression" dxfId="26" priority="2">
      <formula>$A$6=""</formula>
    </cfRule>
  </conditionalFormatting>
  <conditionalFormatting sqref="B23">
    <cfRule type="expression" dxfId="25" priority="1">
      <formula>$A$23=""</formula>
    </cfRule>
  </conditionalFormatting>
  <dataValidations count="4">
    <dataValidation type="list" allowBlank="1" showInputMessage="1" showErrorMessage="1" sqref="B4 B21">
      <formula1>Produits</formula1>
    </dataValidation>
    <dataValidation type="list" allowBlank="1" showInputMessage="1" showErrorMessage="1" sqref="B7 B24">
      <formula1>Noms</formula1>
    </dataValidation>
    <dataValidation type="list" allowBlank="1" showInputMessage="1" showErrorMessage="1" errorTitle="N° Lot incorrect" error="Ce N° de lot n'existe pas pour ce Produit.&#10;Si vous voulez ajouter un nouveau Lot, voir ci-dessous en B15." sqref="B6">
      <formula1>ListeLot_E</formula1>
    </dataValidation>
    <dataValidation type="list" allowBlank="1" showInputMessage="1" showErrorMessage="1" errorTitle="N° de Lot incorrect." error="Vous ne pouvez utiliser que les Lots existant pour ce Produit," sqref="B23">
      <formula1>ListeLot_S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NOMS!$A$2:$A$36</xm:f>
          </x14:formula1>
          <xm:sqref>B7</xm:sqref>
        </x14:dataValidation>
        <x14:dataValidation type="list" allowBlank="1" showInputMessage="1" showErrorMessage="1">
          <x14:formula1>
            <xm:f>'STOCK RESTANT'!$A$5:$A$17</xm:f>
          </x14:formula1>
          <xm:sqref>B21</xm:sqref>
        </x14:dataValidation>
        <x14:dataValidation type="list" allowBlank="1" showInputMessage="1" showErrorMessage="1">
          <x14:formula1>
            <xm:f>'STOCK RESTANT'!$A$5:$A$19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F52"/>
  <sheetViews>
    <sheetView topLeftCell="A31" workbookViewId="0">
      <selection activeCell="A53" sqref="A53:XFD53"/>
    </sheetView>
  </sheetViews>
  <sheetFormatPr baseColWidth="10" defaultRowHeight="14.5"/>
  <cols>
    <col min="1" max="1" width="16.54296875" style="7" customWidth="1"/>
    <col min="2" max="2" width="27.54296875" style="7" customWidth="1"/>
    <col min="3" max="6" width="10.81640625" style="7"/>
  </cols>
  <sheetData>
    <row r="1" spans="1:6">
      <c r="A1" s="53" t="s">
        <v>17</v>
      </c>
      <c r="B1" s="53"/>
      <c r="C1" s="53"/>
      <c r="D1" s="53"/>
      <c r="E1" s="53"/>
      <c r="F1" s="53"/>
    </row>
    <row r="2" spans="1:6">
      <c r="A2" s="7" t="s">
        <v>18</v>
      </c>
      <c r="B2" s="7" t="s">
        <v>16</v>
      </c>
      <c r="C2" s="7" t="s">
        <v>19</v>
      </c>
      <c r="D2" s="7" t="s">
        <v>20</v>
      </c>
      <c r="E2" s="7" t="s">
        <v>21</v>
      </c>
      <c r="F2" s="7" t="s">
        <v>22</v>
      </c>
    </row>
    <row r="3" spans="1:6" ht="0.25" customHeight="1">
      <c r="A3" s="8">
        <v>43777</v>
      </c>
      <c r="B3" s="37"/>
      <c r="C3" s="37">
        <v>0</v>
      </c>
      <c r="D3" s="37">
        <v>0</v>
      </c>
      <c r="E3" s="37"/>
      <c r="F3" s="37"/>
    </row>
    <row r="4" spans="1:6">
      <c r="A4" s="8">
        <v>43777</v>
      </c>
      <c r="B4" s="7" t="s">
        <v>5</v>
      </c>
      <c r="C4" s="7">
        <v>10</v>
      </c>
      <c r="E4" s="7" t="s">
        <v>23</v>
      </c>
      <c r="F4" s="7" t="s">
        <v>13</v>
      </c>
    </row>
    <row r="5" spans="1:6">
      <c r="A5" s="9">
        <v>43777</v>
      </c>
      <c r="B5" s="10" t="s">
        <v>4</v>
      </c>
      <c r="C5" s="10">
        <v>10</v>
      </c>
      <c r="D5" s="10"/>
      <c r="E5" s="10" t="s">
        <v>23</v>
      </c>
      <c r="F5" s="10" t="s">
        <v>13</v>
      </c>
    </row>
    <row r="6" spans="1:6">
      <c r="A6" s="9">
        <v>43777</v>
      </c>
      <c r="B6" s="10" t="s">
        <v>5</v>
      </c>
      <c r="C6" s="10"/>
      <c r="D6" s="10">
        <v>6</v>
      </c>
      <c r="E6" s="10" t="s">
        <v>23</v>
      </c>
      <c r="F6" s="10" t="s">
        <v>13</v>
      </c>
    </row>
    <row r="7" spans="1:6">
      <c r="A7" s="9">
        <v>43777</v>
      </c>
      <c r="B7" s="10" t="s">
        <v>4</v>
      </c>
      <c r="C7" s="10"/>
      <c r="D7" s="10">
        <v>2</v>
      </c>
      <c r="E7" s="10" t="s">
        <v>23</v>
      </c>
      <c r="F7" s="10" t="s">
        <v>13</v>
      </c>
    </row>
    <row r="8" spans="1:6">
      <c r="A8" s="9">
        <v>43778</v>
      </c>
      <c r="B8" s="10" t="s">
        <v>4</v>
      </c>
      <c r="C8" s="10"/>
      <c r="D8" s="10">
        <v>2</v>
      </c>
      <c r="E8" s="10" t="s">
        <v>23</v>
      </c>
      <c r="F8" s="10" t="s">
        <v>13</v>
      </c>
    </row>
    <row r="9" spans="1:6">
      <c r="A9" s="9">
        <v>43778</v>
      </c>
      <c r="B9" s="10" t="s">
        <v>5</v>
      </c>
      <c r="C9" s="10">
        <v>10</v>
      </c>
      <c r="D9" s="10"/>
      <c r="E9" s="10" t="s">
        <v>24</v>
      </c>
      <c r="F9" s="10" t="s">
        <v>14</v>
      </c>
    </row>
    <row r="10" spans="1:6">
      <c r="A10" s="9">
        <v>43778</v>
      </c>
      <c r="B10" s="10" t="s">
        <v>5</v>
      </c>
      <c r="C10" s="10"/>
      <c r="D10" s="10">
        <v>1</v>
      </c>
      <c r="E10" s="10" t="s">
        <v>24</v>
      </c>
      <c r="F10" s="10" t="s">
        <v>13</v>
      </c>
    </row>
    <row r="11" spans="1:6">
      <c r="A11" s="9">
        <v>43778</v>
      </c>
      <c r="B11" s="10" t="s">
        <v>5</v>
      </c>
      <c r="C11" s="10"/>
      <c r="D11" s="10">
        <v>1</v>
      </c>
      <c r="E11" s="10" t="s">
        <v>23</v>
      </c>
      <c r="F11" s="10" t="s">
        <v>13</v>
      </c>
    </row>
    <row r="12" spans="1:6">
      <c r="A12" s="9">
        <v>43779</v>
      </c>
      <c r="B12" s="10" t="s">
        <v>7</v>
      </c>
      <c r="C12" s="10">
        <v>10</v>
      </c>
      <c r="D12" s="10"/>
      <c r="E12" s="10" t="s">
        <v>32</v>
      </c>
      <c r="F12" s="10" t="s">
        <v>13</v>
      </c>
    </row>
    <row r="13" spans="1:6">
      <c r="A13" s="9">
        <v>43779</v>
      </c>
      <c r="B13" s="10" t="s">
        <v>7</v>
      </c>
      <c r="C13" s="10">
        <v>10</v>
      </c>
      <c r="D13" s="10"/>
      <c r="E13" s="10" t="s">
        <v>32</v>
      </c>
      <c r="F13" s="10" t="s">
        <v>13</v>
      </c>
    </row>
    <row r="14" spans="1:6">
      <c r="A14" s="9">
        <v>43779</v>
      </c>
      <c r="B14" s="10" t="s">
        <v>5</v>
      </c>
      <c r="C14" s="10">
        <v>10</v>
      </c>
      <c r="D14" s="10"/>
      <c r="E14" s="10" t="s">
        <v>23</v>
      </c>
      <c r="F14" s="10" t="s">
        <v>13</v>
      </c>
    </row>
    <row r="15" spans="1:6">
      <c r="A15" s="9">
        <v>43779</v>
      </c>
      <c r="B15" s="10" t="s">
        <v>5</v>
      </c>
      <c r="C15" s="10"/>
      <c r="D15" s="10">
        <v>10</v>
      </c>
      <c r="E15" s="10" t="s">
        <v>23</v>
      </c>
      <c r="F15" s="10" t="s">
        <v>13</v>
      </c>
    </row>
    <row r="16" spans="1:6">
      <c r="A16" s="8">
        <v>43780</v>
      </c>
      <c r="B16" s="17" t="s">
        <v>26</v>
      </c>
      <c r="C16" s="17">
        <v>100</v>
      </c>
      <c r="D16" s="17"/>
      <c r="E16" s="17" t="s">
        <v>23</v>
      </c>
      <c r="F16" s="17" t="s">
        <v>15</v>
      </c>
    </row>
    <row r="17" spans="1:6">
      <c r="A17" s="8">
        <v>43780</v>
      </c>
      <c r="B17" s="17" t="s">
        <v>26</v>
      </c>
      <c r="C17" s="17"/>
      <c r="D17" s="17">
        <v>10</v>
      </c>
      <c r="E17" s="17" t="s">
        <v>23</v>
      </c>
      <c r="F17" s="17" t="s">
        <v>13</v>
      </c>
    </row>
    <row r="18" spans="1:6">
      <c r="A18" s="8">
        <v>43780</v>
      </c>
      <c r="B18" s="17" t="s">
        <v>26</v>
      </c>
      <c r="C18" s="17"/>
      <c r="D18" s="17">
        <v>10</v>
      </c>
      <c r="E18" s="17" t="s">
        <v>23</v>
      </c>
      <c r="F18" s="17" t="s">
        <v>13</v>
      </c>
    </row>
    <row r="19" spans="1:6">
      <c r="A19" s="8">
        <v>43780</v>
      </c>
      <c r="B19" s="17" t="s">
        <v>26</v>
      </c>
      <c r="C19" s="17"/>
      <c r="D19" s="17">
        <v>10</v>
      </c>
      <c r="E19" s="17" t="s">
        <v>23</v>
      </c>
      <c r="F19" s="17" t="s">
        <v>13</v>
      </c>
    </row>
    <row r="20" spans="1:6">
      <c r="A20" s="8">
        <v>43780</v>
      </c>
      <c r="B20" s="20" t="s">
        <v>5</v>
      </c>
      <c r="C20" s="20">
        <v>1000</v>
      </c>
      <c r="D20" s="20"/>
      <c r="E20" s="20" t="s">
        <v>25</v>
      </c>
      <c r="F20" s="20" t="s">
        <v>15</v>
      </c>
    </row>
    <row r="21" spans="1:6">
      <c r="A21" s="8">
        <v>43780</v>
      </c>
      <c r="B21" s="20" t="s">
        <v>5</v>
      </c>
      <c r="C21" s="20"/>
      <c r="D21" s="20">
        <v>100</v>
      </c>
      <c r="E21" s="20" t="s">
        <v>25</v>
      </c>
      <c r="F21" s="20" t="s">
        <v>14</v>
      </c>
    </row>
    <row r="22" spans="1:6">
      <c r="A22" s="8">
        <v>43780</v>
      </c>
      <c r="B22" s="20" t="s">
        <v>5</v>
      </c>
      <c r="C22" s="20">
        <v>1500</v>
      </c>
      <c r="D22" s="20"/>
      <c r="E22" s="20" t="s">
        <v>25</v>
      </c>
      <c r="F22" s="20" t="s">
        <v>13</v>
      </c>
    </row>
    <row r="23" spans="1:6">
      <c r="A23" s="8">
        <v>43780</v>
      </c>
      <c r="B23" s="20" t="s">
        <v>26</v>
      </c>
      <c r="C23" s="20">
        <v>1000</v>
      </c>
      <c r="D23" s="20"/>
      <c r="E23" s="20" t="s">
        <v>23</v>
      </c>
      <c r="F23" s="20" t="s">
        <v>13</v>
      </c>
    </row>
    <row r="24" spans="1:6">
      <c r="A24" s="8">
        <v>43780</v>
      </c>
      <c r="B24" s="20" t="s">
        <v>26</v>
      </c>
      <c r="C24" s="20">
        <v>10</v>
      </c>
      <c r="D24" s="20"/>
      <c r="E24" s="20" t="s">
        <v>24</v>
      </c>
      <c r="F24" s="20" t="s">
        <v>14</v>
      </c>
    </row>
    <row r="25" spans="1:6">
      <c r="A25" s="8">
        <v>43780</v>
      </c>
      <c r="B25" s="20" t="s">
        <v>5</v>
      </c>
      <c r="C25" s="20">
        <v>20</v>
      </c>
      <c r="D25" s="20"/>
      <c r="E25" s="20" t="s">
        <v>24</v>
      </c>
      <c r="F25" s="20" t="s">
        <v>13</v>
      </c>
    </row>
    <row r="26" spans="1:6">
      <c r="A26" s="8">
        <v>43780</v>
      </c>
      <c r="B26" s="20" t="s">
        <v>26</v>
      </c>
      <c r="C26" s="20"/>
      <c r="D26" s="20">
        <v>200</v>
      </c>
      <c r="E26" s="20" t="s">
        <v>23</v>
      </c>
      <c r="F26" s="20" t="s">
        <v>13</v>
      </c>
    </row>
    <row r="27" spans="1:6">
      <c r="A27" s="8">
        <v>43780</v>
      </c>
      <c r="B27" s="20" t="s">
        <v>26</v>
      </c>
      <c r="C27" s="20">
        <v>50</v>
      </c>
      <c r="D27" s="20"/>
      <c r="E27" s="20" t="s">
        <v>24</v>
      </c>
      <c r="F27" s="20" t="s">
        <v>15</v>
      </c>
    </row>
    <row r="28" spans="1:6">
      <c r="A28" s="8">
        <v>43780</v>
      </c>
      <c r="B28" s="20" t="s">
        <v>26</v>
      </c>
      <c r="C28" s="20">
        <v>20</v>
      </c>
      <c r="D28" s="20"/>
      <c r="E28" s="20" t="s">
        <v>23</v>
      </c>
      <c r="F28" s="20" t="s">
        <v>13</v>
      </c>
    </row>
    <row r="29" spans="1:6">
      <c r="A29" s="8">
        <v>43780</v>
      </c>
      <c r="B29" s="21" t="s">
        <v>5</v>
      </c>
      <c r="C29" s="21">
        <v>100</v>
      </c>
      <c r="D29" s="21"/>
      <c r="E29" s="21" t="s">
        <v>31</v>
      </c>
      <c r="F29" s="21" t="s">
        <v>13</v>
      </c>
    </row>
    <row r="30" spans="1:6">
      <c r="A30" s="9">
        <v>43781</v>
      </c>
      <c r="B30" s="10" t="s">
        <v>7</v>
      </c>
      <c r="C30" s="10">
        <v>10</v>
      </c>
      <c r="D30" s="10"/>
      <c r="E30" s="10" t="s">
        <v>32</v>
      </c>
      <c r="F30" s="10" t="s">
        <v>13</v>
      </c>
    </row>
    <row r="31" spans="1:6">
      <c r="A31" s="9">
        <v>43781</v>
      </c>
      <c r="B31" s="10" t="s">
        <v>34</v>
      </c>
      <c r="C31" s="10">
        <v>1000</v>
      </c>
      <c r="D31" s="10"/>
      <c r="E31" s="10" t="s">
        <v>32</v>
      </c>
      <c r="F31" s="10" t="s">
        <v>15</v>
      </c>
    </row>
    <row r="32" spans="1:6">
      <c r="A32" s="9">
        <v>43781</v>
      </c>
      <c r="B32" s="10" t="s">
        <v>34</v>
      </c>
      <c r="C32" s="10">
        <v>1000</v>
      </c>
      <c r="D32" s="10"/>
      <c r="E32" s="10" t="s">
        <v>32</v>
      </c>
      <c r="F32" s="10" t="s">
        <v>15</v>
      </c>
    </row>
    <row r="33" spans="1:6">
      <c r="A33" s="9">
        <v>43781</v>
      </c>
      <c r="B33" s="10" t="s">
        <v>34</v>
      </c>
      <c r="C33" s="10"/>
      <c r="D33" s="10">
        <v>20</v>
      </c>
      <c r="E33" s="10" t="s">
        <v>32</v>
      </c>
      <c r="F33" s="10" t="s">
        <v>13</v>
      </c>
    </row>
    <row r="34" spans="1:6">
      <c r="A34" s="9">
        <v>43782</v>
      </c>
      <c r="B34" s="10" t="s">
        <v>26</v>
      </c>
      <c r="C34" s="10"/>
      <c r="D34" s="10">
        <v>890</v>
      </c>
      <c r="E34" s="10" t="s">
        <v>23</v>
      </c>
      <c r="F34" s="10" t="s">
        <v>13</v>
      </c>
    </row>
    <row r="35" spans="1:6">
      <c r="A35" s="9">
        <v>43782</v>
      </c>
      <c r="B35" s="10" t="s">
        <v>26</v>
      </c>
      <c r="C35" s="10"/>
      <c r="D35" s="10">
        <v>10</v>
      </c>
      <c r="E35" s="10" t="s">
        <v>24</v>
      </c>
      <c r="F35" s="10" t="s">
        <v>13</v>
      </c>
    </row>
    <row r="36" spans="1:6">
      <c r="A36" s="9">
        <v>43782</v>
      </c>
      <c r="B36" s="10" t="s">
        <v>26</v>
      </c>
      <c r="C36" s="10"/>
      <c r="D36" s="10">
        <v>10</v>
      </c>
      <c r="E36" s="10" t="s">
        <v>24</v>
      </c>
      <c r="F36" s="10" t="s">
        <v>13</v>
      </c>
    </row>
    <row r="37" spans="1:6">
      <c r="A37" s="9">
        <v>43782</v>
      </c>
      <c r="B37" s="10" t="s">
        <v>26</v>
      </c>
      <c r="C37" s="10"/>
      <c r="D37" s="10">
        <v>10</v>
      </c>
      <c r="E37" s="10" t="s">
        <v>24</v>
      </c>
      <c r="F37" s="10" t="s">
        <v>15</v>
      </c>
    </row>
    <row r="38" spans="1:6">
      <c r="A38" s="9">
        <v>43782</v>
      </c>
      <c r="B38" s="10" t="s">
        <v>26</v>
      </c>
      <c r="C38" s="10"/>
      <c r="D38" s="10">
        <v>10</v>
      </c>
      <c r="E38" s="10" t="s">
        <v>24</v>
      </c>
      <c r="F38" s="10" t="s">
        <v>15</v>
      </c>
    </row>
    <row r="39" spans="1:6">
      <c r="A39" s="9">
        <v>43782</v>
      </c>
      <c r="B39" s="10" t="s">
        <v>26</v>
      </c>
      <c r="C39" s="10"/>
      <c r="D39" s="10">
        <v>10</v>
      </c>
      <c r="E39" s="10" t="s">
        <v>24</v>
      </c>
      <c r="F39" s="10" t="s">
        <v>15</v>
      </c>
    </row>
    <row r="40" spans="1:6">
      <c r="A40" s="9">
        <v>43782</v>
      </c>
      <c r="B40" s="10" t="s">
        <v>26</v>
      </c>
      <c r="C40" s="10"/>
      <c r="D40" s="10">
        <v>10</v>
      </c>
      <c r="E40" s="10" t="s">
        <v>24</v>
      </c>
      <c r="F40" s="10" t="s">
        <v>14</v>
      </c>
    </row>
    <row r="41" spans="1:6">
      <c r="A41" s="9">
        <v>43782</v>
      </c>
      <c r="B41" s="10" t="s">
        <v>26</v>
      </c>
      <c r="C41" s="10">
        <v>1000</v>
      </c>
      <c r="D41" s="10"/>
      <c r="E41" s="10" t="s">
        <v>23</v>
      </c>
      <c r="F41" s="10" t="s">
        <v>13</v>
      </c>
    </row>
    <row r="42" spans="1:6">
      <c r="A42" s="9">
        <v>43782</v>
      </c>
      <c r="B42" s="10" t="s">
        <v>5</v>
      </c>
      <c r="C42" s="10"/>
      <c r="D42" s="10">
        <v>1</v>
      </c>
      <c r="E42" s="10" t="s">
        <v>23</v>
      </c>
      <c r="F42" s="10" t="s">
        <v>13</v>
      </c>
    </row>
    <row r="43" spans="1:6">
      <c r="A43" s="9">
        <v>43782</v>
      </c>
      <c r="B43" s="10" t="s">
        <v>5</v>
      </c>
      <c r="C43" s="10"/>
      <c r="D43" s="10">
        <v>25</v>
      </c>
      <c r="E43" s="10" t="s">
        <v>24</v>
      </c>
      <c r="F43" s="10" t="s">
        <v>13</v>
      </c>
    </row>
    <row r="44" spans="1:6">
      <c r="A44" s="9">
        <v>43791</v>
      </c>
      <c r="B44" s="10" t="s">
        <v>42</v>
      </c>
      <c r="C44" s="10">
        <v>500</v>
      </c>
      <c r="D44" s="10"/>
      <c r="E44" s="10" t="s">
        <v>23</v>
      </c>
      <c r="F44" s="10" t="s">
        <v>13</v>
      </c>
    </row>
    <row r="45" spans="1:6">
      <c r="A45" s="9">
        <v>43791</v>
      </c>
      <c r="B45" s="10" t="s">
        <v>42</v>
      </c>
      <c r="C45" s="10"/>
      <c r="D45" s="10">
        <v>200</v>
      </c>
      <c r="E45" s="10" t="s">
        <v>23</v>
      </c>
      <c r="F45" s="10" t="s">
        <v>13</v>
      </c>
    </row>
    <row r="46" spans="1:6">
      <c r="A46" s="9">
        <v>43791</v>
      </c>
      <c r="B46" s="10" t="s">
        <v>5</v>
      </c>
      <c r="C46" s="10">
        <v>200</v>
      </c>
      <c r="D46" s="10"/>
      <c r="E46" s="10" t="s">
        <v>31</v>
      </c>
      <c r="F46" s="10" t="s">
        <v>13</v>
      </c>
    </row>
    <row r="47" spans="1:6">
      <c r="A47" s="9">
        <v>43791</v>
      </c>
      <c r="B47" s="10" t="s">
        <v>5</v>
      </c>
      <c r="C47" s="10"/>
      <c r="D47" s="10">
        <v>100</v>
      </c>
      <c r="E47" s="10" t="s">
        <v>31</v>
      </c>
      <c r="F47" s="10" t="s">
        <v>13</v>
      </c>
    </row>
    <row r="48" spans="1:6">
      <c r="A48" s="9">
        <v>43791</v>
      </c>
      <c r="B48" s="10" t="s">
        <v>5</v>
      </c>
      <c r="C48" s="10">
        <v>100</v>
      </c>
      <c r="D48" s="10"/>
      <c r="E48" s="10" t="s">
        <v>23</v>
      </c>
      <c r="F48" s="10" t="s">
        <v>14</v>
      </c>
    </row>
    <row r="49" spans="1:6">
      <c r="A49" s="9">
        <v>43791</v>
      </c>
      <c r="B49" s="10" t="s">
        <v>5</v>
      </c>
      <c r="C49" s="10"/>
      <c r="D49" s="10">
        <v>10</v>
      </c>
      <c r="E49" s="10" t="s">
        <v>23</v>
      </c>
      <c r="F49" s="10" t="s">
        <v>13</v>
      </c>
    </row>
    <row r="50" spans="1:6">
      <c r="A50" s="9">
        <v>43791</v>
      </c>
      <c r="B50" s="10" t="s">
        <v>6</v>
      </c>
      <c r="C50" s="10">
        <v>100</v>
      </c>
      <c r="D50" s="10"/>
      <c r="E50" s="10" t="s">
        <v>23</v>
      </c>
      <c r="F50" s="10" t="s">
        <v>13</v>
      </c>
    </row>
    <row r="51" spans="1:6">
      <c r="A51" s="9">
        <v>43791</v>
      </c>
      <c r="B51" s="10" t="s">
        <v>5</v>
      </c>
      <c r="C51" s="10">
        <v>100</v>
      </c>
      <c r="D51" s="10"/>
      <c r="E51" s="10" t="s">
        <v>23</v>
      </c>
      <c r="F51" s="10" t="s">
        <v>13</v>
      </c>
    </row>
    <row r="52" spans="1:6">
      <c r="A52" s="9">
        <v>43791</v>
      </c>
      <c r="B52" s="10" t="s">
        <v>5</v>
      </c>
      <c r="C52" s="10"/>
      <c r="D52" s="10">
        <v>100</v>
      </c>
      <c r="E52" s="10" t="s">
        <v>23</v>
      </c>
      <c r="F52" s="10" t="s">
        <v>13</v>
      </c>
    </row>
  </sheetData>
  <mergeCells count="1">
    <mergeCell ref="A1:F1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Q5"/>
  <sheetViews>
    <sheetView workbookViewId="0">
      <selection activeCell="A6" sqref="A6:XFD8"/>
    </sheetView>
  </sheetViews>
  <sheetFormatPr baseColWidth="10" defaultRowHeight="14.5"/>
  <cols>
    <col min="1" max="1" width="20.6328125" customWidth="1"/>
    <col min="2" max="2" width="33.1796875" style="44" customWidth="1"/>
    <col min="3" max="3" width="17.1796875" style="44" customWidth="1"/>
    <col min="4" max="4" width="17.08984375" style="44" customWidth="1"/>
  </cols>
  <sheetData>
    <row r="1" spans="1:17" ht="14.5" customHeight="1">
      <c r="A1" s="45" t="s">
        <v>12</v>
      </c>
      <c r="B1" s="44" t="s">
        <v>47</v>
      </c>
      <c r="C1" s="44" t="s">
        <v>48</v>
      </c>
      <c r="D1" s="44" t="s">
        <v>49</v>
      </c>
    </row>
    <row r="2" spans="1:17">
      <c r="A2" t="s">
        <v>13</v>
      </c>
      <c r="B2" s="44" t="s">
        <v>5</v>
      </c>
      <c r="C2" s="44">
        <f>SUM(Tableau2[Qté 1])</f>
        <v>2696</v>
      </c>
      <c r="D2" s="44">
        <f>RECAP!B3</f>
        <v>0</v>
      </c>
    </row>
    <row r="3" spans="1:17">
      <c r="A3" t="s">
        <v>14</v>
      </c>
      <c r="B3" s="44" t="s">
        <v>4</v>
      </c>
      <c r="C3" s="44">
        <f>SUM(Tableau2[Qté 2])</f>
        <v>6</v>
      </c>
      <c r="D3" s="44">
        <f>RECAP!D3</f>
        <v>0</v>
      </c>
    </row>
    <row r="4" spans="1:17">
      <c r="A4" t="s">
        <v>15</v>
      </c>
      <c r="B4" s="44" t="s">
        <v>6</v>
      </c>
      <c r="C4" s="44">
        <f>SUM(Tableau2[Qté 3])</f>
        <v>100</v>
      </c>
      <c r="D4" s="44">
        <f>RECAP!F3</f>
        <v>0</v>
      </c>
      <c r="P4">
        <v>0</v>
      </c>
      <c r="Q4">
        <v>0</v>
      </c>
    </row>
    <row r="5" spans="1:17">
      <c r="A5" t="s">
        <v>8</v>
      </c>
      <c r="B5" s="44" t="s">
        <v>7</v>
      </c>
      <c r="C5" s="44">
        <f>SUM(Tableau2[Qté 4])</f>
        <v>30</v>
      </c>
      <c r="D5" s="44">
        <f>RECAP!H3</f>
        <v>30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53"/>
  <sheetViews>
    <sheetView workbookViewId="0">
      <selection activeCell="I1" sqref="I1:N1048576"/>
    </sheetView>
  </sheetViews>
  <sheetFormatPr baseColWidth="10" defaultRowHeight="14.5"/>
  <cols>
    <col min="2" max="2" width="11.54296875" style="23" customWidth="1"/>
    <col min="3" max="3" width="10.90625" style="23"/>
    <col min="4" max="4" width="11.54296875" style="23" customWidth="1"/>
    <col min="5" max="5" width="11.7265625" style="23" customWidth="1"/>
    <col min="6" max="6" width="11.54296875" style="23" customWidth="1"/>
    <col min="7" max="7" width="12.7265625" style="23" customWidth="1"/>
    <col min="8" max="8" width="11.54296875" style="23" customWidth="1"/>
  </cols>
  <sheetData>
    <row r="1" spans="1:8" s="40" customFormat="1" ht="14.5" customHeight="1">
      <c r="A1" s="41" t="s">
        <v>33</v>
      </c>
      <c r="B1" s="39">
        <f>SUM(Tableau2[Qté 1])</f>
        <v>2696</v>
      </c>
      <c r="C1" s="39"/>
      <c r="D1" s="39">
        <f>SUM(Tableau2[Qté 2])</f>
        <v>6</v>
      </c>
      <c r="E1" s="39"/>
      <c r="F1" s="39">
        <f>SUM(Tableau2[Qté 3])</f>
        <v>100</v>
      </c>
      <c r="G1" s="39"/>
      <c r="H1" s="39">
        <f>SUM(Tableau2[Qté 4])</f>
        <v>30</v>
      </c>
    </row>
    <row r="2" spans="1:8">
      <c r="A2" s="18" t="s">
        <v>5</v>
      </c>
      <c r="B2" s="28" t="s">
        <v>30</v>
      </c>
      <c r="C2" s="29" t="s">
        <v>4</v>
      </c>
      <c r="D2" s="28" t="s">
        <v>27</v>
      </c>
      <c r="E2" s="29" t="s">
        <v>6</v>
      </c>
      <c r="F2" s="28" t="s">
        <v>28</v>
      </c>
      <c r="G2" s="29" t="s">
        <v>7</v>
      </c>
      <c r="H2" s="28" t="s">
        <v>29</v>
      </c>
    </row>
    <row r="3" spans="1:8">
      <c r="A3" s="25" t="s">
        <v>32</v>
      </c>
      <c r="B3" s="46">
        <f>SUMPRODUCT((Tableau1[Produits]=A$2)*(Tableau1[lot]=A3)*Tableau1[Entrées])-SUMPRODUCT((Tableau1[Produits]=A$2)*(Tableau1[lot]=A3)*Tableau1[Sorties])</f>
        <v>0</v>
      </c>
      <c r="C3" s="26" t="s">
        <v>32</v>
      </c>
      <c r="D3" s="26">
        <f>SUMPRODUCT((Tableau1[Produits]=C$2)*(Tableau1[lot]=C3)*Tableau1[Entrées])-SUMPRODUCT((Tableau1[Produits]=C$2)*(Tableau1[lot]=C3)*Tableau1[Sorties])</f>
        <v>0</v>
      </c>
      <c r="E3" s="26" t="s">
        <v>32</v>
      </c>
      <c r="F3" s="26">
        <f>SUMPRODUCT((Tableau1[Produits]=E$2)*(Tableau1[lot]=E3)*Tableau1[Entrées])-SUMPRODUCT((Tableau1[Produits]=E$2)*(Tableau1[lot]=E3)*Tableau1[Sorties])</f>
        <v>0</v>
      </c>
      <c r="G3" s="26" t="s">
        <v>32</v>
      </c>
      <c r="H3" s="26">
        <f>SUMPRODUCT((Tableau1[Produits]=G$2)*(Tableau1[lot]=G3)*Tableau1[Entrées])-SUMPRODUCT((Tableau1[Produits]=G$2)*(Tableau1[lot]=G3)*Tableau1[Sorties])</f>
        <v>30</v>
      </c>
    </row>
    <row r="4" spans="1:8">
      <c r="A4" s="25" t="s">
        <v>23</v>
      </c>
      <c r="B4" s="46">
        <f>SUMPRODUCT((Tableau1[Produits]=A$2)*(Tableau1[lot]=A4)*Tableau1[Entrées])-SUMPRODUCT((Tableau1[Produits]=A$2)*(Tableau1[lot]=A4)*Tableau1[Sorties])</f>
        <v>92</v>
      </c>
      <c r="C4" s="26" t="s">
        <v>23</v>
      </c>
      <c r="D4" s="26">
        <f>SUMPRODUCT((Tableau1[Produits]=$C$2)*(Tableau1[lot]=C4)*Tableau1[Entrées])-SUMPRODUCT((Tableau1[Produits]=$C$2)*(Tableau1[lot]=C4)*Tableau1[Sorties])</f>
        <v>6</v>
      </c>
      <c r="E4" s="26" t="s">
        <v>23</v>
      </c>
      <c r="F4" s="26">
        <f>SUMPRODUCT((Tableau1[Produits]=$E$2)*(Tableau1[lot]=E4)*Tableau1[Entrées])-SUMPRODUCT((Tableau1[Produits]=$E$2)*(Tableau1[lot]=E4)*Tableau1[Sorties])</f>
        <v>100</v>
      </c>
      <c r="G4" s="26"/>
      <c r="H4" s="26">
        <f>SUMPRODUCT((Tableau1[Produits]=$G$2)*(Tableau1[lot]=G4)*Tableau1[Entrées])-SUMPRODUCT((Tableau1[Produits]=$G$2)*(Tableau1[lot]=G4)*Tableau1[Sorties])</f>
        <v>0</v>
      </c>
    </row>
    <row r="5" spans="1:8">
      <c r="A5" s="25" t="s">
        <v>24</v>
      </c>
      <c r="B5" s="46">
        <f>SUMPRODUCT((Tableau1[Produits]=A$2)*(Tableau1[lot]=A5)*Tableau1[Entrées])-SUMPRODUCT((Tableau1[Produits]=A$2)*(Tableau1[lot]=A5)*Tableau1[Sorties])</f>
        <v>4</v>
      </c>
      <c r="C5" s="26" t="s">
        <v>31</v>
      </c>
      <c r="D5" s="26">
        <f>SUMPRODUCT((Tableau1[Produits]=$C$2)*(Tableau1[lot]=C5)*Tableau1[Entrées])-SUMPRODUCT((Tableau1[Produits]=$C$2)*(Tableau1[lot]=C5)*Tableau1[Sorties])</f>
        <v>0</v>
      </c>
      <c r="E5" s="26" t="s">
        <v>24</v>
      </c>
      <c r="F5" s="26">
        <f>SUMPRODUCT((Tableau1[Produits]=$E$2)*(Tableau1[lot]=E5)*Tableau1[Entrées])-SUMPRODUCT((Tableau1[Produits]=$E$2)*(Tableau1[lot]=E5)*Tableau1[Sorties])</f>
        <v>0</v>
      </c>
      <c r="G5" s="26"/>
      <c r="H5" s="26">
        <f>SUMPRODUCT((Tableau1[Produits]=$G$2)*(Tableau1[lot]=G5)*Tableau1[Entrées])-SUMPRODUCT((Tableau1[Produits]=$G$2)*(Tableau1[lot]=G5)*Tableau1[Sorties])</f>
        <v>0</v>
      </c>
    </row>
    <row r="6" spans="1:8">
      <c r="A6" s="25" t="s">
        <v>25</v>
      </c>
      <c r="B6" s="46">
        <f>SUMPRODUCT((Tableau1[Produits]=A$2)*(Tableau1[lot]=A6)*Tableau1[Entrées])-SUMPRODUCT((Tableau1[Produits]=A$2)*(Tableau1[lot]=A6)*Tableau1[Sorties])</f>
        <v>2400</v>
      </c>
      <c r="C6" s="26"/>
      <c r="D6" s="26">
        <f>SUMPRODUCT((Tableau1[Produits]=$C$2)*(Tableau1[lot]=C6)*Tableau1[Entrées])-SUMPRODUCT((Tableau1[Produits]=$C$2)*(Tableau1[lot]=C6)*Tableau1[Sorties])</f>
        <v>0</v>
      </c>
      <c r="E6" s="26"/>
      <c r="F6" s="26">
        <f>SUMPRODUCT((Tableau1[Produits]=$E$2)*(Tableau1[lot]=E6)*Tableau1[Entrées])-SUMPRODUCT((Tableau1[Produits]=$E$2)*(Tableau1[lot]=E6)*Tableau1[Sorties])</f>
        <v>0</v>
      </c>
      <c r="G6" s="26"/>
      <c r="H6" s="26">
        <f>SUMPRODUCT((Tableau1[Produits]=$G$2)*(Tableau1[lot]=G6)*Tableau1[Entrées])-SUMPRODUCT((Tableau1[Produits]=$G$2)*(Tableau1[lot]=G6)*Tableau1[Sorties])</f>
        <v>0</v>
      </c>
    </row>
    <row r="7" spans="1:8">
      <c r="A7" s="25" t="s">
        <v>31</v>
      </c>
      <c r="B7" s="47">
        <f>SUMPRODUCT((Tableau1[Produits]=A$2)*(Tableau1[lot]=A7)*Tableau1[Entrées])-SUMPRODUCT((Tableau1[Produits]=A$2)*(Tableau1[lot]=A7)*Tableau1[Sorties])</f>
        <v>200</v>
      </c>
      <c r="C7" s="26"/>
      <c r="D7" s="27">
        <f>SUMPRODUCT((Tableau1[Produits]=$C$2)*(Tableau1[lot]=C7)*Tableau1[Entrées])-SUMPRODUCT((Tableau1[Produits]=$C$2)*(Tableau1[lot]=C7)*Tableau1[Sorties])</f>
        <v>0</v>
      </c>
      <c r="E7" s="26"/>
      <c r="F7" s="27">
        <f>SUMPRODUCT((Tableau1[Produits]=$E$2)*(Tableau1[lot]=E7)*Tableau1[Entrées])-SUMPRODUCT((Tableau1[Produits]=$E$2)*(Tableau1[lot]=E7)*Tableau1[Sorties])</f>
        <v>0</v>
      </c>
      <c r="G7" s="26"/>
      <c r="H7" s="26">
        <f>SUMPRODUCT((Tableau1[Produits]=$G$2)*(Tableau1[lot]=G7)*Tableau1[Entrées])-SUMPRODUCT((Tableau1[Produits]=$G$2)*(Tableau1[lot]=G7)*Tableau1[Sorties])</f>
        <v>0</v>
      </c>
    </row>
    <row r="8" spans="1:8">
      <c r="A8" s="25"/>
      <c r="B8" s="47">
        <f>SUMPRODUCT((Tableau1[Produits]=A$2)*(Tableau1[lot]=A8)*Tableau1[Entrées])-SUMPRODUCT((Tableau1[Produits]=A$2)*(Tableau1[lot]=A8)*Tableau1[Sorties])</f>
        <v>0</v>
      </c>
      <c r="C8" s="26"/>
      <c r="D8" s="27">
        <f>SUMPRODUCT((Tableau1[Produits]=$C$2)*(Tableau1[lot]=C8)*Tableau1[Entrées])-SUMPRODUCT((Tableau1[Produits]=$C$2)*(Tableau1[lot]=C8)*Tableau1[Sorties])</f>
        <v>0</v>
      </c>
      <c r="E8" s="26"/>
      <c r="F8" s="27">
        <f>SUMPRODUCT((Tableau1[Produits]=$E$2)*(Tableau1[lot]=E8)*Tableau1[Entrées])-SUMPRODUCT((Tableau1[Produits]=$E$2)*(Tableau1[lot]=E8)*Tableau1[Sorties])</f>
        <v>0</v>
      </c>
      <c r="G8" s="26"/>
      <c r="H8" s="26">
        <f>SUMPRODUCT((Tableau1[Produits]=$G$2)*(Tableau1[lot]=G8)*Tableau1[Entrées])-SUMPRODUCT((Tableau1[Produits]=$G$2)*(Tableau1[lot]=G8)*Tableau1[Sorties])</f>
        <v>0</v>
      </c>
    </row>
    <row r="9" spans="1:8">
      <c r="A9" s="25"/>
      <c r="B9" s="47">
        <f>SUMPRODUCT((Tableau1[Produits]=A$2)*(Tableau1[lot]=A9)*Tableau1[Entrées])-SUMPRODUCT((Tableau1[Produits]=A$2)*(Tableau1[lot]=A9)*Tableau1[Sorties])</f>
        <v>0</v>
      </c>
      <c r="C9" s="26"/>
      <c r="D9" s="27">
        <f>SUMPRODUCT((Tableau1[Produits]=$C$2)*(Tableau1[lot]=C9)*Tableau1[Entrées])-SUMPRODUCT((Tableau1[Produits]=$C$2)*(Tableau1[lot]=C9)*Tableau1[Sorties])</f>
        <v>0</v>
      </c>
      <c r="E9" s="26"/>
      <c r="F9" s="27">
        <f>SUMPRODUCT((Tableau1[Produits]=$E$2)*(Tableau1[lot]=E9)*Tableau1[Entrées])-SUMPRODUCT((Tableau1[Produits]=$E$2)*(Tableau1[lot]=E9)*Tableau1[Sorties])</f>
        <v>0</v>
      </c>
      <c r="G9" s="26"/>
      <c r="H9" s="26">
        <f>SUMPRODUCT((Tableau1[Produits]=$G$2)*(Tableau1[lot]=G9)*Tableau1[Entrées])-SUMPRODUCT((Tableau1[Produits]=$G$2)*(Tableau1[lot]=G9)*Tableau1[Sorties])</f>
        <v>0</v>
      </c>
    </row>
    <row r="10" spans="1:8">
      <c r="A10" s="25"/>
      <c r="B10" s="47">
        <f>SUMPRODUCT((Tableau1[Produits]=A$2)*(Tableau1[lot]=A10)*Tableau1[Entrées])-SUMPRODUCT((Tableau1[Produits]=A$2)*(Tableau1[lot]=A10)*Tableau1[Sorties])</f>
        <v>0</v>
      </c>
      <c r="C10" s="26"/>
      <c r="D10" s="27">
        <f>SUMPRODUCT((Tableau1[Produits]=$C$2)*(Tableau1[lot]=C10)*Tableau1[Entrées])-SUMPRODUCT((Tableau1[Produits]=$C$2)*(Tableau1[lot]=C10)*Tableau1[Sorties])</f>
        <v>0</v>
      </c>
      <c r="E10" s="26"/>
      <c r="F10" s="27">
        <f>SUMPRODUCT((Tableau1[Produits]=$E$2)*(Tableau1[lot]=E10)*Tableau1[Entrées])-SUMPRODUCT((Tableau1[Produits]=$E$2)*(Tableau1[lot]=E10)*Tableau1[Sorties])</f>
        <v>0</v>
      </c>
      <c r="G10" s="26"/>
      <c r="H10" s="26">
        <f>SUMPRODUCT((Tableau1[Produits]=$G$2)*(Tableau1[lot]=G10)*Tableau1[Entrées])-SUMPRODUCT((Tableau1[Produits]=$G$2)*(Tableau1[lot]=G10)*Tableau1[Sorties])</f>
        <v>0</v>
      </c>
    </row>
    <row r="11" spans="1:8">
      <c r="A11" s="25"/>
      <c r="B11" s="47">
        <f>SUMPRODUCT((Tableau1[Produits]=A$2)*(Tableau1[lot]=A11)*Tableau1[Entrées])-SUMPRODUCT((Tableau1[Produits]=A$2)*(Tableau1[lot]=A11)*Tableau1[Sorties])</f>
        <v>0</v>
      </c>
      <c r="C11" s="26"/>
      <c r="D11" s="27">
        <f>SUMPRODUCT((Tableau1[Produits]=$C$2)*(Tableau1[lot]=C11)*Tableau1[Entrées])-SUMPRODUCT((Tableau1[Produits]=$C$2)*(Tableau1[lot]=C11)*Tableau1[Sorties])</f>
        <v>0</v>
      </c>
      <c r="E11" s="26"/>
      <c r="F11" s="27">
        <f>SUMPRODUCT((Tableau1[Produits]=$E$2)*(Tableau1[lot]=E11)*Tableau1[Entrées])-SUMPRODUCT((Tableau1[Produits]=$E$2)*(Tableau1[lot]=E11)*Tableau1[Sorties])</f>
        <v>0</v>
      </c>
      <c r="G11" s="26"/>
      <c r="H11" s="26">
        <f>SUMPRODUCT((Tableau1[Produits]=$G$2)*(Tableau1[lot]=G11)*Tableau1[Entrées])-SUMPRODUCT((Tableau1[Produits]=$G$2)*(Tableau1[lot]=G11)*Tableau1[Sorties])</f>
        <v>0</v>
      </c>
    </row>
    <row r="12" spans="1:8">
      <c r="A12" s="25"/>
      <c r="B12" s="47">
        <f>SUMPRODUCT((Tableau1[Produits]=A$2)*(Tableau1[lot]=A12)*Tableau1[Entrées])-SUMPRODUCT((Tableau1[Produits]=A$2)*(Tableau1[lot]=A12)*Tableau1[Sorties])</f>
        <v>0</v>
      </c>
      <c r="C12" s="26"/>
      <c r="D12" s="27">
        <f>SUMPRODUCT((Tableau1[Produits]=$C$2)*(Tableau1[lot]=C12)*Tableau1[Entrées])-SUMPRODUCT((Tableau1[Produits]=$C$2)*(Tableau1[lot]=C12)*Tableau1[Sorties])</f>
        <v>0</v>
      </c>
      <c r="E12" s="26"/>
      <c r="F12" s="27">
        <f>SUMPRODUCT((Tableau1[Produits]=$E$2)*(Tableau1[lot]=E12)*Tableau1[Entrées])-SUMPRODUCT((Tableau1[Produits]=$E$2)*(Tableau1[lot]=E12)*Tableau1[Sorties])</f>
        <v>0</v>
      </c>
      <c r="G12" s="26"/>
      <c r="H12" s="26">
        <f>SUMPRODUCT((Tableau1[Produits]=$G$2)*(Tableau1[lot]=G12)*Tableau1[Entrées])-SUMPRODUCT((Tableau1[Produits]=$G$2)*(Tableau1[lot]=G12)*Tableau1[Sorties])</f>
        <v>0</v>
      </c>
    </row>
    <row r="13" spans="1:8">
      <c r="A13" s="25"/>
      <c r="B13" s="47">
        <f>SUMPRODUCT((Tableau1[Produits]=A$2)*(Tableau1[lot]=A13)*Tableau1[Entrées])-SUMPRODUCT((Tableau1[Produits]=A$2)*(Tableau1[lot]=A13)*Tableau1[Sorties])</f>
        <v>0</v>
      </c>
      <c r="C13" s="26"/>
      <c r="D13" s="27">
        <f>SUMPRODUCT((Tableau1[Produits]=$C$2)*(Tableau1[lot]=C13)*Tableau1[Entrées])-SUMPRODUCT((Tableau1[Produits]=$C$2)*(Tableau1[lot]=C13)*Tableau1[Sorties])</f>
        <v>0</v>
      </c>
      <c r="E13" s="26"/>
      <c r="F13" s="27">
        <f>SUMPRODUCT((Tableau1[Produits]=$E$2)*(Tableau1[lot]=E13)*Tableau1[Entrées])-SUMPRODUCT((Tableau1[Produits]=$E$2)*(Tableau1[lot]=E13)*Tableau1[Sorties])</f>
        <v>0</v>
      </c>
      <c r="G13" s="26"/>
      <c r="H13" s="26">
        <f>SUMPRODUCT((Tableau1[Produits]=$G$2)*(Tableau1[lot]=G13)*Tableau1[Entrées])-SUMPRODUCT((Tableau1[Produits]=$G$2)*(Tableau1[lot]=G13)*Tableau1[Sorties])</f>
        <v>0</v>
      </c>
    </row>
    <row r="14" spans="1:8">
      <c r="A14" s="25"/>
      <c r="B14" s="47">
        <f>SUMPRODUCT((Tableau1[Produits]=A$2)*(Tableau1[lot]=A14)*Tableau1[Entrées])-SUMPRODUCT((Tableau1[Produits]=A$2)*(Tableau1[lot]=A14)*Tableau1[Sorties])</f>
        <v>0</v>
      </c>
      <c r="C14" s="26"/>
      <c r="D14" s="27">
        <f>SUMPRODUCT((Tableau1[Produits]=$C$2)*(Tableau1[lot]=C14)*Tableau1[Entrées])-SUMPRODUCT((Tableau1[Produits]=$C$2)*(Tableau1[lot]=C14)*Tableau1[Sorties])</f>
        <v>0</v>
      </c>
      <c r="E14" s="26"/>
      <c r="F14" s="27">
        <f>SUMPRODUCT((Tableau1[Produits]=$E$2)*(Tableau1[lot]=E14)*Tableau1[Entrées])-SUMPRODUCT((Tableau1[Produits]=$E$2)*(Tableau1[lot]=E14)*Tableau1[Sorties])</f>
        <v>0</v>
      </c>
      <c r="G14" s="26"/>
      <c r="H14" s="26">
        <f>SUMPRODUCT((Tableau1[Produits]=$G$2)*(Tableau1[lot]=G14)*Tableau1[Entrées])-SUMPRODUCT((Tableau1[Produits]=$G$2)*(Tableau1[lot]=G14)*Tableau1[Sorties])</f>
        <v>0</v>
      </c>
    </row>
    <row r="15" spans="1:8">
      <c r="A15" s="25"/>
      <c r="B15" s="47">
        <f>SUMPRODUCT((Tableau1[Produits]=A$2)*(Tableau1[lot]=A15)*Tableau1[Entrées])-SUMPRODUCT((Tableau1[Produits]=A$2)*(Tableau1[lot]=A15)*Tableau1[Sorties])</f>
        <v>0</v>
      </c>
      <c r="C15" s="26"/>
      <c r="D15" s="27">
        <f>SUMPRODUCT((Tableau1[Produits]=$C$2)*(Tableau1[lot]=C15)*Tableau1[Entrées])-SUMPRODUCT((Tableau1[Produits]=$C$2)*(Tableau1[lot]=C15)*Tableau1[Sorties])</f>
        <v>0</v>
      </c>
      <c r="E15" s="26"/>
      <c r="F15" s="27">
        <f>SUMPRODUCT((Tableau1[Produits]=$E$2)*(Tableau1[lot]=E15)*Tableau1[Entrées])-SUMPRODUCT((Tableau1[Produits]=$E$2)*(Tableau1[lot]=E15)*Tableau1[Sorties])</f>
        <v>0</v>
      </c>
      <c r="G15" s="26"/>
      <c r="H15" s="26">
        <f>SUMPRODUCT((Tableau1[Produits]=$G$2)*(Tableau1[lot]=G15)*Tableau1[Entrées])-SUMPRODUCT((Tableau1[Produits]=$G$2)*(Tableau1[lot]=G15)*Tableau1[Sorties])</f>
        <v>0</v>
      </c>
    </row>
    <row r="16" spans="1:8">
      <c r="A16" s="25"/>
      <c r="B16" s="47">
        <f>SUMPRODUCT((Tableau1[Produits]=A$2)*(Tableau1[lot]=A16)*Tableau1[Entrées])-SUMPRODUCT((Tableau1[Produits]=A$2)*(Tableau1[lot]=A16)*Tableau1[Sorties])</f>
        <v>0</v>
      </c>
      <c r="C16" s="26"/>
      <c r="D16" s="27">
        <f>SUMPRODUCT((Tableau1[Produits]=$C$2)*(Tableau1[lot]=C16)*Tableau1[Entrées])-SUMPRODUCT((Tableau1[Produits]=$C$2)*(Tableau1[lot]=C16)*Tableau1[Sorties])</f>
        <v>0</v>
      </c>
      <c r="E16" s="26"/>
      <c r="F16" s="27">
        <f>SUMPRODUCT((Tableau1[Produits]=$E$2)*(Tableau1[lot]=E16)*Tableau1[Entrées])-SUMPRODUCT((Tableau1[Produits]=$E$2)*(Tableau1[lot]=E16)*Tableau1[Sorties])</f>
        <v>0</v>
      </c>
      <c r="G16" s="26"/>
      <c r="H16" s="26">
        <f>SUMPRODUCT((Tableau1[Produits]=$G$2)*(Tableau1[lot]=G16)*Tableau1[Entrées])-SUMPRODUCT((Tableau1[Produits]=$G$2)*(Tableau1[lot]=G16)*Tableau1[Sorties])</f>
        <v>0</v>
      </c>
    </row>
    <row r="17" spans="1:8">
      <c r="A17" s="25"/>
      <c r="B17" s="47">
        <f>SUMPRODUCT((Tableau1[Produits]=A$2)*(Tableau1[lot]=A17)*Tableau1[Entrées])-SUMPRODUCT((Tableau1[Produits]=A$2)*(Tableau1[lot]=A17)*Tableau1[Sorties])</f>
        <v>0</v>
      </c>
      <c r="C17" s="26"/>
      <c r="D17" s="27">
        <f>SUMPRODUCT((Tableau1[Produits]=$C$2)*(Tableau1[lot]=C17)*Tableau1[Entrées])-SUMPRODUCT((Tableau1[Produits]=$C$2)*(Tableau1[lot]=C17)*Tableau1[Sorties])</f>
        <v>0</v>
      </c>
      <c r="E17" s="26"/>
      <c r="F17" s="27">
        <f>SUMPRODUCT((Tableau1[Produits]=$E$2)*(Tableau1[lot]=E17)*Tableau1[Entrées])-SUMPRODUCT((Tableau1[Produits]=$E$2)*(Tableau1[lot]=E17)*Tableau1[Sorties])</f>
        <v>0</v>
      </c>
      <c r="G17" s="26"/>
      <c r="H17" s="26">
        <f>SUMPRODUCT((Tableau1[Produits]=$G$2)*(Tableau1[lot]=G17)*Tableau1[Entrées])-SUMPRODUCT((Tableau1[Produits]=$G$2)*(Tableau1[lot]=G17)*Tableau1[Sorties])</f>
        <v>0</v>
      </c>
    </row>
    <row r="18" spans="1:8">
      <c r="A18" s="25"/>
      <c r="B18" s="47">
        <f>SUMPRODUCT((Tableau1[Produits]=A$2)*(Tableau1[lot]=A18)*Tableau1[Entrées])-SUMPRODUCT((Tableau1[Produits]=A$2)*(Tableau1[lot]=A18)*Tableau1[Sorties])</f>
        <v>0</v>
      </c>
      <c r="C18" s="26"/>
      <c r="D18" s="27">
        <f>SUMPRODUCT((Tableau1[Produits]=$C$2)*(Tableau1[lot]=C18)*Tableau1[Entrées])-SUMPRODUCT((Tableau1[Produits]=$C$2)*(Tableau1[lot]=C18)*Tableau1[Sorties])</f>
        <v>0</v>
      </c>
      <c r="E18" s="26"/>
      <c r="F18" s="27">
        <f>SUMPRODUCT((Tableau1[Produits]=$E$2)*(Tableau1[lot]=E18)*Tableau1[Entrées])-SUMPRODUCT((Tableau1[Produits]=$E$2)*(Tableau1[lot]=E18)*Tableau1[Sorties])</f>
        <v>0</v>
      </c>
      <c r="G18" s="26"/>
      <c r="H18" s="26">
        <f>SUMPRODUCT((Tableau1[Produits]=$G$2)*(Tableau1[lot]=G18)*Tableau1[Entrées])-SUMPRODUCT((Tableau1[Produits]=$G$2)*(Tableau1[lot]=G18)*Tableau1[Sorties])</f>
        <v>0</v>
      </c>
    </row>
    <row r="19" spans="1:8">
      <c r="A19" s="25"/>
      <c r="B19" s="47">
        <f>SUMPRODUCT((Tableau1[Produits]=A$2)*(Tableau1[lot]=A19)*Tableau1[Entrées])-SUMPRODUCT((Tableau1[Produits]=A$2)*(Tableau1[lot]=A19)*Tableau1[Sorties])</f>
        <v>0</v>
      </c>
      <c r="C19" s="26"/>
      <c r="D19" s="27">
        <f>SUMPRODUCT((Tableau1[Produits]=$C$2)*(Tableau1[lot]=C19)*Tableau1[Entrées])-SUMPRODUCT((Tableau1[Produits]=$C$2)*(Tableau1[lot]=C19)*Tableau1[Sorties])</f>
        <v>0</v>
      </c>
      <c r="E19" s="26"/>
      <c r="F19" s="27">
        <f>SUMPRODUCT((Tableau1[Produits]=$E$2)*(Tableau1[lot]=E19)*Tableau1[Entrées])-SUMPRODUCT((Tableau1[Produits]=$E$2)*(Tableau1[lot]=E19)*Tableau1[Sorties])</f>
        <v>0</v>
      </c>
      <c r="G19" s="26"/>
      <c r="H19" s="26">
        <f>SUMPRODUCT((Tableau1[Produits]=$G$2)*(Tableau1[lot]=G19)*Tableau1[Entrées])-SUMPRODUCT((Tableau1[Produits]=$G$2)*(Tableau1[lot]=G19)*Tableau1[Sorties])</f>
        <v>0</v>
      </c>
    </row>
    <row r="20" spans="1:8">
      <c r="A20" s="25"/>
      <c r="B20" s="47">
        <f>SUMPRODUCT((Tableau1[Produits]=A$2)*(Tableau1[lot]=A20)*Tableau1[Entrées])-SUMPRODUCT((Tableau1[Produits]=A$2)*(Tableau1[lot]=A20)*Tableau1[Sorties])</f>
        <v>0</v>
      </c>
      <c r="C20" s="26"/>
      <c r="D20" s="27">
        <f>SUMPRODUCT((Tableau1[Produits]=$C$2)*(Tableau1[lot]=C20)*Tableau1[Entrées])-SUMPRODUCT((Tableau1[Produits]=$C$2)*(Tableau1[lot]=C20)*Tableau1[Sorties])</f>
        <v>0</v>
      </c>
      <c r="E20" s="26"/>
      <c r="F20" s="27">
        <f>SUMPRODUCT((Tableau1[Produits]=$E$2)*(Tableau1[lot]=E20)*Tableau1[Entrées])-SUMPRODUCT((Tableau1[Produits]=$E$2)*(Tableau1[lot]=E20)*Tableau1[Sorties])</f>
        <v>0</v>
      </c>
      <c r="G20" s="26"/>
      <c r="H20" s="26">
        <f>SUMPRODUCT((Tableau1[Produits]=$G$2)*(Tableau1[lot]=G20)*Tableau1[Entrées])-SUMPRODUCT((Tableau1[Produits]=$G$2)*(Tableau1[lot]=G20)*Tableau1[Sorties])</f>
        <v>0</v>
      </c>
    </row>
    <row r="21" spans="1:8">
      <c r="A21" s="25"/>
      <c r="B21" s="47">
        <f>SUMPRODUCT((Tableau1[Produits]=A$2)*(Tableau1[lot]=A21)*Tableau1[Entrées])-SUMPRODUCT((Tableau1[Produits]=A$2)*(Tableau1[lot]=A21)*Tableau1[Sorties])</f>
        <v>0</v>
      </c>
      <c r="C21" s="26"/>
      <c r="D21" s="27">
        <f>SUMPRODUCT((Tableau1[Produits]=$C$2)*(Tableau1[lot]=C21)*Tableau1[Entrées])-SUMPRODUCT((Tableau1[Produits]=$C$2)*(Tableau1[lot]=C21)*Tableau1[Sorties])</f>
        <v>0</v>
      </c>
      <c r="E21" s="26"/>
      <c r="F21" s="27">
        <f>SUMPRODUCT((Tableau1[Produits]=$E$2)*(Tableau1[lot]=E21)*Tableau1[Entrées])-SUMPRODUCT((Tableau1[Produits]=$E$2)*(Tableau1[lot]=E21)*Tableau1[Sorties])</f>
        <v>0</v>
      </c>
      <c r="G21" s="26"/>
      <c r="H21" s="26">
        <f>SUMPRODUCT((Tableau1[Produits]=$G$2)*(Tableau1[lot]=G21)*Tableau1[Entrées])-SUMPRODUCT((Tableau1[Produits]=$G$2)*(Tableau1[lot]=G21)*Tableau1[Sorties])</f>
        <v>0</v>
      </c>
    </row>
    <row r="22" spans="1:8">
      <c r="A22" s="25"/>
      <c r="B22" s="47">
        <f>SUMPRODUCT((Tableau1[Produits]=A$2)*(Tableau1[lot]=A22)*Tableau1[Entrées])-SUMPRODUCT((Tableau1[Produits]=A$2)*(Tableau1[lot]=A22)*Tableau1[Sorties])</f>
        <v>0</v>
      </c>
      <c r="C22" s="26"/>
      <c r="D22" s="27">
        <f>SUMPRODUCT((Tableau1[Produits]=$C$2)*(Tableau1[lot]=C22)*Tableau1[Entrées])-SUMPRODUCT((Tableau1[Produits]=$C$2)*(Tableau1[lot]=C22)*Tableau1[Sorties])</f>
        <v>0</v>
      </c>
      <c r="E22" s="26"/>
      <c r="F22" s="27">
        <f>SUMPRODUCT((Tableau1[Produits]=$E$2)*(Tableau1[lot]=E22)*Tableau1[Entrées])-SUMPRODUCT((Tableau1[Produits]=$E$2)*(Tableau1[lot]=E22)*Tableau1[Sorties])</f>
        <v>0</v>
      </c>
      <c r="G22" s="26"/>
      <c r="H22" s="26">
        <f>SUMPRODUCT((Tableau1[Produits]=$G$2)*(Tableau1[lot]=G22)*Tableau1[Entrées])-SUMPRODUCT((Tableau1[Produits]=$G$2)*(Tableau1[lot]=G22)*Tableau1[Sorties])</f>
        <v>0</v>
      </c>
    </row>
    <row r="23" spans="1:8">
      <c r="A23" s="25"/>
      <c r="B23" s="47">
        <f>SUMPRODUCT((Tableau1[Produits]=A$2)*(Tableau1[lot]=A23)*Tableau1[Entrées])-SUMPRODUCT((Tableau1[Produits]=A$2)*(Tableau1[lot]=A23)*Tableau1[Sorties])</f>
        <v>0</v>
      </c>
      <c r="C23" s="26"/>
      <c r="D23" s="27">
        <f>SUMPRODUCT((Tableau1[Produits]=$C$2)*(Tableau1[lot]=C23)*Tableau1[Entrées])-SUMPRODUCT((Tableau1[Produits]=$C$2)*(Tableau1[lot]=C23)*Tableau1[Sorties])</f>
        <v>0</v>
      </c>
      <c r="E23" s="26"/>
      <c r="F23" s="27">
        <f>SUMPRODUCT((Tableau1[Produits]=$E$2)*(Tableau1[lot]=E23)*Tableau1[Entrées])-SUMPRODUCT((Tableau1[Produits]=$E$2)*(Tableau1[lot]=E23)*Tableau1[Sorties])</f>
        <v>0</v>
      </c>
      <c r="G23" s="26"/>
      <c r="H23" s="26">
        <f>SUMPRODUCT((Tableau1[Produits]=$G$2)*(Tableau1[lot]=G23)*Tableau1[Entrées])-SUMPRODUCT((Tableau1[Produits]=$G$2)*(Tableau1[lot]=G23)*Tableau1[Sorties])</f>
        <v>0</v>
      </c>
    </row>
    <row r="24" spans="1:8">
      <c r="A24" s="25"/>
      <c r="B24" s="47">
        <f>SUMPRODUCT((Tableau1[Produits]=A$2)*(Tableau1[lot]=A24)*Tableau1[Entrées])-SUMPRODUCT((Tableau1[Produits]=A$2)*(Tableau1[lot]=A24)*Tableau1[Sorties])</f>
        <v>0</v>
      </c>
      <c r="C24" s="26"/>
      <c r="D24" s="27">
        <f>SUMPRODUCT((Tableau1[Produits]=$C$2)*(Tableau1[lot]=C24)*Tableau1[Entrées])-SUMPRODUCT((Tableau1[Produits]=$C$2)*(Tableau1[lot]=C24)*Tableau1[Sorties])</f>
        <v>0</v>
      </c>
      <c r="E24" s="26"/>
      <c r="F24" s="27">
        <f>SUMPRODUCT((Tableau1[Produits]=$E$2)*(Tableau1[lot]=E24)*Tableau1[Entrées])-SUMPRODUCT((Tableau1[Produits]=$E$2)*(Tableau1[lot]=E24)*Tableau1[Sorties])</f>
        <v>0</v>
      </c>
      <c r="G24" s="26"/>
      <c r="H24" s="26">
        <f>SUMPRODUCT((Tableau1[Produits]=$G$2)*(Tableau1[lot]=G24)*Tableau1[Entrées])-SUMPRODUCT((Tableau1[Produits]=$G$2)*(Tableau1[lot]=G24)*Tableau1[Sorties])</f>
        <v>0</v>
      </c>
    </row>
    <row r="25" spans="1:8">
      <c r="A25" s="25"/>
      <c r="B25" s="47">
        <f>SUMPRODUCT((Tableau1[Produits]=A$2)*(Tableau1[lot]=A25)*Tableau1[Entrées])-SUMPRODUCT((Tableau1[Produits]=A$2)*(Tableau1[lot]=A25)*Tableau1[Sorties])</f>
        <v>0</v>
      </c>
      <c r="C25" s="26"/>
      <c r="D25" s="27">
        <f>SUMPRODUCT((Tableau1[Produits]=$C$2)*(Tableau1[lot]=C25)*Tableau1[Entrées])-SUMPRODUCT((Tableau1[Produits]=$C$2)*(Tableau1[lot]=C25)*Tableau1[Sorties])</f>
        <v>0</v>
      </c>
      <c r="E25" s="26"/>
      <c r="F25" s="27">
        <f>SUMPRODUCT((Tableau1[Produits]=$E$2)*(Tableau1[lot]=E25)*Tableau1[Entrées])-SUMPRODUCT((Tableau1[Produits]=$E$2)*(Tableau1[lot]=E25)*Tableau1[Sorties])</f>
        <v>0</v>
      </c>
      <c r="G25" s="26"/>
      <c r="H25" s="26">
        <f>SUMPRODUCT((Tableau1[Produits]=$G$2)*(Tableau1[lot]=G25)*Tableau1[Entrées])-SUMPRODUCT((Tableau1[Produits]=$G$2)*(Tableau1[lot]=G25)*Tableau1[Sorties])</f>
        <v>0</v>
      </c>
    </row>
    <row r="26" spans="1:8">
      <c r="A26" s="25"/>
      <c r="B26" s="47">
        <f>SUMPRODUCT((Tableau1[Produits]=A$2)*(Tableau1[lot]=A26)*Tableau1[Entrées])-SUMPRODUCT((Tableau1[Produits]=A$2)*(Tableau1[lot]=A26)*Tableau1[Sorties])</f>
        <v>0</v>
      </c>
      <c r="C26" s="26"/>
      <c r="D26" s="27">
        <f>SUMPRODUCT((Tableau1[Produits]=$C$2)*(Tableau1[lot]=C26)*Tableau1[Entrées])-SUMPRODUCT((Tableau1[Produits]=$C$2)*(Tableau1[lot]=C26)*Tableau1[Sorties])</f>
        <v>0</v>
      </c>
      <c r="E26" s="26"/>
      <c r="F26" s="27">
        <f>SUMPRODUCT((Tableau1[Produits]=$E$2)*(Tableau1[lot]=E26)*Tableau1[Entrées])-SUMPRODUCT((Tableau1[Produits]=$E$2)*(Tableau1[lot]=E26)*Tableau1[Sorties])</f>
        <v>0</v>
      </c>
      <c r="G26" s="26"/>
      <c r="H26" s="26">
        <f>SUMPRODUCT((Tableau1[Produits]=$G$2)*(Tableau1[lot]=G26)*Tableau1[Entrées])-SUMPRODUCT((Tableau1[Produits]=$G$2)*(Tableau1[lot]=G26)*Tableau1[Sorties])</f>
        <v>0</v>
      </c>
    </row>
    <row r="27" spans="1:8">
      <c r="A27" s="25"/>
      <c r="B27" s="47">
        <f>SUMPRODUCT((Tableau1[Produits]=A$2)*(Tableau1[lot]=A27)*Tableau1[Entrées])-SUMPRODUCT((Tableau1[Produits]=A$2)*(Tableau1[lot]=A27)*Tableau1[Sorties])</f>
        <v>0</v>
      </c>
      <c r="C27" s="26"/>
      <c r="D27" s="27">
        <f>SUMPRODUCT((Tableau1[Produits]=$C$2)*(Tableau1[lot]=C27)*Tableau1[Entrées])-SUMPRODUCT((Tableau1[Produits]=$C$2)*(Tableau1[lot]=C27)*Tableau1[Sorties])</f>
        <v>0</v>
      </c>
      <c r="E27" s="26"/>
      <c r="F27" s="27">
        <f>SUMPRODUCT((Tableau1[Produits]=$E$2)*(Tableau1[lot]=E27)*Tableau1[Entrées])-SUMPRODUCT((Tableau1[Produits]=$E$2)*(Tableau1[lot]=E27)*Tableau1[Sorties])</f>
        <v>0</v>
      </c>
      <c r="G27" s="26"/>
      <c r="H27" s="26">
        <f>SUMPRODUCT((Tableau1[Produits]=$G$2)*(Tableau1[lot]=G27)*Tableau1[Entrées])-SUMPRODUCT((Tableau1[Produits]=$G$2)*(Tableau1[lot]=G27)*Tableau1[Sorties])</f>
        <v>0</v>
      </c>
    </row>
    <row r="28" spans="1:8">
      <c r="A28" s="25"/>
      <c r="B28" s="47">
        <f>SUMPRODUCT((Tableau1[Produits]=A$2)*(Tableau1[lot]=A28)*Tableau1[Entrées])-SUMPRODUCT((Tableau1[Produits]=A$2)*(Tableau1[lot]=A28)*Tableau1[Sorties])</f>
        <v>0</v>
      </c>
      <c r="C28" s="26"/>
      <c r="D28" s="27">
        <f>SUMPRODUCT((Tableau1[Produits]=$C$2)*(Tableau1[lot]=C28)*Tableau1[Entrées])-SUMPRODUCT((Tableau1[Produits]=$C$2)*(Tableau1[lot]=C28)*Tableau1[Sorties])</f>
        <v>0</v>
      </c>
      <c r="E28" s="26"/>
      <c r="F28" s="27">
        <f>SUMPRODUCT((Tableau1[Produits]=$E$2)*(Tableau1[lot]=E28)*Tableau1[Entrées])-SUMPRODUCT((Tableau1[Produits]=$E$2)*(Tableau1[lot]=E28)*Tableau1[Sorties])</f>
        <v>0</v>
      </c>
      <c r="G28" s="26"/>
      <c r="H28" s="26">
        <f>SUMPRODUCT((Tableau1[Produits]=$G$2)*(Tableau1[lot]=G28)*Tableau1[Entrées])-SUMPRODUCT((Tableau1[Produits]=$G$2)*(Tableau1[lot]=G28)*Tableau1[Sorties])</f>
        <v>0</v>
      </c>
    </row>
    <row r="29" spans="1:8">
      <c r="A29" s="25"/>
      <c r="B29" s="47">
        <f>SUMPRODUCT((Tableau1[Produits]=A$2)*(Tableau1[lot]=A29)*Tableau1[Entrées])-SUMPRODUCT((Tableau1[Produits]=A$2)*(Tableau1[lot]=A29)*Tableau1[Sorties])</f>
        <v>0</v>
      </c>
      <c r="C29" s="26"/>
      <c r="D29" s="27">
        <f>SUMPRODUCT((Tableau1[Produits]=$C$2)*(Tableau1[lot]=C29)*Tableau1[Entrées])-SUMPRODUCT((Tableau1[Produits]=$C$2)*(Tableau1[lot]=C29)*Tableau1[Sorties])</f>
        <v>0</v>
      </c>
      <c r="E29" s="26"/>
      <c r="F29" s="27">
        <f>SUMPRODUCT((Tableau1[Produits]=$E$2)*(Tableau1[lot]=E29)*Tableau1[Entrées])-SUMPRODUCT((Tableau1[Produits]=$E$2)*(Tableau1[lot]=E29)*Tableau1[Sorties])</f>
        <v>0</v>
      </c>
      <c r="G29" s="26"/>
      <c r="H29" s="26">
        <f>SUMPRODUCT((Tableau1[Produits]=$G$2)*(Tableau1[lot]=G29)*Tableau1[Entrées])-SUMPRODUCT((Tableau1[Produits]=$G$2)*(Tableau1[lot]=G29)*Tableau1[Sorties])</f>
        <v>0</v>
      </c>
    </row>
    <row r="30" spans="1:8">
      <c r="A30" s="25"/>
      <c r="B30" s="47">
        <f>SUMPRODUCT((Tableau1[Produits]=A$2)*(Tableau1[lot]=A30)*Tableau1[Entrées])-SUMPRODUCT((Tableau1[Produits]=A$2)*(Tableau1[lot]=A30)*Tableau1[Sorties])</f>
        <v>0</v>
      </c>
      <c r="C30" s="26"/>
      <c r="D30" s="27">
        <f>SUMPRODUCT((Tableau1[Produits]=$C$2)*(Tableau1[lot]=C30)*Tableau1[Entrées])-SUMPRODUCT((Tableau1[Produits]=$C$2)*(Tableau1[lot]=C30)*Tableau1[Sorties])</f>
        <v>0</v>
      </c>
      <c r="E30" s="26"/>
      <c r="F30" s="27">
        <f>SUMPRODUCT((Tableau1[Produits]=$E$2)*(Tableau1[lot]=E30)*Tableau1[Entrées])-SUMPRODUCT((Tableau1[Produits]=$E$2)*(Tableau1[lot]=E30)*Tableau1[Sorties])</f>
        <v>0</v>
      </c>
      <c r="G30" s="26"/>
      <c r="H30" s="26">
        <f>SUMPRODUCT((Tableau1[Produits]=$G$2)*(Tableau1[lot]=G30)*Tableau1[Entrées])-SUMPRODUCT((Tableau1[Produits]=$G$2)*(Tableau1[lot]=G30)*Tableau1[Sorties])</f>
        <v>0</v>
      </c>
    </row>
    <row r="31" spans="1:8">
      <c r="A31" s="25"/>
      <c r="B31" s="47">
        <f>SUMPRODUCT((Tableau1[Produits]=A$2)*(Tableau1[lot]=A31)*Tableau1[Entrées])-SUMPRODUCT((Tableau1[Produits]=A$2)*(Tableau1[lot]=A31)*Tableau1[Sorties])</f>
        <v>0</v>
      </c>
      <c r="C31" s="26"/>
      <c r="D31" s="27">
        <f>SUMPRODUCT((Tableau1[Produits]=$C$2)*(Tableau1[lot]=C31)*Tableau1[Entrées])-SUMPRODUCT((Tableau1[Produits]=$C$2)*(Tableau1[lot]=C31)*Tableau1[Sorties])</f>
        <v>0</v>
      </c>
      <c r="E31" s="26"/>
      <c r="F31" s="27">
        <f>SUMPRODUCT((Tableau1[Produits]=$E$2)*(Tableau1[lot]=E31)*Tableau1[Entrées])-SUMPRODUCT((Tableau1[Produits]=$E$2)*(Tableau1[lot]=E31)*Tableau1[Sorties])</f>
        <v>0</v>
      </c>
      <c r="G31" s="26"/>
      <c r="H31" s="26">
        <f>SUMPRODUCT((Tableau1[Produits]=$G$2)*(Tableau1[lot]=G31)*Tableau1[Entrées])-SUMPRODUCT((Tableau1[Produits]=$G$2)*(Tableau1[lot]=G31)*Tableau1[Sorties])</f>
        <v>0</v>
      </c>
    </row>
    <row r="32" spans="1:8">
      <c r="A32" s="25"/>
      <c r="B32" s="47">
        <f>SUMPRODUCT((Tableau1[Produits]=A$2)*(Tableau1[lot]=A32)*Tableau1[Entrées])-SUMPRODUCT((Tableau1[Produits]=A$2)*(Tableau1[lot]=A32)*Tableau1[Sorties])</f>
        <v>0</v>
      </c>
      <c r="C32" s="26"/>
      <c r="D32" s="27">
        <f>SUMPRODUCT((Tableau1[Produits]=$C$2)*(Tableau1[lot]=C32)*Tableau1[Entrées])-SUMPRODUCT((Tableau1[Produits]=$C$2)*(Tableau1[lot]=C32)*Tableau1[Sorties])</f>
        <v>0</v>
      </c>
      <c r="E32" s="26"/>
      <c r="F32" s="27">
        <f>SUMPRODUCT((Tableau1[Produits]=$E$2)*(Tableau1[lot]=E32)*Tableau1[Entrées])-SUMPRODUCT((Tableau1[Produits]=$E$2)*(Tableau1[lot]=E32)*Tableau1[Sorties])</f>
        <v>0</v>
      </c>
      <c r="G32" s="26"/>
      <c r="H32" s="26">
        <f>SUMPRODUCT((Tableau1[Produits]=$G$2)*(Tableau1[lot]=G32)*Tableau1[Entrées])-SUMPRODUCT((Tableau1[Produits]=$G$2)*(Tableau1[lot]=G32)*Tableau1[Sorties])</f>
        <v>0</v>
      </c>
    </row>
    <row r="33" spans="1:8">
      <c r="A33" s="25"/>
      <c r="B33" s="47">
        <f>SUMPRODUCT((Tableau1[Produits]=A$2)*(Tableau1[lot]=A33)*Tableau1[Entrées])-SUMPRODUCT((Tableau1[Produits]=A$2)*(Tableau1[lot]=A33)*Tableau1[Sorties])</f>
        <v>0</v>
      </c>
      <c r="C33" s="26"/>
      <c r="D33" s="27">
        <f>SUMPRODUCT((Tableau1[Produits]=$C$2)*(Tableau1[lot]=C33)*Tableau1[Entrées])-SUMPRODUCT((Tableau1[Produits]=$C$2)*(Tableau1[lot]=C33)*Tableau1[Sorties])</f>
        <v>0</v>
      </c>
      <c r="E33" s="26"/>
      <c r="F33" s="27">
        <f>SUMPRODUCT((Tableau1[Produits]=$E$2)*(Tableau1[lot]=E33)*Tableau1[Entrées])-SUMPRODUCT((Tableau1[Produits]=$E$2)*(Tableau1[lot]=E33)*Tableau1[Sorties])</f>
        <v>0</v>
      </c>
      <c r="G33" s="26"/>
      <c r="H33" s="26">
        <f>SUMPRODUCT((Tableau1[Produits]=$G$2)*(Tableau1[lot]=G33)*Tableau1[Entrées])-SUMPRODUCT((Tableau1[Produits]=$G$2)*(Tableau1[lot]=G33)*Tableau1[Sorties])</f>
        <v>0</v>
      </c>
    </row>
    <row r="34" spans="1:8">
      <c r="A34" s="25"/>
      <c r="B34" s="47">
        <f>SUMPRODUCT((Tableau1[Produits]=A$2)*(Tableau1[lot]=A34)*Tableau1[Entrées])-SUMPRODUCT((Tableau1[Produits]=A$2)*(Tableau1[lot]=A34)*Tableau1[Sorties])</f>
        <v>0</v>
      </c>
      <c r="C34" s="26"/>
      <c r="D34" s="27">
        <f>SUMPRODUCT((Tableau1[Produits]=$C$2)*(Tableau1[lot]=C34)*Tableau1[Entrées])-SUMPRODUCT((Tableau1[Produits]=$C$2)*(Tableau1[lot]=C34)*Tableau1[Sorties])</f>
        <v>0</v>
      </c>
      <c r="E34" s="26"/>
      <c r="F34" s="27">
        <f>SUMPRODUCT((Tableau1[Produits]=$E$2)*(Tableau1[lot]=E34)*Tableau1[Entrées])-SUMPRODUCT((Tableau1[Produits]=$E$2)*(Tableau1[lot]=E34)*Tableau1[Sorties])</f>
        <v>0</v>
      </c>
      <c r="G34" s="26"/>
      <c r="H34" s="26">
        <f>SUMPRODUCT((Tableau1[Produits]=$G$2)*(Tableau1[lot]=G34)*Tableau1[Entrées])-SUMPRODUCT((Tableau1[Produits]=$G$2)*(Tableau1[lot]=G34)*Tableau1[Sorties])</f>
        <v>0</v>
      </c>
    </row>
    <row r="35" spans="1:8">
      <c r="A35" s="25"/>
      <c r="B35" s="47">
        <f>SUMPRODUCT((Tableau1[Produits]=A$2)*(Tableau1[lot]=A35)*Tableau1[Entrées])-SUMPRODUCT((Tableau1[Produits]=A$2)*(Tableau1[lot]=A35)*Tableau1[Sorties])</f>
        <v>0</v>
      </c>
      <c r="C35" s="26"/>
      <c r="D35" s="27">
        <f>SUMPRODUCT((Tableau1[Produits]=$C$2)*(Tableau1[lot]=C35)*Tableau1[Entrées])-SUMPRODUCT((Tableau1[Produits]=$C$2)*(Tableau1[lot]=C35)*Tableau1[Sorties])</f>
        <v>0</v>
      </c>
      <c r="E35" s="26"/>
      <c r="F35" s="27">
        <f>SUMPRODUCT((Tableau1[Produits]=$E$2)*(Tableau1[lot]=E35)*Tableau1[Entrées])-SUMPRODUCT((Tableau1[Produits]=$E$2)*(Tableau1[lot]=E35)*Tableau1[Sorties])</f>
        <v>0</v>
      </c>
      <c r="G35" s="26"/>
      <c r="H35" s="26">
        <f>SUMPRODUCT((Tableau1[Produits]=$G$2)*(Tableau1[lot]=G35)*Tableau1[Entrées])-SUMPRODUCT((Tableau1[Produits]=$G$2)*(Tableau1[lot]=G35)*Tableau1[Sorties])</f>
        <v>0</v>
      </c>
    </row>
    <row r="36" spans="1:8">
      <c r="A36" s="25"/>
      <c r="B36" s="47">
        <f>SUMPRODUCT((Tableau1[Produits]=A$2)*(Tableau1[lot]=A36)*Tableau1[Entrées])-SUMPRODUCT((Tableau1[Produits]=A$2)*(Tableau1[lot]=A36)*Tableau1[Sorties])</f>
        <v>0</v>
      </c>
      <c r="C36" s="26"/>
      <c r="D36" s="27">
        <f>SUMPRODUCT((Tableau1[Produits]=$C$2)*(Tableau1[lot]=C36)*Tableau1[Entrées])-SUMPRODUCT((Tableau1[Produits]=$C$2)*(Tableau1[lot]=C36)*Tableau1[Sorties])</f>
        <v>0</v>
      </c>
      <c r="E36" s="26"/>
      <c r="F36" s="27">
        <f>SUMPRODUCT((Tableau1[Produits]=$E$2)*(Tableau1[lot]=E36)*Tableau1[Entrées])-SUMPRODUCT((Tableau1[Produits]=$E$2)*(Tableau1[lot]=E36)*Tableau1[Sorties])</f>
        <v>0</v>
      </c>
      <c r="G36" s="26"/>
      <c r="H36" s="26">
        <f>SUMPRODUCT((Tableau1[Produits]=$G$2)*(Tableau1[lot]=G36)*Tableau1[Entrées])-SUMPRODUCT((Tableau1[Produits]=$G$2)*(Tableau1[lot]=G36)*Tableau1[Sorties])</f>
        <v>0</v>
      </c>
    </row>
    <row r="37" spans="1:8">
      <c r="A37" s="25"/>
      <c r="B37" s="47">
        <f>SUMPRODUCT((Tableau1[Produits]=A$2)*(Tableau1[lot]=A37)*Tableau1[Entrées])-SUMPRODUCT((Tableau1[Produits]=A$2)*(Tableau1[lot]=A37)*Tableau1[Sorties])</f>
        <v>0</v>
      </c>
      <c r="C37" s="26"/>
      <c r="D37" s="27">
        <f>SUMPRODUCT((Tableau1[Produits]=$C$2)*(Tableau1[lot]=C37)*Tableau1[Entrées])-SUMPRODUCT((Tableau1[Produits]=$C$2)*(Tableau1[lot]=C37)*Tableau1[Sorties])</f>
        <v>0</v>
      </c>
      <c r="E37" s="26"/>
      <c r="F37" s="27">
        <f>SUMPRODUCT((Tableau1[Produits]=$E$2)*(Tableau1[lot]=E37)*Tableau1[Entrées])-SUMPRODUCT((Tableau1[Produits]=$E$2)*(Tableau1[lot]=E37)*Tableau1[Sorties])</f>
        <v>0</v>
      </c>
      <c r="G37" s="26"/>
      <c r="H37" s="26">
        <f>SUMPRODUCT((Tableau1[Produits]=$G$2)*(Tableau1[lot]=G37)*Tableau1[Entrées])-SUMPRODUCT((Tableau1[Produits]=$G$2)*(Tableau1[lot]=G37)*Tableau1[Sorties])</f>
        <v>0</v>
      </c>
    </row>
    <row r="38" spans="1:8">
      <c r="A38" s="25"/>
      <c r="B38" s="47">
        <f>SUMPRODUCT((Tableau1[Produits]=A$2)*(Tableau1[lot]=A38)*Tableau1[Entrées])-SUMPRODUCT((Tableau1[Produits]=A$2)*(Tableau1[lot]=A38)*Tableau1[Sorties])</f>
        <v>0</v>
      </c>
      <c r="C38" s="26"/>
      <c r="D38" s="27">
        <f>SUMPRODUCT((Tableau1[Produits]=$C$2)*(Tableau1[lot]=C38)*Tableau1[Entrées])-SUMPRODUCT((Tableau1[Produits]=$C$2)*(Tableau1[lot]=C38)*Tableau1[Sorties])</f>
        <v>0</v>
      </c>
      <c r="E38" s="26"/>
      <c r="F38" s="27">
        <f>SUMPRODUCT((Tableau1[Produits]=$E$2)*(Tableau1[lot]=E38)*Tableau1[Entrées])-SUMPRODUCT((Tableau1[Produits]=$E$2)*(Tableau1[lot]=E38)*Tableau1[Sorties])</f>
        <v>0</v>
      </c>
      <c r="G38" s="26"/>
      <c r="H38" s="26">
        <f>SUMPRODUCT((Tableau1[Produits]=$G$2)*(Tableau1[lot]=G38)*Tableau1[Entrées])-SUMPRODUCT((Tableau1[Produits]=$G$2)*(Tableau1[lot]=G38)*Tableau1[Sorties])</f>
        <v>0</v>
      </c>
    </row>
    <row r="39" spans="1:8">
      <c r="A39" s="25"/>
      <c r="B39" s="47">
        <f>SUMPRODUCT((Tableau1[Produits]=A$2)*(Tableau1[lot]=A39)*Tableau1[Entrées])-SUMPRODUCT((Tableau1[Produits]=A$2)*(Tableau1[lot]=A39)*Tableau1[Sorties])</f>
        <v>0</v>
      </c>
      <c r="C39" s="26"/>
      <c r="D39" s="27">
        <f>SUMPRODUCT((Tableau1[Produits]=$C$2)*(Tableau1[lot]=C39)*Tableau1[Entrées])-SUMPRODUCT((Tableau1[Produits]=$C$2)*(Tableau1[lot]=C39)*Tableau1[Sorties])</f>
        <v>0</v>
      </c>
      <c r="E39" s="26"/>
      <c r="F39" s="27">
        <f>SUMPRODUCT((Tableau1[Produits]=$E$2)*(Tableau1[lot]=E39)*Tableau1[Entrées])-SUMPRODUCT((Tableau1[Produits]=$E$2)*(Tableau1[lot]=E39)*Tableau1[Sorties])</f>
        <v>0</v>
      </c>
      <c r="G39" s="26"/>
      <c r="H39" s="26">
        <f>SUMPRODUCT((Tableau1[Produits]=$G$2)*(Tableau1[lot]=G39)*Tableau1[Entrées])-SUMPRODUCT((Tableau1[Produits]=$G$2)*(Tableau1[lot]=G39)*Tableau1[Sorties])</f>
        <v>0</v>
      </c>
    </row>
    <row r="40" spans="1:8">
      <c r="A40" s="25"/>
      <c r="B40" s="47">
        <f>SUMPRODUCT((Tableau1[Produits]=A$2)*(Tableau1[lot]=A40)*Tableau1[Entrées])-SUMPRODUCT((Tableau1[Produits]=A$2)*(Tableau1[lot]=A40)*Tableau1[Sorties])</f>
        <v>0</v>
      </c>
      <c r="C40" s="26"/>
      <c r="D40" s="27">
        <f>SUMPRODUCT((Tableau1[Produits]=$C$2)*(Tableau1[lot]=C40)*Tableau1[Entrées])-SUMPRODUCT((Tableau1[Produits]=$C$2)*(Tableau1[lot]=C40)*Tableau1[Sorties])</f>
        <v>0</v>
      </c>
      <c r="E40" s="26"/>
      <c r="F40" s="27">
        <f>SUMPRODUCT((Tableau1[Produits]=$E$2)*(Tableau1[lot]=E40)*Tableau1[Entrées])-SUMPRODUCT((Tableau1[Produits]=$E$2)*(Tableau1[lot]=E40)*Tableau1[Sorties])</f>
        <v>0</v>
      </c>
      <c r="G40" s="26"/>
      <c r="H40" s="26">
        <f>SUMPRODUCT((Tableau1[Produits]=$G$2)*(Tableau1[lot]=G40)*Tableau1[Entrées])-SUMPRODUCT((Tableau1[Produits]=$G$2)*(Tableau1[lot]=G40)*Tableau1[Sorties])</f>
        <v>0</v>
      </c>
    </row>
    <row r="41" spans="1:8">
      <c r="A41" s="25"/>
      <c r="B41" s="47">
        <f>SUMPRODUCT((Tableau1[Produits]=A$2)*(Tableau1[lot]=A41)*Tableau1[Entrées])-SUMPRODUCT((Tableau1[Produits]=A$2)*(Tableau1[lot]=A41)*Tableau1[Sorties])</f>
        <v>0</v>
      </c>
      <c r="C41" s="26"/>
      <c r="D41" s="27">
        <f>SUMPRODUCT((Tableau1[Produits]=$C$2)*(Tableau1[lot]=C41)*Tableau1[Entrées])-SUMPRODUCT((Tableau1[Produits]=$C$2)*(Tableau1[lot]=C41)*Tableau1[Sorties])</f>
        <v>0</v>
      </c>
      <c r="E41" s="26"/>
      <c r="F41" s="27">
        <f>SUMPRODUCT((Tableau1[Produits]=$E$2)*(Tableau1[lot]=E41)*Tableau1[Entrées])-SUMPRODUCT((Tableau1[Produits]=$E$2)*(Tableau1[lot]=E41)*Tableau1[Sorties])</f>
        <v>0</v>
      </c>
      <c r="G41" s="26"/>
      <c r="H41" s="26">
        <f>SUMPRODUCT((Tableau1[Produits]=$G$2)*(Tableau1[lot]=G41)*Tableau1[Entrées])-SUMPRODUCT((Tableau1[Produits]=$G$2)*(Tableau1[lot]=G41)*Tableau1[Sorties])</f>
        <v>0</v>
      </c>
    </row>
    <row r="42" spans="1:8">
      <c r="A42" s="25"/>
      <c r="B42" s="47">
        <f>SUMPRODUCT((Tableau1[Produits]=A$2)*(Tableau1[lot]=A42)*Tableau1[Entrées])-SUMPRODUCT((Tableau1[Produits]=A$2)*(Tableau1[lot]=A42)*Tableau1[Sorties])</f>
        <v>0</v>
      </c>
      <c r="C42" s="26"/>
      <c r="D42" s="27">
        <f>SUMPRODUCT((Tableau1[Produits]=$C$2)*(Tableau1[lot]=C42)*Tableau1[Entrées])-SUMPRODUCT((Tableau1[Produits]=$C$2)*(Tableau1[lot]=C42)*Tableau1[Sorties])</f>
        <v>0</v>
      </c>
      <c r="E42" s="26"/>
      <c r="F42" s="27">
        <f>SUMPRODUCT((Tableau1[Produits]=$E$2)*(Tableau1[lot]=E42)*Tableau1[Entrées])-SUMPRODUCT((Tableau1[Produits]=$E$2)*(Tableau1[lot]=E42)*Tableau1[Sorties])</f>
        <v>0</v>
      </c>
      <c r="G42" s="26"/>
      <c r="H42" s="26">
        <f>SUMPRODUCT((Tableau1[Produits]=$G$2)*(Tableau1[lot]=G42)*Tableau1[Entrées])-SUMPRODUCT((Tableau1[Produits]=$G$2)*(Tableau1[lot]=G42)*Tableau1[Sorties])</f>
        <v>0</v>
      </c>
    </row>
    <row r="43" spans="1:8">
      <c r="A43" s="25"/>
      <c r="B43" s="47">
        <f>SUMPRODUCT((Tableau1[Produits]=A$2)*(Tableau1[lot]=A43)*Tableau1[Entrées])-SUMPRODUCT((Tableau1[Produits]=A$2)*(Tableau1[lot]=A43)*Tableau1[Sorties])</f>
        <v>0</v>
      </c>
      <c r="C43" s="26"/>
      <c r="D43" s="27">
        <f>SUMPRODUCT((Tableau1[Produits]=$C$2)*(Tableau1[lot]=C43)*Tableau1[Entrées])-SUMPRODUCT((Tableau1[Produits]=$C$2)*(Tableau1[lot]=C43)*Tableau1[Sorties])</f>
        <v>0</v>
      </c>
      <c r="E43" s="26"/>
      <c r="F43" s="27">
        <f>SUMPRODUCT((Tableau1[Produits]=$E$2)*(Tableau1[lot]=E43)*Tableau1[Entrées])-SUMPRODUCT((Tableau1[Produits]=$E$2)*(Tableau1[lot]=E43)*Tableau1[Sorties])</f>
        <v>0</v>
      </c>
      <c r="G43" s="26"/>
      <c r="H43" s="26">
        <f>SUMPRODUCT((Tableau1[Produits]=$G$2)*(Tableau1[lot]=G43)*Tableau1[Entrées])-SUMPRODUCT((Tableau1[Produits]=$G$2)*(Tableau1[lot]=G43)*Tableau1[Sorties])</f>
        <v>0</v>
      </c>
    </row>
    <row r="44" spans="1:8">
      <c r="A44" s="25"/>
      <c r="B44" s="47">
        <f>SUMPRODUCT((Tableau1[Produits]=A$2)*(Tableau1[lot]=A44)*Tableau1[Entrées])-SUMPRODUCT((Tableau1[Produits]=A$2)*(Tableau1[lot]=A44)*Tableau1[Sorties])</f>
        <v>0</v>
      </c>
      <c r="C44" s="26"/>
      <c r="D44" s="27">
        <f>SUMPRODUCT((Tableau1[Produits]=$C$2)*(Tableau1[lot]=C44)*Tableau1[Entrées])-SUMPRODUCT((Tableau1[Produits]=$C$2)*(Tableau1[lot]=C44)*Tableau1[Sorties])</f>
        <v>0</v>
      </c>
      <c r="E44" s="26"/>
      <c r="F44" s="27">
        <f>SUMPRODUCT((Tableau1[Produits]=$E$2)*(Tableau1[lot]=E44)*Tableau1[Entrées])-SUMPRODUCT((Tableau1[Produits]=$E$2)*(Tableau1[lot]=E44)*Tableau1[Sorties])</f>
        <v>0</v>
      </c>
      <c r="G44" s="26"/>
      <c r="H44" s="26">
        <f>SUMPRODUCT((Tableau1[Produits]=$G$2)*(Tableau1[lot]=G44)*Tableau1[Entrées])-SUMPRODUCT((Tableau1[Produits]=$G$2)*(Tableau1[lot]=G44)*Tableau1[Sorties])</f>
        <v>0</v>
      </c>
    </row>
    <row r="45" spans="1:8">
      <c r="A45" s="25"/>
      <c r="B45" s="47">
        <f>SUMPRODUCT((Tableau1[Produits]=A$2)*(Tableau1[lot]=A45)*Tableau1[Entrées])-SUMPRODUCT((Tableau1[Produits]=A$2)*(Tableau1[lot]=A45)*Tableau1[Sorties])</f>
        <v>0</v>
      </c>
      <c r="C45" s="26"/>
      <c r="D45" s="27">
        <f>SUMPRODUCT((Tableau1[Produits]=$C$2)*(Tableau1[lot]=C45)*Tableau1[Entrées])-SUMPRODUCT((Tableau1[Produits]=$C$2)*(Tableau1[lot]=C45)*Tableau1[Sorties])</f>
        <v>0</v>
      </c>
      <c r="E45" s="26"/>
      <c r="F45" s="27">
        <f>SUMPRODUCT((Tableau1[Produits]=$E$2)*(Tableau1[lot]=E45)*Tableau1[Entrées])-SUMPRODUCT((Tableau1[Produits]=$E$2)*(Tableau1[lot]=E45)*Tableau1[Sorties])</f>
        <v>0</v>
      </c>
      <c r="G45" s="26"/>
      <c r="H45" s="26">
        <f>SUMPRODUCT((Tableau1[Produits]=$G$2)*(Tableau1[lot]=G45)*Tableau1[Entrées])-SUMPRODUCT((Tableau1[Produits]=$G$2)*(Tableau1[lot]=G45)*Tableau1[Sorties])</f>
        <v>0</v>
      </c>
    </row>
    <row r="46" spans="1:8">
      <c r="A46" s="25"/>
      <c r="B46" s="47">
        <f>SUMPRODUCT((Tableau1[Produits]=A$2)*(Tableau1[lot]=A46)*Tableau1[Entrées])-SUMPRODUCT((Tableau1[Produits]=A$2)*(Tableau1[lot]=A46)*Tableau1[Sorties])</f>
        <v>0</v>
      </c>
      <c r="C46" s="26"/>
      <c r="D46" s="27">
        <f>SUMPRODUCT((Tableau1[Produits]=$C$2)*(Tableau1[lot]=C46)*Tableau1[Entrées])-SUMPRODUCT((Tableau1[Produits]=$C$2)*(Tableau1[lot]=C46)*Tableau1[Sorties])</f>
        <v>0</v>
      </c>
      <c r="E46" s="26"/>
      <c r="F46" s="27">
        <f>SUMPRODUCT((Tableau1[Produits]=$E$2)*(Tableau1[lot]=E46)*Tableau1[Entrées])-SUMPRODUCT((Tableau1[Produits]=$E$2)*(Tableau1[lot]=E46)*Tableau1[Sorties])</f>
        <v>0</v>
      </c>
      <c r="G46" s="26"/>
      <c r="H46" s="26">
        <f>SUMPRODUCT((Tableau1[Produits]=$G$2)*(Tableau1[lot]=G46)*Tableau1[Entrées])-SUMPRODUCT((Tableau1[Produits]=$G$2)*(Tableau1[lot]=G46)*Tableau1[Sorties])</f>
        <v>0</v>
      </c>
    </row>
    <row r="47" spans="1:8">
      <c r="A47" s="25"/>
      <c r="B47" s="47">
        <f>SUMPRODUCT((Tableau1[Produits]=A$2)*(Tableau1[lot]=A47)*Tableau1[Entrées])-SUMPRODUCT((Tableau1[Produits]=A$2)*(Tableau1[lot]=A47)*Tableau1[Sorties])</f>
        <v>0</v>
      </c>
      <c r="C47" s="26"/>
      <c r="D47" s="27">
        <f>SUMPRODUCT((Tableau1[Produits]=$C$2)*(Tableau1[lot]=C47)*Tableau1[Entrées])-SUMPRODUCT((Tableau1[Produits]=$C$2)*(Tableau1[lot]=C47)*Tableau1[Sorties])</f>
        <v>0</v>
      </c>
      <c r="E47" s="26"/>
      <c r="F47" s="27">
        <f>SUMPRODUCT((Tableau1[Produits]=$E$2)*(Tableau1[lot]=E47)*Tableau1[Entrées])-SUMPRODUCT((Tableau1[Produits]=$E$2)*(Tableau1[lot]=E47)*Tableau1[Sorties])</f>
        <v>0</v>
      </c>
      <c r="G47" s="26"/>
      <c r="H47" s="26">
        <f>SUMPRODUCT((Tableau1[Produits]=$G$2)*(Tableau1[lot]=G47)*Tableau1[Entrées])-SUMPRODUCT((Tableau1[Produits]=$G$2)*(Tableau1[lot]=G47)*Tableau1[Sorties])</f>
        <v>0</v>
      </c>
    </row>
    <row r="48" spans="1:8">
      <c r="A48" s="25"/>
      <c r="B48" s="47">
        <f>SUMPRODUCT((Tableau1[Produits]=A$2)*(Tableau1[lot]=A48)*Tableau1[Entrées])-SUMPRODUCT((Tableau1[Produits]=A$2)*(Tableau1[lot]=A48)*Tableau1[Sorties])</f>
        <v>0</v>
      </c>
      <c r="C48" s="26"/>
      <c r="D48" s="27">
        <f>SUMPRODUCT((Tableau1[Produits]=$C$2)*(Tableau1[lot]=C48)*Tableau1[Entrées])-SUMPRODUCT((Tableau1[Produits]=$C$2)*(Tableau1[lot]=C48)*Tableau1[Sorties])</f>
        <v>0</v>
      </c>
      <c r="E48" s="26"/>
      <c r="F48" s="27">
        <f>SUMPRODUCT((Tableau1[Produits]=$E$2)*(Tableau1[lot]=E48)*Tableau1[Entrées])-SUMPRODUCT((Tableau1[Produits]=$E$2)*(Tableau1[lot]=E48)*Tableau1[Sorties])</f>
        <v>0</v>
      </c>
      <c r="G48" s="26"/>
      <c r="H48" s="26">
        <f>SUMPRODUCT((Tableau1[Produits]=$G$2)*(Tableau1[lot]=G48)*Tableau1[Entrées])-SUMPRODUCT((Tableau1[Produits]=$G$2)*(Tableau1[lot]=G48)*Tableau1[Sorties])</f>
        <v>0</v>
      </c>
    </row>
    <row r="49" spans="1:8">
      <c r="A49" s="25"/>
      <c r="B49" s="47">
        <f>SUMPRODUCT((Tableau1[Produits]=A$2)*(Tableau1[lot]=A49)*Tableau1[Entrées])-SUMPRODUCT((Tableau1[Produits]=A$2)*(Tableau1[lot]=A49)*Tableau1[Sorties])</f>
        <v>0</v>
      </c>
      <c r="C49" s="26"/>
      <c r="D49" s="27">
        <f>SUMPRODUCT((Tableau1[Produits]=$C$2)*(Tableau1[lot]=C49)*Tableau1[Entrées])-SUMPRODUCT((Tableau1[Produits]=$C$2)*(Tableau1[lot]=C49)*Tableau1[Sorties])</f>
        <v>0</v>
      </c>
      <c r="E49" s="26"/>
      <c r="F49" s="27">
        <f>SUMPRODUCT((Tableau1[Produits]=$E$2)*(Tableau1[lot]=E49)*Tableau1[Entrées])-SUMPRODUCT((Tableau1[Produits]=$E$2)*(Tableau1[lot]=E49)*Tableau1[Sorties])</f>
        <v>0</v>
      </c>
      <c r="G49" s="26"/>
      <c r="H49" s="26">
        <f>SUMPRODUCT((Tableau1[Produits]=$G$2)*(Tableau1[lot]=G49)*Tableau1[Entrées])-SUMPRODUCT((Tableau1[Produits]=$G$2)*(Tableau1[lot]=G49)*Tableau1[Sorties])</f>
        <v>0</v>
      </c>
    </row>
    <row r="50" spans="1:8">
      <c r="A50" s="25"/>
      <c r="B50" s="47">
        <f>SUMPRODUCT((Tableau1[Produits]=A$2)*(Tableau1[lot]=A50)*Tableau1[Entrées])-SUMPRODUCT((Tableau1[Produits]=A$2)*(Tableau1[lot]=A50)*Tableau1[Sorties])</f>
        <v>0</v>
      </c>
      <c r="C50" s="26"/>
      <c r="D50" s="27">
        <f>SUMPRODUCT((Tableau1[Produits]=$C$2)*(Tableau1[lot]=C50)*Tableau1[Entrées])-SUMPRODUCT((Tableau1[Produits]=$C$2)*(Tableau1[lot]=C50)*Tableau1[Sorties])</f>
        <v>0</v>
      </c>
      <c r="E50" s="26"/>
      <c r="F50" s="27">
        <f>SUMPRODUCT((Tableau1[Produits]=$E$2)*(Tableau1[lot]=E50)*Tableau1[Entrées])-SUMPRODUCT((Tableau1[Produits]=$E$2)*(Tableau1[lot]=E50)*Tableau1[Sorties])</f>
        <v>0</v>
      </c>
      <c r="G50" s="26"/>
      <c r="H50" s="26">
        <f>SUMPRODUCT((Tableau1[Produits]=$G$2)*(Tableau1[lot]=G50)*Tableau1[Entrées])-SUMPRODUCT((Tableau1[Produits]=$G$2)*(Tableau1[lot]=G50)*Tableau1[Sorties])</f>
        <v>0</v>
      </c>
    </row>
    <row r="53" spans="1:8">
      <c r="H53" s="31"/>
    </row>
  </sheetData>
  <phoneticPr fontId="4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ENTREE-SORTIE</vt:lpstr>
      <vt:lpstr>MVTS</vt:lpstr>
      <vt:lpstr>LISTES</vt:lpstr>
      <vt:lpstr>RECAP</vt:lpstr>
      <vt:lpstr>colx</vt:lpstr>
      <vt:lpstr>ListeLot_E</vt:lpstr>
      <vt:lpstr>ListeLot_S</vt:lpstr>
      <vt:lpstr>Saisie_E</vt:lpstr>
      <vt:lpstr>Saisie_S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dcterms:created xsi:type="dcterms:W3CDTF">2019-06-12T14:52:06Z</dcterms:created>
  <dcterms:modified xsi:type="dcterms:W3CDTF">2019-11-27T18:39:22Z</dcterms:modified>
</cp:coreProperties>
</file>