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19420" windowHeight="8250"/>
  </bookViews>
  <sheets>
    <sheet name="Mvts" sheetId="5" r:id="rId1"/>
    <sheet name="Base" sheetId="4" r:id="rId2"/>
    <sheet name="Stat_Mvts" sheetId="3" r:id="rId3"/>
  </sheets>
  <definedNames>
    <definedName name="Date_modif">Tableau2[Date]</definedName>
    <definedName name="NOMS">OFFSET(Base!$J$2,0,0,COUNTA(Base!$J:$J)-1)</definedName>
    <definedName name="Qté_R">Tableau2[Qté Entrée]</definedName>
    <definedName name="Qté_S">Tableau2[Qté Sortie]</definedName>
    <definedName name="REF_prod">Tableau2[Produits]</definedName>
  </definedNames>
  <calcPr calcId="145621"/>
</workbook>
</file>

<file path=xl/calcChain.xml><?xml version="1.0" encoding="utf-8"?>
<calcChain xmlns="http://schemas.openxmlformats.org/spreadsheetml/2006/main">
  <c r="B4" i="3" l="1"/>
  <c r="C4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R4" i="3"/>
  <c r="S4" i="3"/>
  <c r="T4" i="3"/>
  <c r="U4" i="3"/>
  <c r="V4" i="3"/>
  <c r="W4" i="3"/>
  <c r="X4" i="3"/>
  <c r="Y4" i="3"/>
  <c r="Z4" i="3"/>
  <c r="AA4" i="3"/>
  <c r="B5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B6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B7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B9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Z9" i="3" s="1"/>
  <c r="Y9" i="3"/>
  <c r="B11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Z11" i="3" s="1"/>
  <c r="Y11" i="3"/>
  <c r="B12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Z12" i="3" s="1"/>
  <c r="Y12" i="3"/>
  <c r="B14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Z14" i="3" s="1"/>
  <c r="Y14" i="3"/>
  <c r="AA14" i="3" s="1"/>
  <c r="B15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Z15" i="3" s="1"/>
  <c r="Y15" i="3"/>
  <c r="B16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Z16" i="3" s="1"/>
  <c r="Y16" i="3"/>
  <c r="B18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Z18" i="3" s="1"/>
  <c r="Y18" i="3"/>
  <c r="B20" i="3"/>
  <c r="C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Z20" i="3" s="1"/>
  <c r="Y20" i="3"/>
  <c r="B21" i="3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Z21" i="3" s="1"/>
  <c r="Y21" i="3"/>
  <c r="B23" i="3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Z23" i="3" s="1"/>
  <c r="Y23" i="3"/>
  <c r="B24" i="3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Z24" i="3" s="1"/>
  <c r="Y24" i="3"/>
  <c r="B26" i="3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Z26" i="3" s="1"/>
  <c r="Y26" i="3"/>
  <c r="AA26" i="3" s="1"/>
  <c r="B27" i="3"/>
  <c r="C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Y27" i="3"/>
  <c r="B29" i="3"/>
  <c r="C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Y29" i="3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Y30" i="3"/>
  <c r="Z30" i="3"/>
  <c r="AA30" i="3"/>
  <c r="B31" i="3"/>
  <c r="C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Y31" i="3"/>
  <c r="Z31" i="3"/>
  <c r="AA31" i="3"/>
  <c r="B32" i="3"/>
  <c r="C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Y32" i="3"/>
  <c r="Z32" i="3"/>
  <c r="AA32" i="3"/>
  <c r="B33" i="3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Y33" i="3"/>
  <c r="Z33" i="3"/>
  <c r="AA33" i="3"/>
  <c r="B34" i="3"/>
  <c r="C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AA34" i="3"/>
  <c r="B36" i="3"/>
  <c r="C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Z36" i="3" s="1"/>
  <c r="Y36" i="3"/>
  <c r="B37" i="3"/>
  <c r="C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Z37" i="3" s="1"/>
  <c r="Y37" i="3"/>
  <c r="B38" i="3"/>
  <c r="C38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Z38" i="3" s="1"/>
  <c r="Y38" i="3"/>
  <c r="B39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Z39" i="3" s="1"/>
  <c r="Y39" i="3"/>
  <c r="B40" i="3"/>
  <c r="C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Z40" i="3" s="1"/>
  <c r="Y40" i="3"/>
  <c r="B41" i="3"/>
  <c r="C41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S41" i="3"/>
  <c r="T41" i="3"/>
  <c r="U41" i="3"/>
  <c r="V41" i="3"/>
  <c r="W41" i="3"/>
  <c r="X41" i="3"/>
  <c r="Y41" i="3"/>
  <c r="Z41" i="3"/>
  <c r="AA41" i="3"/>
  <c r="B42" i="3"/>
  <c r="C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Z42" i="3" s="1"/>
  <c r="Y42" i="3"/>
  <c r="B43" i="3"/>
  <c r="C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Z43" i="3" s="1"/>
  <c r="Y43" i="3"/>
  <c r="B44" i="3"/>
  <c r="C44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Z44" i="3" s="1"/>
  <c r="Y44" i="3"/>
  <c r="B45" i="3"/>
  <c r="C45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S45" i="3"/>
  <c r="T45" i="3"/>
  <c r="U45" i="3"/>
  <c r="V45" i="3"/>
  <c r="W45" i="3"/>
  <c r="X45" i="3"/>
  <c r="Z45" i="3" s="1"/>
  <c r="Y45" i="3"/>
  <c r="B46" i="3"/>
  <c r="C46" i="3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S46" i="3"/>
  <c r="T46" i="3"/>
  <c r="U46" i="3"/>
  <c r="V46" i="3"/>
  <c r="W46" i="3"/>
  <c r="X46" i="3"/>
  <c r="Z46" i="3" s="1"/>
  <c r="Y46" i="3"/>
  <c r="B47" i="3"/>
  <c r="C47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S47" i="3"/>
  <c r="T47" i="3"/>
  <c r="U47" i="3"/>
  <c r="V47" i="3"/>
  <c r="W47" i="3"/>
  <c r="X47" i="3"/>
  <c r="Z47" i="3" s="1"/>
  <c r="Y47" i="3"/>
  <c r="B49" i="3"/>
  <c r="C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T49" i="3"/>
  <c r="U49" i="3"/>
  <c r="V49" i="3"/>
  <c r="W49" i="3"/>
  <c r="X49" i="3"/>
  <c r="Z49" i="3" s="1"/>
  <c r="Y49" i="3"/>
  <c r="B50" i="3"/>
  <c r="C50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S50" i="3"/>
  <c r="T50" i="3"/>
  <c r="U50" i="3"/>
  <c r="V50" i="3"/>
  <c r="W50" i="3"/>
  <c r="X50" i="3"/>
  <c r="Z50" i="3" s="1"/>
  <c r="Y50" i="3"/>
  <c r="B51" i="3"/>
  <c r="C51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Z51" i="3" s="1"/>
  <c r="Y51" i="3"/>
  <c r="B52" i="3"/>
  <c r="C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Y52" i="3"/>
  <c r="B53" i="3"/>
  <c r="C53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S53" i="3"/>
  <c r="T53" i="3"/>
  <c r="U53" i="3"/>
  <c r="V53" i="3"/>
  <c r="W53" i="3"/>
  <c r="X53" i="3"/>
  <c r="Z53" i="3" s="1"/>
  <c r="Y53" i="3"/>
  <c r="B55" i="3"/>
  <c r="C55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S55" i="3"/>
  <c r="T55" i="3"/>
  <c r="U55" i="3"/>
  <c r="V55" i="3"/>
  <c r="W55" i="3"/>
  <c r="X55" i="3"/>
  <c r="Z55" i="3" s="1"/>
  <c r="Y55" i="3"/>
  <c r="B56" i="3"/>
  <c r="C56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S56" i="3"/>
  <c r="T56" i="3"/>
  <c r="U56" i="3"/>
  <c r="V56" i="3"/>
  <c r="W56" i="3"/>
  <c r="X56" i="3"/>
  <c r="Z56" i="3" s="1"/>
  <c r="Y56" i="3"/>
  <c r="B57" i="3"/>
  <c r="C57" i="3"/>
  <c r="D57" i="3"/>
  <c r="E57" i="3"/>
  <c r="F57" i="3"/>
  <c r="G57" i="3"/>
  <c r="H57" i="3"/>
  <c r="I57" i="3"/>
  <c r="J57" i="3"/>
  <c r="K57" i="3"/>
  <c r="L57" i="3"/>
  <c r="M57" i="3"/>
  <c r="N57" i="3"/>
  <c r="O57" i="3"/>
  <c r="P57" i="3"/>
  <c r="Q57" i="3"/>
  <c r="R57" i="3"/>
  <c r="S57" i="3"/>
  <c r="T57" i="3"/>
  <c r="U57" i="3"/>
  <c r="V57" i="3"/>
  <c r="W57" i="3"/>
  <c r="X57" i="3"/>
  <c r="Z57" i="3" s="1"/>
  <c r="Y57" i="3"/>
  <c r="B58" i="3"/>
  <c r="C58" i="3"/>
  <c r="D58" i="3"/>
  <c r="E58" i="3"/>
  <c r="F58" i="3"/>
  <c r="G58" i="3"/>
  <c r="H58" i="3"/>
  <c r="I58" i="3"/>
  <c r="J58" i="3"/>
  <c r="K58" i="3"/>
  <c r="L58" i="3"/>
  <c r="M58" i="3"/>
  <c r="N58" i="3"/>
  <c r="O58" i="3"/>
  <c r="P58" i="3"/>
  <c r="Q58" i="3"/>
  <c r="R58" i="3"/>
  <c r="S58" i="3"/>
  <c r="T58" i="3"/>
  <c r="U58" i="3"/>
  <c r="V58" i="3"/>
  <c r="W58" i="3"/>
  <c r="X58" i="3"/>
  <c r="Z58" i="3" s="1"/>
  <c r="Y58" i="3"/>
  <c r="B59" i="3"/>
  <c r="C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T59" i="3"/>
  <c r="U59" i="3"/>
  <c r="V59" i="3"/>
  <c r="W59" i="3"/>
  <c r="X59" i="3"/>
  <c r="Z59" i="3" s="1"/>
  <c r="Y59" i="3"/>
  <c r="B60" i="3"/>
  <c r="C60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S60" i="3"/>
  <c r="T60" i="3"/>
  <c r="U60" i="3"/>
  <c r="V60" i="3"/>
  <c r="W60" i="3"/>
  <c r="X60" i="3"/>
  <c r="Z60" i="3" s="1"/>
  <c r="Y60" i="3"/>
  <c r="B61" i="3"/>
  <c r="C61" i="3"/>
  <c r="D61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S61" i="3"/>
  <c r="T61" i="3"/>
  <c r="U61" i="3"/>
  <c r="V61" i="3"/>
  <c r="W61" i="3"/>
  <c r="X61" i="3"/>
  <c r="Z61" i="3" s="1"/>
  <c r="Y61" i="3"/>
  <c r="B63" i="3"/>
  <c r="C63" i="3"/>
  <c r="D63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S63" i="3"/>
  <c r="T63" i="3"/>
  <c r="U63" i="3"/>
  <c r="V63" i="3"/>
  <c r="W63" i="3"/>
  <c r="X63" i="3"/>
  <c r="Z63" i="3" s="1"/>
  <c r="Y63" i="3"/>
  <c r="B64" i="3"/>
  <c r="C64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S64" i="3"/>
  <c r="T64" i="3"/>
  <c r="U64" i="3"/>
  <c r="V64" i="3"/>
  <c r="W64" i="3"/>
  <c r="X64" i="3"/>
  <c r="Z64" i="3" s="1"/>
  <c r="Y64" i="3"/>
  <c r="AA64" i="3" s="1"/>
  <c r="W3" i="3"/>
  <c r="Y3" i="3"/>
  <c r="U3" i="3"/>
  <c r="S3" i="3"/>
  <c r="Q3" i="3"/>
  <c r="O3" i="3"/>
  <c r="M3" i="3"/>
  <c r="K3" i="3"/>
  <c r="I3" i="3"/>
  <c r="G3" i="3"/>
  <c r="E3" i="3"/>
  <c r="C3" i="3"/>
  <c r="AA20" i="3" l="1"/>
  <c r="AA42" i="3"/>
  <c r="Z52" i="3"/>
  <c r="AA37" i="3"/>
  <c r="AA44" i="3"/>
  <c r="AB44" i="3" s="1"/>
  <c r="AA29" i="3"/>
  <c r="AA16" i="3"/>
  <c r="AB16" i="3" s="1"/>
  <c r="AA39" i="3"/>
  <c r="AA23" i="3"/>
  <c r="AB23" i="3" s="1"/>
  <c r="AA11" i="3"/>
  <c r="AA47" i="3"/>
  <c r="AB47" i="3" s="1"/>
  <c r="AA40" i="3"/>
  <c r="AA36" i="3"/>
  <c r="AB36" i="3" s="1"/>
  <c r="Z29" i="3"/>
  <c r="Z27" i="3"/>
  <c r="AA24" i="3"/>
  <c r="AA18" i="3"/>
  <c r="AB18" i="3" s="1"/>
  <c r="AA12" i="3"/>
  <c r="AA43" i="3"/>
  <c r="AB43" i="3" s="1"/>
  <c r="AA38" i="3"/>
  <c r="AA27" i="3"/>
  <c r="AA21" i="3"/>
  <c r="AA15" i="3"/>
  <c r="AA9" i="3"/>
  <c r="AA50" i="3"/>
  <c r="AB50" i="3" s="1"/>
  <c r="AB9" i="3"/>
  <c r="AB7" i="3"/>
  <c r="AB6" i="3"/>
  <c r="AB5" i="3"/>
  <c r="AB4" i="3"/>
  <c r="AA56" i="3"/>
  <c r="AB56" i="3" s="1"/>
  <c r="AA52" i="3"/>
  <c r="AA45" i="3"/>
  <c r="AB45" i="3" s="1"/>
  <c r="AB42" i="3"/>
  <c r="AB41" i="3"/>
  <c r="AB40" i="3"/>
  <c r="AB39" i="3"/>
  <c r="AB38" i="3"/>
  <c r="AB37" i="3"/>
  <c r="AB34" i="3"/>
  <c r="AB33" i="3"/>
  <c r="AB32" i="3"/>
  <c r="AB31" i="3"/>
  <c r="AB30" i="3"/>
  <c r="AB29" i="3"/>
  <c r="AB27" i="3"/>
  <c r="AB26" i="3"/>
  <c r="AB24" i="3"/>
  <c r="AB21" i="3"/>
  <c r="AB20" i="3"/>
  <c r="AB15" i="3"/>
  <c r="AB14" i="3"/>
  <c r="AB12" i="3"/>
  <c r="AB11" i="3"/>
  <c r="AA55" i="3"/>
  <c r="AB55" i="3" s="1"/>
  <c r="AA51" i="3"/>
  <c r="AB51" i="3" s="1"/>
  <c r="AA46" i="3"/>
  <c r="AB46" i="3" s="1"/>
  <c r="AB64" i="3"/>
  <c r="AA53" i="3"/>
  <c r="AB53" i="3" s="1"/>
  <c r="AA49" i="3"/>
  <c r="AB49" i="3" s="1"/>
  <c r="AA58" i="3"/>
  <c r="AB58" i="3" s="1"/>
  <c r="AA63" i="3"/>
  <c r="AB63" i="3" s="1"/>
  <c r="AA60" i="3"/>
  <c r="AB60" i="3" s="1"/>
  <c r="AA61" i="3"/>
  <c r="AB61" i="3" s="1"/>
  <c r="AA57" i="3"/>
  <c r="AB57" i="3" s="1"/>
  <c r="AA59" i="3"/>
  <c r="AB59" i="3" s="1"/>
  <c r="AA3" i="3"/>
  <c r="B3" i="3"/>
  <c r="D3" i="3"/>
  <c r="F3" i="3"/>
  <c r="H3" i="3"/>
  <c r="J3" i="3"/>
  <c r="L3" i="3"/>
  <c r="N3" i="3"/>
  <c r="P3" i="3"/>
  <c r="R3" i="3"/>
  <c r="T3" i="3"/>
  <c r="X3" i="3"/>
  <c r="V3" i="3"/>
  <c r="AB52" i="3" l="1"/>
  <c r="Z3" i="3"/>
  <c r="AB3" i="3" s="1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</calcChain>
</file>

<file path=xl/sharedStrings.xml><?xml version="1.0" encoding="utf-8"?>
<sst xmlns="http://schemas.openxmlformats.org/spreadsheetml/2006/main" count="211" uniqueCount="91">
  <si>
    <t>Fanta</t>
  </si>
  <si>
    <t>Senseo</t>
  </si>
  <si>
    <t>Sucre</t>
  </si>
  <si>
    <t>Maes</t>
  </si>
  <si>
    <t>Sprite</t>
  </si>
  <si>
    <t>Vin Blanc</t>
  </si>
  <si>
    <t>Vin Rouge</t>
  </si>
  <si>
    <t xml:space="preserve">Mousseux  </t>
  </si>
  <si>
    <t>Grandin</t>
  </si>
  <si>
    <t>Bière</t>
  </si>
  <si>
    <t>Eau</t>
  </si>
  <si>
    <t>Pomme</t>
  </si>
  <si>
    <t>Laurent</t>
  </si>
  <si>
    <t>Café</t>
  </si>
  <si>
    <t>Terre de Dieu</t>
  </si>
  <si>
    <t>Champagne</t>
  </si>
  <si>
    <t>Château des Touquets</t>
  </si>
  <si>
    <t>Haut de Bourdieu</t>
  </si>
  <si>
    <t>Domaine de la Hallopière</t>
  </si>
  <si>
    <t>Snacks</t>
  </si>
  <si>
    <t>Spéculoos</t>
  </si>
  <si>
    <t>Bru</t>
  </si>
  <si>
    <t>Chaudfontaine</t>
  </si>
  <si>
    <t>Softs</t>
  </si>
  <si>
    <t>Vin Rosé</t>
  </si>
  <si>
    <t>Jupiler</t>
  </si>
  <si>
    <t>BIO</t>
  </si>
  <si>
    <t>Crème café</t>
  </si>
  <si>
    <t>Cacahuètes</t>
  </si>
  <si>
    <t>Chips Sel 250gr</t>
  </si>
  <si>
    <t>Chips Paprika 250gr</t>
  </si>
  <si>
    <t>Kroepoek</t>
  </si>
  <si>
    <t>TUC</t>
  </si>
  <si>
    <t>Jus de Fruits</t>
  </si>
  <si>
    <t>Coca bouteilles</t>
  </si>
  <si>
    <t>Coca canettes</t>
  </si>
  <si>
    <t>Coca Zéro bouteilles</t>
  </si>
  <si>
    <t>Coca Zéro canettes</t>
  </si>
  <si>
    <t>Fortan</t>
  </si>
  <si>
    <t>Ausière</t>
  </si>
  <si>
    <t>Divers</t>
  </si>
  <si>
    <t>Serviettes papier BLANC</t>
  </si>
  <si>
    <t>Serviettes papier COULEUR</t>
  </si>
  <si>
    <t>Majestic cuillères café (100)</t>
  </si>
  <si>
    <t>Tasses avec anse (50)</t>
  </si>
  <si>
    <t>Gobelets blancs (100)</t>
  </si>
  <si>
    <t>Château Coufran</t>
  </si>
  <si>
    <t>Cartouches Filtre Maxtra (2)</t>
  </si>
  <si>
    <t>Pinot</t>
  </si>
  <si>
    <t>BIO 1kg</t>
  </si>
  <si>
    <t>Rouleau Nappe Blanc</t>
  </si>
  <si>
    <t>Orange (VARESA)</t>
  </si>
  <si>
    <t>Familles</t>
  </si>
  <si>
    <t>Noms produits</t>
  </si>
  <si>
    <t>Date</t>
  </si>
  <si>
    <t>Famille</t>
  </si>
  <si>
    <t>Produits</t>
  </si>
  <si>
    <t>Qté Sortie</t>
  </si>
  <si>
    <t>Qté Entrée</t>
  </si>
  <si>
    <t>Par qui?</t>
  </si>
  <si>
    <t>Stock initial</t>
  </si>
  <si>
    <t>nouveau stock</t>
  </si>
  <si>
    <t>Crémant d'Alsace Kuehn</t>
  </si>
  <si>
    <t>Heure</t>
  </si>
  <si>
    <t>Noms</t>
  </si>
  <si>
    <t>René</t>
  </si>
  <si>
    <t>Désiré</t>
  </si>
  <si>
    <t>Severina</t>
  </si>
  <si>
    <t>Roland</t>
  </si>
  <si>
    <t>Veuve Cliquot</t>
  </si>
  <si>
    <t>Thés</t>
  </si>
  <si>
    <t>Vert</t>
  </si>
  <si>
    <t>Parfumé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</si>
  <si>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</si>
  <si>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</si>
  <si>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</si>
  <si>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</si>
  <si>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</si>
  <si>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</si>
  <si>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</si>
  <si>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</si>
  <si>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</si>
  <si>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</si>
  <si>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</si>
  <si>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</si>
  <si>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PRODUITS</t>
  </si>
  <si>
    <t>TOTAL ANNEE</t>
  </si>
  <si>
    <t>IN</t>
  </si>
  <si>
    <t>OUT</t>
  </si>
  <si>
    <t>Mvts(+/-)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</si>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</sst>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0" borderId="5" xfId="0" applyBorder="1"/>
    <xf numFmtId="0" fontId="0" fillId="0" borderId="0" xfId="0" applyBorder="1"/>
    <xf numFmtId="0" fontId="0" fillId="4" borderId="0" xfId="0" applyNumberFormat="1" applyFill="1" applyBorder="1"/>
    <xf numFmtId="0" fontId="1" fillId="2" borderId="5" xfId="0" applyFont="1" applyFill="1" applyBorder="1"/>
    <xf numFmtId="0" fontId="0" fillId="2" borderId="1" xfId="0" applyFill="1" applyBorder="1"/>
    <xf numFmtId="0" fontId="1" fillId="2" borderId="2" xfId="0" applyFont="1" applyFill="1" applyBorder="1" applyAlignment="1">
      <alignment horizontal="center"/>
    </xf>
    <xf numFmtId="0" fontId="0" fillId="0" borderId="8" xfId="0" applyFill="1" applyBorder="1"/>
    <xf numFmtId="0" fontId="1" fillId="2" borderId="8" xfId="0" applyFont="1" applyFill="1" applyBorder="1"/>
    <xf numFmtId="0" fontId="0" fillId="2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3" xfId="0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5" borderId="5" xfId="0" applyFill="1" applyBorder="1"/>
    <xf numFmtId="0" fontId="0" fillId="5" borderId="12" xfId="0" applyFill="1" applyBorder="1" applyAlignment="1">
      <alignment horizontal="center"/>
    </xf>
    <xf numFmtId="0" fontId="0" fillId="5" borderId="8" xfId="0" applyFill="1" applyBorder="1"/>
    <xf numFmtId="0" fontId="0" fillId="2" borderId="8" xfId="0" applyFill="1" applyBorder="1"/>
    <xf numFmtId="0" fontId="0" fillId="5" borderId="2" xfId="0" applyFill="1" applyBorder="1"/>
    <xf numFmtId="0" fontId="0" fillId="5" borderId="13" xfId="0" applyFill="1" applyBorder="1" applyAlignment="1">
      <alignment horizontal="center"/>
    </xf>
    <xf numFmtId="20" fontId="0" fillId="0" borderId="0" xfId="0" applyNumberFormat="1"/>
    <xf numFmtId="0" fontId="0" fillId="4" borderId="9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</cellXfs>
  <cellStyles count="1">
    <cellStyle name="Normal" xfId="0" builtinId="0"/>
  </cellStyles>
  <dxfs count="6">
    <dxf>
      <numFmt numFmtId="0" formatCode="General"/>
      <fill>
        <patternFill patternType="solid">
          <fgColor indexed="64"/>
          <bgColor theme="6" tint="0.59999389629810485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599993896298104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158750</xdr:colOff>
      <xdr:row>0</xdr:row>
      <xdr:rowOff>101600</xdr:rowOff>
    </xdr:from>
    <xdr:to>
      <xdr:col>8</xdr:col>
      <xdr:colOff>273050</xdr:colOff>
      <xdr:row>4</xdr:row>
      <xdr:rowOff>69850</xdr:rowOff>
    </xdr:to>
    <xdr:sp macro="[0]!formulaire" textlink="">
      <xdr:nvSpPr>
        <xdr:cNvPr id="2" name="Rectangle à coins arrondis 1"/>
        <xdr:cNvSpPr/>
      </xdr:nvSpPr>
      <xdr:spPr>
        <a:xfrm>
          <a:off x="7181850" y="101600"/>
          <a:ext cx="876300" cy="5143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Appel</a:t>
          </a:r>
        </a:p>
        <a:p>
          <a:pPr algn="ctr"/>
          <a:r>
            <a:rPr lang="fr-FR" sz="1100"/>
            <a:t>Formulaire</a:t>
          </a:r>
        </a:p>
      </xdr:txBody>
    </xdr:sp>
    <xdr:clientData/>
  </xdr:twoCellAnchor>
  <xdr:twoCellAnchor>
    <xdr:from>
      <xdr:col>7</xdr:col>
      <xdr:colOff>241300</xdr:colOff>
      <xdr:row>5</xdr:row>
      <xdr:rowOff>165100</xdr:rowOff>
    </xdr:from>
    <xdr:to>
      <xdr:col>9</xdr:col>
      <xdr:colOff>95250</xdr:colOff>
      <xdr:row>8</xdr:row>
      <xdr:rowOff>97282</xdr:rowOff>
    </xdr:to>
    <xdr:sp macro="[0]!Va_stat" textlink="">
      <xdr:nvSpPr>
        <xdr:cNvPr id="3" name="Flèche droite 2"/>
        <xdr:cNvSpPr/>
      </xdr:nvSpPr>
      <xdr:spPr>
        <a:xfrm>
          <a:off x="7264400" y="895350"/>
          <a:ext cx="1377950" cy="484632"/>
        </a:xfrm>
        <a:prstGeom prst="rightArrow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Stat_Mvts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165100</xdr:colOff>
      <xdr:row>3</xdr:row>
      <xdr:rowOff>12700</xdr:rowOff>
    </xdr:from>
    <xdr:to>
      <xdr:col>7</xdr:col>
      <xdr:colOff>558800</xdr:colOff>
      <xdr:row>5</xdr:row>
      <xdr:rowOff>129032</xdr:rowOff>
    </xdr:to>
    <xdr:sp macro="[0]!Va_Mvts" textlink="">
      <xdr:nvSpPr>
        <xdr:cNvPr id="2" name="Flèche gauche 1"/>
        <xdr:cNvSpPr/>
      </xdr:nvSpPr>
      <xdr:spPr>
        <a:xfrm>
          <a:off x="6940550" y="565150"/>
          <a:ext cx="1155700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Mvts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38100</xdr:colOff>
      <xdr:row>2</xdr:row>
      <xdr:rowOff>177800</xdr:rowOff>
    </xdr:from>
    <xdr:to>
      <xdr:col>29</xdr:col>
      <xdr:colOff>400050</xdr:colOff>
      <xdr:row>5</xdr:row>
      <xdr:rowOff>109982</xdr:rowOff>
    </xdr:to>
    <xdr:sp macro="[0]!Va_Mvts" textlink="">
      <xdr:nvSpPr>
        <xdr:cNvPr id="2" name="Flèche gauche 1"/>
        <xdr:cNvSpPr/>
      </xdr:nvSpPr>
      <xdr:spPr>
        <a:xfrm>
          <a:off x="12534900" y="552450"/>
          <a:ext cx="1123950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Mvts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G2" totalsRowShown="0" headerRowDxfId="5">
  <autoFilter ref="A1:G2"/>
  <tableColumns count="7">
    <tableColumn id="1" name="Date"/>
    <tableColumn id="2" name="Heure"/>
    <tableColumn id="3" name="Famille"/>
    <tableColumn id="4" name="Produits"/>
    <tableColumn id="5" name="Qté Sortie" dataDxfId="4"/>
    <tableColumn id="6" name="Qté Entrée" dataDxfId="3"/>
    <tableColumn id="7" name="Par qui?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45" totalsRowShown="0">
  <autoFilter ref="A1:D45"/>
  <tableColumns count="4">
    <tableColumn id="1" name="Familles" dataDxfId="2"/>
    <tableColumn id="2" name="Noms produits" dataDxfId="1"/>
    <tableColumn id="3" name="Stock initial"/>
    <tableColumn id="4" name="nouveau stock" dataDxfId="0">
      <calculatedColumnFormula>Base!C2-SUMPRODUCT((Tableau2[]=Base!B2)*(Tableau2[Qté Sortie]))+SUMPRODUCT((Tableau2[]=Base!B2)*(Tableau2[Qté Entrée]))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"/>
  <sheetViews>
    <sheetView tabSelected="1" workbookViewId="0">
      <selection activeCell="G24" sqref="G24"/>
    </sheetView>
  </sheetViews>
  <sheetFormatPr baseColWidth="10" defaultRowHeight="14.5" x14ac:dyDescent="0.35"/>
  <cols>
    <col min="3" max="3" width="15.54296875" customWidth="1"/>
    <col min="4" max="4" width="19.26953125" customWidth="1"/>
    <col min="5" max="5" width="11.26953125" style="6" customWidth="1"/>
    <col min="6" max="6" width="11.90625" style="6" customWidth="1"/>
    <col min="7" max="7" width="20.7265625" customWidth="1"/>
  </cols>
  <sheetData>
    <row r="1" spans="1:7" ht="14" customHeight="1" x14ac:dyDescent="0.35">
      <c r="A1" s="7" t="s">
        <v>54</v>
      </c>
      <c r="B1" s="7" t="s">
        <v>63</v>
      </c>
      <c r="C1" s="7" t="s">
        <v>55</v>
      </c>
      <c r="D1" s="7" t="s">
        <v>56</v>
      </c>
      <c r="E1" s="8" t="s">
        <v>57</v>
      </c>
      <c r="F1" s="8" t="s">
        <v>58</v>
      </c>
      <c r="G1" s="7" t="s">
        <v>59</v>
      </c>
    </row>
    <row r="2" spans="1:7" hidden="1" x14ac:dyDescent="0.35">
      <c r="A2" s="5">
        <v>42005</v>
      </c>
      <c r="B2" s="30">
        <v>0</v>
      </c>
      <c r="C2" t="s">
        <v>90</v>
      </c>
      <c r="D2" t="s">
        <v>90</v>
      </c>
      <c r="G2" t="s">
        <v>90</v>
      </c>
    </row>
    <row r="3" spans="1:7" x14ac:dyDescent="0.35">
      <c r="A3" s="5"/>
      <c r="B3" s="5"/>
    </row>
    <row r="4" spans="1:7" x14ac:dyDescent="0.35">
      <c r="A4" s="5"/>
      <c r="B4" s="5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5"/>
  <sheetViews>
    <sheetView workbookViewId="0">
      <selection activeCell="I18" sqref="I18"/>
    </sheetView>
  </sheetViews>
  <sheetFormatPr baseColWidth="10" defaultRowHeight="14.5" x14ac:dyDescent="0.35"/>
  <cols>
    <col min="2" max="2" width="36.81640625" customWidth="1"/>
    <col min="3" max="3" width="12.453125" customWidth="1"/>
    <col min="4" max="4" width="15" style="9" customWidth="1"/>
  </cols>
  <sheetData>
    <row r="1" spans="1:10" x14ac:dyDescent="0.35">
      <c r="A1" t="s">
        <v>52</v>
      </c>
      <c r="B1" t="s">
        <v>53</v>
      </c>
      <c r="C1" t="s">
        <v>60</v>
      </c>
      <c r="D1" s="9" t="s">
        <v>61</v>
      </c>
      <c r="J1" t="s">
        <v>64</v>
      </c>
    </row>
    <row r="2" spans="1:10" x14ac:dyDescent="0.35">
      <c r="A2" s="3" t="s">
        <v>5</v>
      </c>
      <c r="B2" s="1" t="s">
        <v>17</v>
      </c>
      <c r="C2">
        <v>12</v>
      </c>
      <c r="D2" s="9">
        <f>Base!C2-SUMPRODUCT((Tableau2[]=Base!B2)*(Tableau2[Qté Sortie]))+SUMPRODUCT((Tableau2[]=Base!B2)*(Tableau2[Qté Entrée]))</f>
        <v>12</v>
      </c>
      <c r="J2" t="s">
        <v>66</v>
      </c>
    </row>
    <row r="3" spans="1:10" x14ac:dyDescent="0.35">
      <c r="A3" s="3" t="s">
        <v>5</v>
      </c>
      <c r="B3" s="1" t="s">
        <v>18</v>
      </c>
      <c r="C3">
        <v>24</v>
      </c>
      <c r="D3" s="9">
        <f>Base!C3-SUMPRODUCT((Tableau2[]=Base!B3)*(Tableau2[Qté Sortie]))+SUMPRODUCT((Tableau2[]=Base!B3)*(Tableau2[Qté Entrée]))</f>
        <v>24</v>
      </c>
      <c r="J3" t="s">
        <v>65</v>
      </c>
    </row>
    <row r="4" spans="1:10" x14ac:dyDescent="0.35">
      <c r="A4" s="3" t="s">
        <v>5</v>
      </c>
      <c r="B4" s="1" t="s">
        <v>38</v>
      </c>
      <c r="C4">
        <v>24</v>
      </c>
      <c r="D4" s="9">
        <f>Base!C4-SUMPRODUCT((Tableau2[]=Base!B4)*(Tableau2[Qté Sortie]))+SUMPRODUCT((Tableau2[]=Base!B4)*(Tableau2[Qté Entrée]))</f>
        <v>24</v>
      </c>
      <c r="J4" t="s">
        <v>67</v>
      </c>
    </row>
    <row r="5" spans="1:10" x14ac:dyDescent="0.35">
      <c r="A5" s="3" t="s">
        <v>5</v>
      </c>
      <c r="B5" s="1" t="s">
        <v>39</v>
      </c>
      <c r="C5">
        <v>12</v>
      </c>
      <c r="D5" s="9">
        <f>Base!C5-SUMPRODUCT((Tableau2[]=Base!B5)*(Tableau2[Qté Sortie]))+SUMPRODUCT((Tableau2[]=Base!B5)*(Tableau2[Qté Entrée]))</f>
        <v>12</v>
      </c>
      <c r="J5" t="s">
        <v>68</v>
      </c>
    </row>
    <row r="6" spans="1:10" x14ac:dyDescent="0.35">
      <c r="A6" s="3" t="s">
        <v>5</v>
      </c>
      <c r="B6" s="1" t="s">
        <v>48</v>
      </c>
      <c r="C6">
        <v>12</v>
      </c>
      <c r="D6" s="9">
        <f>Base!C6-SUMPRODUCT((Tableau2[]=Base!B6)*(Tableau2[Qté Sortie]))+SUMPRODUCT((Tableau2[]=Base!B6)*(Tableau2[Qté Entrée]))</f>
        <v>12</v>
      </c>
    </row>
    <row r="7" spans="1:10" x14ac:dyDescent="0.35">
      <c r="A7" s="2" t="s">
        <v>24</v>
      </c>
      <c r="B7" s="1" t="s">
        <v>14</v>
      </c>
      <c r="C7">
        <v>6</v>
      </c>
      <c r="D7" s="9">
        <f>Base!C7-SUMPRODUCT((Tableau2[]=Base!B7)*(Tableau2[Qté Sortie]))+SUMPRODUCT((Tableau2[]=Base!B7)*(Tableau2[Qté Entrée]))</f>
        <v>6</v>
      </c>
    </row>
    <row r="8" spans="1:10" x14ac:dyDescent="0.35">
      <c r="A8" s="2" t="s">
        <v>6</v>
      </c>
      <c r="B8" s="1" t="s">
        <v>46</v>
      </c>
      <c r="C8">
        <v>12</v>
      </c>
      <c r="D8" s="9">
        <f>Base!C8-SUMPRODUCT((Tableau2[]=Base!B8)*(Tableau2[Qté Sortie]))+SUMPRODUCT((Tableau2[]=Base!B8)*(Tableau2[Qté Entrée]))</f>
        <v>12</v>
      </c>
    </row>
    <row r="9" spans="1:10" x14ac:dyDescent="0.35">
      <c r="A9" s="2" t="s">
        <v>6</v>
      </c>
      <c r="B9" s="1" t="s">
        <v>16</v>
      </c>
      <c r="C9">
        <v>15</v>
      </c>
      <c r="D9" s="9">
        <f>Base!C9-SUMPRODUCT((Tableau2[]=Base!B9)*(Tableau2[Qté Sortie]))+SUMPRODUCT((Tableau2[]=Base!B9)*(Tableau2[Qté Entrée]))</f>
        <v>15</v>
      </c>
    </row>
    <row r="10" spans="1:10" x14ac:dyDescent="0.35">
      <c r="A10" s="2" t="s">
        <v>7</v>
      </c>
      <c r="B10" s="1" t="s">
        <v>62</v>
      </c>
      <c r="C10">
        <v>10</v>
      </c>
      <c r="D10" s="9">
        <f>Base!C10-SUMPRODUCT((Tableau2[]=Base!B10)*(Tableau2[Qté Sortie]))+SUMPRODUCT((Tableau2[]=Base!B10)*(Tableau2[Qté Entrée]))</f>
        <v>10</v>
      </c>
    </row>
    <row r="11" spans="1:10" x14ac:dyDescent="0.35">
      <c r="A11" s="2" t="s">
        <v>7</v>
      </c>
      <c r="B11" s="1" t="s">
        <v>12</v>
      </c>
      <c r="C11">
        <v>12</v>
      </c>
      <c r="D11" s="9">
        <f>Base!C11-SUMPRODUCT((Tableau2[]=Base!B11)*(Tableau2[Qté Sortie]))+SUMPRODUCT((Tableau2[]=Base!B11)*(Tableau2[Qté Entrée]))</f>
        <v>12</v>
      </c>
    </row>
    <row r="12" spans="1:10" x14ac:dyDescent="0.35">
      <c r="A12" s="2" t="s">
        <v>7</v>
      </c>
      <c r="B12" s="1" t="s">
        <v>8</v>
      </c>
      <c r="C12">
        <v>10</v>
      </c>
      <c r="D12" s="9">
        <f>Base!C12-SUMPRODUCT((Tableau2[]=Base!B12)*(Tableau2[Qté Sortie]))+SUMPRODUCT((Tableau2[]=Base!B12)*(Tableau2[Qté Entrée]))</f>
        <v>10</v>
      </c>
    </row>
    <row r="13" spans="1:10" x14ac:dyDescent="0.35">
      <c r="A13" s="2" t="s">
        <v>15</v>
      </c>
      <c r="B13" t="s">
        <v>69</v>
      </c>
      <c r="C13">
        <v>5</v>
      </c>
      <c r="D13" s="9">
        <f>Base!C13-SUMPRODUCT((Tableau2[]=Base!B13)*(Tableau2[Qté Sortie]))+SUMPRODUCT((Tableau2[]=Base!B13)*(Tableau2[Qté Entrée]))</f>
        <v>5</v>
      </c>
    </row>
    <row r="14" spans="1:10" x14ac:dyDescent="0.35">
      <c r="A14" s="2" t="s">
        <v>9</v>
      </c>
      <c r="B14" s="1" t="s">
        <v>25</v>
      </c>
      <c r="C14">
        <v>15</v>
      </c>
      <c r="D14" s="9">
        <f>Base!C14-SUMPRODUCT((Tableau2[]=Base!B14)*(Tableau2[Qté Sortie]))+SUMPRODUCT((Tableau2[]=Base!B14)*(Tableau2[Qté Entrée]))</f>
        <v>15</v>
      </c>
    </row>
    <row r="15" spans="1:10" x14ac:dyDescent="0.35">
      <c r="A15" s="2" t="s">
        <v>9</v>
      </c>
      <c r="B15" s="1" t="s">
        <v>3</v>
      </c>
      <c r="C15">
        <v>25</v>
      </c>
      <c r="D15" s="9">
        <f>Base!C15-SUMPRODUCT((Tableau2[]=Base!B15)*(Tableau2[Qté Sortie]))+SUMPRODUCT((Tableau2[]=Base!B15)*(Tableau2[Qté Entrée]))</f>
        <v>25</v>
      </c>
    </row>
    <row r="16" spans="1:10" x14ac:dyDescent="0.35">
      <c r="A16" s="2" t="s">
        <v>33</v>
      </c>
      <c r="B16" s="1" t="s">
        <v>11</v>
      </c>
      <c r="C16">
        <v>15</v>
      </c>
      <c r="D16" s="9">
        <f>Base!C16-SUMPRODUCT((Tableau2[]=Base!B16)*(Tableau2[Qté Sortie]))+SUMPRODUCT((Tableau2[]=Base!B16)*(Tableau2[Qté Entrée]))</f>
        <v>15</v>
      </c>
    </row>
    <row r="17" spans="1:4" x14ac:dyDescent="0.35">
      <c r="A17" s="2" t="s">
        <v>33</v>
      </c>
      <c r="B17" s="1" t="s">
        <v>51</v>
      </c>
      <c r="C17">
        <v>10</v>
      </c>
      <c r="D17" s="9">
        <f>Base!C17-SUMPRODUCT((Tableau2[]=Base!B17)*(Tableau2[Qté Sortie]))+SUMPRODUCT((Tableau2[]=Base!B17)*(Tableau2[Qté Entrée]))</f>
        <v>10</v>
      </c>
    </row>
    <row r="18" spans="1:4" x14ac:dyDescent="0.35">
      <c r="A18" s="2" t="s">
        <v>10</v>
      </c>
      <c r="B18" s="1" t="s">
        <v>21</v>
      </c>
      <c r="C18">
        <v>20</v>
      </c>
      <c r="D18" s="9">
        <f>Base!C18-SUMPRODUCT((Tableau2[]=Base!B18)*(Tableau2[Qté Sortie]))+SUMPRODUCT((Tableau2[]=Base!B18)*(Tableau2[Qté Entrée]))</f>
        <v>20</v>
      </c>
    </row>
    <row r="19" spans="1:4" x14ac:dyDescent="0.35">
      <c r="A19" s="2" t="s">
        <v>10</v>
      </c>
      <c r="B19" s="1" t="s">
        <v>22</v>
      </c>
      <c r="C19">
        <v>20</v>
      </c>
      <c r="D19" s="9">
        <f>Base!C19-SUMPRODUCT((Tableau2[]=Base!B19)*(Tableau2[Qté Sortie]))+SUMPRODUCT((Tableau2[]=Base!B19)*(Tableau2[Qté Entrée]))</f>
        <v>20</v>
      </c>
    </row>
    <row r="20" spans="1:4" x14ac:dyDescent="0.35">
      <c r="A20" s="2" t="s">
        <v>23</v>
      </c>
      <c r="B20" s="1" t="s">
        <v>34</v>
      </c>
      <c r="C20">
        <v>16</v>
      </c>
      <c r="D20" s="9">
        <f>Base!C20-SUMPRODUCT((Tableau2[]=Base!B20)*(Tableau2[Qté Sortie]))+SUMPRODUCT((Tableau2[]=Base!B20)*(Tableau2[Qté Entrée]))</f>
        <v>16</v>
      </c>
    </row>
    <row r="21" spans="1:4" x14ac:dyDescent="0.35">
      <c r="A21" s="2" t="s">
        <v>23</v>
      </c>
      <c r="B21" s="1" t="s">
        <v>35</v>
      </c>
      <c r="C21">
        <v>14</v>
      </c>
      <c r="D21" s="9">
        <f>Base!C21-SUMPRODUCT((Tableau2[]=Base!B21)*(Tableau2[Qté Sortie]))+SUMPRODUCT((Tableau2[]=Base!B21)*(Tableau2[Qté Entrée]))</f>
        <v>14</v>
      </c>
    </row>
    <row r="22" spans="1:4" x14ac:dyDescent="0.35">
      <c r="A22" s="2" t="s">
        <v>23</v>
      </c>
      <c r="B22" s="1" t="s">
        <v>36</v>
      </c>
      <c r="C22">
        <v>15</v>
      </c>
      <c r="D22" s="9">
        <f>Base!C22-SUMPRODUCT((Tableau2[]=Base!B22)*(Tableau2[Qté Sortie]))+SUMPRODUCT((Tableau2[]=Base!B22)*(Tableau2[Qté Entrée]))</f>
        <v>15</v>
      </c>
    </row>
    <row r="23" spans="1:4" x14ac:dyDescent="0.35">
      <c r="A23" s="2" t="s">
        <v>23</v>
      </c>
      <c r="B23" s="1" t="s">
        <v>37</v>
      </c>
      <c r="C23">
        <v>12</v>
      </c>
      <c r="D23" s="9">
        <f>Base!C23-SUMPRODUCT((Tableau2[]=Base!B23)*(Tableau2[Qté Sortie]))+SUMPRODUCT((Tableau2[]=Base!B23)*(Tableau2[Qté Entrée]))</f>
        <v>12</v>
      </c>
    </row>
    <row r="24" spans="1:4" x14ac:dyDescent="0.35">
      <c r="A24" s="2" t="s">
        <v>23</v>
      </c>
      <c r="B24" s="1" t="s">
        <v>0</v>
      </c>
      <c r="C24">
        <v>25</v>
      </c>
      <c r="D24" s="9">
        <f>Base!C24-SUMPRODUCT((Tableau2[]=Base!B24)*(Tableau2[Qté Sortie]))+SUMPRODUCT((Tableau2[]=Base!B24)*(Tableau2[Qté Entrée]))</f>
        <v>25</v>
      </c>
    </row>
    <row r="25" spans="1:4" x14ac:dyDescent="0.35">
      <c r="A25" s="2" t="s">
        <v>23</v>
      </c>
      <c r="B25" s="1" t="s">
        <v>4</v>
      </c>
      <c r="C25">
        <v>15</v>
      </c>
      <c r="D25" s="9">
        <f>Base!C25-SUMPRODUCT((Tableau2[]=Base!B25)*(Tableau2[Qté Sortie]))+SUMPRODUCT((Tableau2[]=Base!B25)*(Tableau2[Qté Entrée]))</f>
        <v>15</v>
      </c>
    </row>
    <row r="26" spans="1:4" x14ac:dyDescent="0.35">
      <c r="A26" s="2" t="s">
        <v>13</v>
      </c>
      <c r="B26" s="1" t="s">
        <v>26</v>
      </c>
      <c r="C26">
        <v>10</v>
      </c>
      <c r="D26" s="9">
        <f>Base!C26-SUMPRODUCT((Tableau2[]=Base!B26)*(Tableau2[Qté Sortie]))+SUMPRODUCT((Tableau2[]=Base!B26)*(Tableau2[Qté Entrée]))</f>
        <v>10</v>
      </c>
    </row>
    <row r="27" spans="1:4" x14ac:dyDescent="0.35">
      <c r="A27" s="2" t="s">
        <v>13</v>
      </c>
      <c r="B27" s="1" t="s">
        <v>49</v>
      </c>
      <c r="C27">
        <v>12</v>
      </c>
      <c r="D27" s="9">
        <f>Base!C27-SUMPRODUCT((Tableau2[]=Base!B27)*(Tableau2[Qté Sortie]))+SUMPRODUCT((Tableau2[]=Base!B27)*(Tableau2[Qté Entrée]))</f>
        <v>12</v>
      </c>
    </row>
    <row r="28" spans="1:4" x14ac:dyDescent="0.35">
      <c r="A28" s="2" t="s">
        <v>13</v>
      </c>
      <c r="B28" s="1" t="s">
        <v>1</v>
      </c>
      <c r="C28">
        <v>25</v>
      </c>
      <c r="D28" s="9">
        <f>Base!C28-SUMPRODUCT((Tableau2[]=Base!B28)*(Tableau2[Qté Sortie]))+SUMPRODUCT((Tableau2[]=Base!B28)*(Tableau2[Qté Entrée]))</f>
        <v>25</v>
      </c>
    </row>
    <row r="29" spans="1:4" x14ac:dyDescent="0.35">
      <c r="A29" s="2" t="s">
        <v>13</v>
      </c>
      <c r="B29" s="1" t="s">
        <v>27</v>
      </c>
      <c r="C29">
        <v>25</v>
      </c>
      <c r="D29" s="9">
        <f>Base!C29-SUMPRODUCT((Tableau2[]=Base!B29)*(Tableau2[Qté Sortie]))+SUMPRODUCT((Tableau2[]=Base!B29)*(Tableau2[Qté Entrée]))</f>
        <v>25</v>
      </c>
    </row>
    <row r="30" spans="1:4" x14ac:dyDescent="0.35">
      <c r="A30" s="2" t="s">
        <v>13</v>
      </c>
      <c r="B30" s="1" t="s">
        <v>2</v>
      </c>
      <c r="C30">
        <v>100</v>
      </c>
      <c r="D30" s="9">
        <f>Base!C30-SUMPRODUCT((Tableau2[]=Base!B30)*(Tableau2[Qté Sortie]))+SUMPRODUCT((Tableau2[]=Base!B30)*(Tableau2[Qté Entrée]))</f>
        <v>100</v>
      </c>
    </row>
    <row r="31" spans="1:4" x14ac:dyDescent="0.35">
      <c r="A31" s="2" t="s">
        <v>13</v>
      </c>
      <c r="B31" s="1" t="s">
        <v>20</v>
      </c>
      <c r="C31">
        <v>20</v>
      </c>
      <c r="D31" s="9">
        <f>Base!C31-SUMPRODUCT((Tableau2[]=Base!B31)*(Tableau2[Qté Sortie]))+SUMPRODUCT((Tableau2[]=Base!B31)*(Tableau2[Qté Entrée]))</f>
        <v>20</v>
      </c>
    </row>
    <row r="32" spans="1:4" x14ac:dyDescent="0.35">
      <c r="A32" s="2" t="s">
        <v>19</v>
      </c>
      <c r="B32" s="1" t="s">
        <v>28</v>
      </c>
      <c r="C32">
        <v>5</v>
      </c>
      <c r="D32" s="9">
        <f>Base!C32-SUMPRODUCT((Tableau2[]=Base!B32)*(Tableau2[Qté Sortie]))+SUMPRODUCT((Tableau2[]=Base!B32)*(Tableau2[Qté Entrée]))</f>
        <v>5</v>
      </c>
    </row>
    <row r="33" spans="1:4" x14ac:dyDescent="0.35">
      <c r="A33" s="2" t="s">
        <v>19</v>
      </c>
      <c r="B33" s="1" t="s">
        <v>29</v>
      </c>
      <c r="C33">
        <v>20</v>
      </c>
      <c r="D33" s="9">
        <f>Base!C33-SUMPRODUCT((Tableau2[]=Base!B33)*(Tableau2[Qté Sortie]))+SUMPRODUCT((Tableau2[]=Base!B33)*(Tableau2[Qté Entrée]))</f>
        <v>20</v>
      </c>
    </row>
    <row r="34" spans="1:4" x14ac:dyDescent="0.35">
      <c r="A34" s="2" t="s">
        <v>19</v>
      </c>
      <c r="B34" s="1" t="s">
        <v>30</v>
      </c>
      <c r="C34">
        <v>20</v>
      </c>
      <c r="D34" s="9">
        <f>Base!C34-SUMPRODUCT((Tableau2[]=Base!B34)*(Tableau2[Qté Sortie]))+SUMPRODUCT((Tableau2[]=Base!B34)*(Tableau2[Qté Entrée]))</f>
        <v>20</v>
      </c>
    </row>
    <row r="35" spans="1:4" x14ac:dyDescent="0.35">
      <c r="A35" s="2" t="s">
        <v>19</v>
      </c>
      <c r="B35" s="1" t="s">
        <v>31</v>
      </c>
      <c r="C35">
        <v>12</v>
      </c>
      <c r="D35" s="9">
        <f>Base!C35-SUMPRODUCT((Tableau2[]=Base!B35)*(Tableau2[Qté Sortie]))+SUMPRODUCT((Tableau2[]=Base!B35)*(Tableau2[Qté Entrée]))</f>
        <v>12</v>
      </c>
    </row>
    <row r="36" spans="1:4" x14ac:dyDescent="0.35">
      <c r="A36" s="2" t="s">
        <v>19</v>
      </c>
      <c r="B36" s="1" t="s">
        <v>32</v>
      </c>
      <c r="C36">
        <v>25</v>
      </c>
      <c r="D36" s="9">
        <f>Base!C36-SUMPRODUCT((Tableau2[]=Base!B36)*(Tableau2[Qté Sortie]))+SUMPRODUCT((Tableau2[]=Base!B36)*(Tableau2[Qté Entrée]))</f>
        <v>25</v>
      </c>
    </row>
    <row r="37" spans="1:4" x14ac:dyDescent="0.35">
      <c r="A37" s="2" t="s">
        <v>40</v>
      </c>
      <c r="B37" s="1" t="s">
        <v>41</v>
      </c>
      <c r="C37">
        <v>50</v>
      </c>
      <c r="D37" s="9">
        <f>Base!C37-SUMPRODUCT((Tableau2[]=Base!B37)*(Tableau2[Qté Sortie]))+SUMPRODUCT((Tableau2[]=Base!B37)*(Tableau2[Qté Entrée]))</f>
        <v>50</v>
      </c>
    </row>
    <row r="38" spans="1:4" x14ac:dyDescent="0.35">
      <c r="A38" s="2" t="s">
        <v>40</v>
      </c>
      <c r="B38" s="1" t="s">
        <v>42</v>
      </c>
      <c r="C38">
        <v>100</v>
      </c>
      <c r="D38" s="9">
        <f>Base!C38-SUMPRODUCT((Tableau2[]=Base!B38)*(Tableau2[Qté Sortie]))+SUMPRODUCT((Tableau2[]=Base!B38)*(Tableau2[Qté Entrée]))</f>
        <v>100</v>
      </c>
    </row>
    <row r="39" spans="1:4" x14ac:dyDescent="0.35">
      <c r="A39" s="2" t="s">
        <v>40</v>
      </c>
      <c r="B39" s="1" t="s">
        <v>43</v>
      </c>
      <c r="C39">
        <v>5</v>
      </c>
      <c r="D39" s="9">
        <f>Base!C39-SUMPRODUCT((Tableau2[]=Base!B39)*(Tableau2[Qté Sortie]))+SUMPRODUCT((Tableau2[]=Base!B39)*(Tableau2[Qté Entrée]))</f>
        <v>5</v>
      </c>
    </row>
    <row r="40" spans="1:4" x14ac:dyDescent="0.35">
      <c r="A40" s="2" t="s">
        <v>40</v>
      </c>
      <c r="B40" s="1" t="s">
        <v>44</v>
      </c>
      <c r="C40">
        <v>15</v>
      </c>
      <c r="D40" s="9">
        <f>Base!C40-SUMPRODUCT((Tableau2[]=Base!B40)*(Tableau2[Qté Sortie]))+SUMPRODUCT((Tableau2[]=Base!B40)*(Tableau2[Qté Entrée]))</f>
        <v>15</v>
      </c>
    </row>
    <row r="41" spans="1:4" x14ac:dyDescent="0.35">
      <c r="A41" s="2" t="s">
        <v>40</v>
      </c>
      <c r="B41" s="1" t="s">
        <v>45</v>
      </c>
      <c r="C41">
        <v>20</v>
      </c>
      <c r="D41" s="9">
        <f>Base!C41-SUMPRODUCT((Tableau2[]=Base!B41)*(Tableau2[Qté Sortie]))+SUMPRODUCT((Tableau2[]=Base!B41)*(Tableau2[Qté Entrée]))</f>
        <v>20</v>
      </c>
    </row>
    <row r="42" spans="1:4" x14ac:dyDescent="0.35">
      <c r="A42" s="2" t="s">
        <v>40</v>
      </c>
      <c r="B42" s="1" t="s">
        <v>47</v>
      </c>
      <c r="C42">
        <v>50</v>
      </c>
      <c r="D42" s="9">
        <f>Base!C42-SUMPRODUCT((Tableau2[]=Base!B42)*(Tableau2[Qté Sortie]))+SUMPRODUCT((Tableau2[]=Base!B42)*(Tableau2[Qté Entrée]))</f>
        <v>50</v>
      </c>
    </row>
    <row r="43" spans="1:4" x14ac:dyDescent="0.35">
      <c r="A43" s="2" t="s">
        <v>40</v>
      </c>
      <c r="B43" s="1" t="s">
        <v>50</v>
      </c>
      <c r="C43">
        <v>12</v>
      </c>
      <c r="D43" s="9">
        <f>Base!C43-SUMPRODUCT((Tableau2[]=Base!B43)*(Tableau2[Qté Sortie]))+SUMPRODUCT((Tableau2[]=Base!B43)*(Tableau2[Qté Entrée]))</f>
        <v>12</v>
      </c>
    </row>
    <row r="44" spans="1:4" x14ac:dyDescent="0.35">
      <c r="A44" s="13" t="s">
        <v>70</v>
      </c>
      <c r="B44" s="10" t="s">
        <v>71</v>
      </c>
      <c r="C44" s="11">
        <v>15</v>
      </c>
      <c r="D44" s="12">
        <f>Base!C44-SUMPRODUCT((Tableau2[]=Base!B44)*(Tableau2[Qté Sortie]))+SUMPRODUCT((Tableau2[]=Base!B44)*(Tableau2[Qté Entrée]))</f>
        <v>15</v>
      </c>
    </row>
    <row r="45" spans="1:4" x14ac:dyDescent="0.35">
      <c r="A45" s="13" t="s">
        <v>70</v>
      </c>
      <c r="B45" s="10" t="s">
        <v>72</v>
      </c>
      <c r="C45" s="11">
        <v>20</v>
      </c>
      <c r="D45" s="12">
        <f>Base!C45-SUMPRODUCT((Tableau2[]=Base!B45)*(Tableau2[Qté Sortie]))+SUMPRODUCT((Tableau2[]=Base!B45)*(Tableau2[Qté Entrée]))</f>
        <v>20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64"/>
  <sheetViews>
    <sheetView showZeros="0" workbookViewId="0">
      <pane xSplit="1" topLeftCell="E1" activePane="topRight" state="frozen"/>
      <selection pane="topRight" activeCell="AB23" sqref="AB23"/>
    </sheetView>
  </sheetViews>
  <sheetFormatPr baseColWidth="10" defaultRowHeight="14.5" x14ac:dyDescent="0.35"/>
  <cols>
    <col min="1" max="1" width="24.1796875" bestFit="1" customWidth="1"/>
    <col min="2" max="7" width="5.6328125" customWidth="1"/>
    <col min="8" max="9" width="5.6328125" style="4" customWidth="1"/>
    <col min="10" max="13" width="5.6328125" customWidth="1"/>
    <col min="14" max="15" width="5.6328125" style="4" customWidth="1"/>
    <col min="16" max="25" width="5.6328125" customWidth="1"/>
    <col min="26" max="26" width="5.6328125" style="6" customWidth="1"/>
    <col min="27" max="27" width="5.6328125" customWidth="1"/>
    <col min="28" max="28" width="8.1796875" style="6" customWidth="1"/>
  </cols>
  <sheetData>
    <row r="1" spans="1:28" ht="15" thickBot="1" x14ac:dyDescent="0.4">
      <c r="A1" s="20" t="s">
        <v>85</v>
      </c>
      <c r="B1" s="31" t="s">
        <v>73</v>
      </c>
      <c r="C1" s="32"/>
      <c r="D1" s="31" t="s">
        <v>74</v>
      </c>
      <c r="E1" s="32"/>
      <c r="F1" s="31" t="s">
        <v>75</v>
      </c>
      <c r="G1" s="32"/>
      <c r="H1" s="31" t="s">
        <v>76</v>
      </c>
      <c r="I1" s="32"/>
      <c r="J1" s="31" t="s">
        <v>77</v>
      </c>
      <c r="K1" s="32"/>
      <c r="L1" s="31" t="s">
        <v>78</v>
      </c>
      <c r="M1" s="32"/>
      <c r="N1" s="31" t="s">
        <v>79</v>
      </c>
      <c r="O1" s="32"/>
      <c r="P1" s="31" t="s">
        <v>80</v>
      </c>
      <c r="Q1" s="32"/>
      <c r="R1" s="31" t="s">
        <v>81</v>
      </c>
      <c r="S1" s="32"/>
      <c r="T1" s="31" t="s">
        <v>82</v>
      </c>
      <c r="U1" s="32"/>
      <c r="V1" s="31" t="s">
        <v>83</v>
      </c>
      <c r="W1" s="32"/>
      <c r="X1" s="35" t="s">
        <v>84</v>
      </c>
      <c r="Y1" s="36"/>
      <c r="Z1" s="33" t="s">
        <v>86</v>
      </c>
      <c r="AA1" s="34"/>
      <c r="AB1" s="34"/>
    </row>
    <row r="2" spans="1:28" x14ac:dyDescent="0.35">
      <c r="A2" s="3" t="s">
        <v>5</v>
      </c>
      <c r="B2" s="3" t="s">
        <v>88</v>
      </c>
      <c r="C2" s="3" t="s">
        <v>87</v>
      </c>
      <c r="D2" s="3" t="s">
        <v>88</v>
      </c>
      <c r="E2" s="3" t="s">
        <v>87</v>
      </c>
      <c r="F2" s="3" t="s">
        <v>88</v>
      </c>
      <c r="G2" s="3" t="s">
        <v>87</v>
      </c>
      <c r="H2" s="3" t="s">
        <v>88</v>
      </c>
      <c r="I2" s="3" t="s">
        <v>87</v>
      </c>
      <c r="J2" s="3" t="s">
        <v>88</v>
      </c>
      <c r="K2" s="3" t="s">
        <v>87</v>
      </c>
      <c r="L2" s="3" t="s">
        <v>88</v>
      </c>
      <c r="M2" s="3" t="s">
        <v>87</v>
      </c>
      <c r="N2" s="3" t="s">
        <v>88</v>
      </c>
      <c r="O2" s="3" t="s">
        <v>87</v>
      </c>
      <c r="P2" s="3" t="s">
        <v>88</v>
      </c>
      <c r="Q2" s="3" t="s">
        <v>87</v>
      </c>
      <c r="R2" s="3" t="s">
        <v>88</v>
      </c>
      <c r="S2" s="3" t="s">
        <v>87</v>
      </c>
      <c r="T2" s="3" t="s">
        <v>88</v>
      </c>
      <c r="U2" s="3" t="s">
        <v>87</v>
      </c>
      <c r="V2" s="3" t="s">
        <v>88</v>
      </c>
      <c r="W2" s="3" t="s">
        <v>87</v>
      </c>
      <c r="X2" s="3" t="s">
        <v>88</v>
      </c>
      <c r="Y2" s="3" t="s">
        <v>87</v>
      </c>
      <c r="Z2" s="15" t="s">
        <v>88</v>
      </c>
      <c r="AA2" s="17" t="s">
        <v>87</v>
      </c>
      <c r="AB2" s="21" t="s">
        <v>89</v>
      </c>
    </row>
    <row r="3" spans="1:28" x14ac:dyDescent="0.35">
      <c r="A3" s="1" t="s">
        <v>17</v>
      </c>
      <c r="B3" s="1">
        <f t="shared" ref="B3:B34" si="0">SUMPRODUCT((MONTH(Date_modif)=1)*(REF_prod=A3)*Qté_S)</f>
        <v>0</v>
      </c>
      <c r="C3" s="1">
        <f t="shared" ref="C3:C34" si="1">SUMPRODUCT((MONTH(Date_modif)=1)*(REF_prod=A3)*Qté_R)</f>
        <v>0</v>
      </c>
      <c r="D3" s="1">
        <f t="shared" ref="D3:D34" si="2">SUMPRODUCT((MONTH(Date_modif)=2)*(REF_prod=A3)*Qté_S)</f>
        <v>0</v>
      </c>
      <c r="E3" s="1">
        <f t="shared" ref="E3:E34" si="3">SUMPRODUCT((MONTH(Date_modif)=2)*(REF_prod=A3)*Qté_R)</f>
        <v>0</v>
      </c>
      <c r="F3" s="1">
        <f t="shared" ref="F3:F9" si="4">SUMPRODUCT((MONTH(Date_modif)=3)*(REF_prod=A3)*Qté_S)</f>
        <v>0</v>
      </c>
      <c r="G3" s="1">
        <f t="shared" ref="G3:G9" si="5">SUMPRODUCT((MONTH(Date_modif)=3)*(REF_prod=A3)*Qté_R)</f>
        <v>0</v>
      </c>
      <c r="H3" s="1">
        <f t="shared" ref="H3:H9" si="6">SUMPRODUCT((MONTH(Date_modif)=4)*(REF_prod=A3)*Qté_S)</f>
        <v>0</v>
      </c>
      <c r="I3" s="1">
        <f t="shared" ref="I3:I9" si="7">SUMPRODUCT((MONTH(Date_modif)=4)*(REF_prod=A3)*Qté_R)</f>
        <v>0</v>
      </c>
      <c r="J3" s="1">
        <f t="shared" ref="J3:J9" si="8">SUMPRODUCT((MONTH(Date_modif)=5)*(REF_prod=A3)*Qté_S)</f>
        <v>0</v>
      </c>
      <c r="K3" s="1">
        <f t="shared" ref="K3:K9" si="9">SUMPRODUCT((MONTH(Date_modif)=5)*(REF_prod=A3)*Qté_R)</f>
        <v>0</v>
      </c>
      <c r="L3" s="1">
        <f t="shared" ref="L3:L9" si="10">SUMPRODUCT((MONTH(Date_modif)=6)*(REF_prod=A3)*Qté_S)</f>
        <v>0</v>
      </c>
      <c r="M3" s="1">
        <f t="shared" ref="M3:M9" si="11">SUMPRODUCT((MONTH(Date_modif)=6)*(REF_prod=A3)*Qté_R)</f>
        <v>0</v>
      </c>
      <c r="N3" s="1">
        <f t="shared" ref="N3:N9" si="12">SUMPRODUCT((MONTH(Date_modif)=7)*(REF_prod=A3)*Qté_S)</f>
        <v>0</v>
      </c>
      <c r="O3" s="1">
        <f t="shared" ref="O3:O9" si="13">SUMPRODUCT((MONTH(Date_modif)=7)*(REF_prod=A3)*Qté_R)</f>
        <v>0</v>
      </c>
      <c r="P3" s="1">
        <f t="shared" ref="P3:P9" si="14">SUMPRODUCT((MONTH(Date_modif)=8)*(REF_prod=A3)*Qté_S)</f>
        <v>0</v>
      </c>
      <c r="Q3" s="1">
        <f t="shared" ref="Q3:Q9" si="15">SUMPRODUCT((MONTH(Date_modif)=8)*(REF_prod=A3)*Qté_R)</f>
        <v>0</v>
      </c>
      <c r="R3" s="1">
        <f t="shared" ref="R3:R9" si="16">SUMPRODUCT((MONTH(Date_modif)=9)*(REF_prod=A3)*Qté_S)</f>
        <v>0</v>
      </c>
      <c r="S3" s="1">
        <f t="shared" ref="S3:S9" si="17">SUMPRODUCT((MONTH(Date_modif)=9)*(REF_prod=A3)*Qté_R)</f>
        <v>0</v>
      </c>
      <c r="T3" s="1">
        <f t="shared" ref="T3:T9" si="18">SUMPRODUCT((MONTH(Date_modif)=10)*(REF_prod=A3)*Qté_S)</f>
        <v>0</v>
      </c>
      <c r="U3" s="1">
        <f t="shared" ref="U3:U9" si="19">SUMPRODUCT((MONTH(Date_modif)=10)*(REF_prod=A3)*Qté_R)</f>
        <v>0</v>
      </c>
      <c r="V3" s="1">
        <f t="shared" ref="V3:V9" si="20">SUMPRODUCT((MONTH(Date_modif)=11)*(REF_prod=$A$3)*Qté_S)</f>
        <v>0</v>
      </c>
      <c r="W3" s="1">
        <f t="shared" ref="W3:W9" si="21">SUMPRODUCT((MONTH(Date_modif)=11)*(REF_prod=A3)*Qté_R)</f>
        <v>0</v>
      </c>
      <c r="X3" s="1">
        <f t="shared" ref="X3:X9" si="22">SUMPRODUCT((MONTH(Date_modif)=12)*(REF_prod=A3)*Qté_S)</f>
        <v>0</v>
      </c>
      <c r="Y3" s="1">
        <f t="shared" ref="Y3:Y9" si="23">SUMPRODUCT((MONTH(Date_modif)=12)*(REF_prod=A3)*Qté_R)</f>
        <v>0</v>
      </c>
      <c r="Z3" s="22">
        <f>B3+D3+F3+H3+J3+L3+N3+P3+R3+T3+V3+X3</f>
        <v>0</v>
      </c>
      <c r="AA3" s="24">
        <f>C3+E3+G3+I3+K3+M3+O3+Q3+S3+U3+W3+Y3</f>
        <v>0</v>
      </c>
      <c r="AB3" s="25" t="str">
        <f>IF(AA3-Z3&lt;0,AA3-Z3,IF(AA3-Z3=0,"0","+"&amp;AA3-Z3))</f>
        <v>0</v>
      </c>
    </row>
    <row r="4" spans="1:28" x14ac:dyDescent="0.35">
      <c r="A4" s="1" t="s">
        <v>18</v>
      </c>
      <c r="B4" s="1">
        <f t="shared" si="0"/>
        <v>0</v>
      </c>
      <c r="C4" s="1">
        <f t="shared" si="1"/>
        <v>0</v>
      </c>
      <c r="D4" s="1">
        <f t="shared" si="2"/>
        <v>0</v>
      </c>
      <c r="E4" s="1">
        <f t="shared" si="3"/>
        <v>0</v>
      </c>
      <c r="F4" s="1">
        <f t="shared" si="4"/>
        <v>0</v>
      </c>
      <c r="G4" s="1">
        <f t="shared" si="5"/>
        <v>0</v>
      </c>
      <c r="H4" s="1">
        <f t="shared" si="6"/>
        <v>0</v>
      </c>
      <c r="I4" s="1">
        <f t="shared" si="7"/>
        <v>0</v>
      </c>
      <c r="J4" s="1">
        <f t="shared" si="8"/>
        <v>0</v>
      </c>
      <c r="K4" s="1">
        <f t="shared" si="9"/>
        <v>0</v>
      </c>
      <c r="L4" s="1">
        <f t="shared" si="10"/>
        <v>0</v>
      </c>
      <c r="M4" s="1">
        <f t="shared" si="11"/>
        <v>0</v>
      </c>
      <c r="N4" s="1">
        <f t="shared" si="12"/>
        <v>0</v>
      </c>
      <c r="O4" s="1">
        <f t="shared" si="13"/>
        <v>0</v>
      </c>
      <c r="P4" s="1">
        <f t="shared" si="14"/>
        <v>0</v>
      </c>
      <c r="Q4" s="1">
        <f t="shared" si="15"/>
        <v>0</v>
      </c>
      <c r="R4" s="1">
        <f t="shared" si="16"/>
        <v>0</v>
      </c>
      <c r="S4" s="1">
        <f t="shared" si="17"/>
        <v>0</v>
      </c>
      <c r="T4" s="1">
        <f t="shared" si="18"/>
        <v>0</v>
      </c>
      <c r="U4" s="1">
        <f t="shared" si="19"/>
        <v>0</v>
      </c>
      <c r="V4" s="1">
        <f t="shared" si="20"/>
        <v>0</v>
      </c>
      <c r="W4" s="1">
        <f t="shared" si="21"/>
        <v>0</v>
      </c>
      <c r="X4" s="1">
        <f t="shared" si="22"/>
        <v>0</v>
      </c>
      <c r="Y4" s="1">
        <f t="shared" si="23"/>
        <v>0</v>
      </c>
      <c r="Z4" s="22">
        <f t="shared" ref="Z4:Z58" si="24">B4+D4+F4+H4+J4+L4+N4+P4+R4+T4+V4+X4</f>
        <v>0</v>
      </c>
      <c r="AA4" s="26">
        <f t="shared" ref="AA4:AA58" si="25">C4+E4+G4+I4+K4+M4+O4+Q4+S4+U4+W4+Y4</f>
        <v>0</v>
      </c>
      <c r="AB4" s="19" t="str">
        <f t="shared" ref="AB4:AB64" si="26">IF(AA4-Z4&lt;0,AA4-Z4,IF(AA4-Z4=0,"0","+"&amp;AA4-Z4))</f>
        <v>0</v>
      </c>
    </row>
    <row r="5" spans="1:28" x14ac:dyDescent="0.35">
      <c r="A5" s="1" t="s">
        <v>38</v>
      </c>
      <c r="B5" s="1">
        <f t="shared" si="0"/>
        <v>0</v>
      </c>
      <c r="C5" s="1">
        <f t="shared" si="1"/>
        <v>0</v>
      </c>
      <c r="D5" s="1">
        <f t="shared" si="2"/>
        <v>0</v>
      </c>
      <c r="E5" s="1">
        <f t="shared" si="3"/>
        <v>0</v>
      </c>
      <c r="F5" s="1">
        <f t="shared" si="4"/>
        <v>0</v>
      </c>
      <c r="G5" s="1">
        <f t="shared" si="5"/>
        <v>0</v>
      </c>
      <c r="H5" s="1">
        <f t="shared" si="6"/>
        <v>0</v>
      </c>
      <c r="I5" s="1">
        <f t="shared" si="7"/>
        <v>0</v>
      </c>
      <c r="J5" s="1">
        <f t="shared" si="8"/>
        <v>0</v>
      </c>
      <c r="K5" s="1">
        <f t="shared" si="9"/>
        <v>0</v>
      </c>
      <c r="L5" s="1">
        <f t="shared" si="10"/>
        <v>0</v>
      </c>
      <c r="M5" s="1">
        <f t="shared" si="11"/>
        <v>0</v>
      </c>
      <c r="N5" s="1">
        <f t="shared" si="12"/>
        <v>0</v>
      </c>
      <c r="O5" s="1">
        <f t="shared" si="13"/>
        <v>0</v>
      </c>
      <c r="P5" s="1">
        <f t="shared" si="14"/>
        <v>0</v>
      </c>
      <c r="Q5" s="1">
        <f t="shared" si="15"/>
        <v>0</v>
      </c>
      <c r="R5" s="1">
        <f t="shared" si="16"/>
        <v>0</v>
      </c>
      <c r="S5" s="1">
        <f t="shared" si="17"/>
        <v>0</v>
      </c>
      <c r="T5" s="1">
        <f t="shared" si="18"/>
        <v>0</v>
      </c>
      <c r="U5" s="1">
        <f t="shared" si="19"/>
        <v>0</v>
      </c>
      <c r="V5" s="1">
        <f t="shared" si="20"/>
        <v>0</v>
      </c>
      <c r="W5" s="1">
        <f t="shared" si="21"/>
        <v>0</v>
      </c>
      <c r="X5" s="1">
        <f t="shared" si="22"/>
        <v>0</v>
      </c>
      <c r="Y5" s="1">
        <f t="shared" si="23"/>
        <v>0</v>
      </c>
      <c r="Z5" s="22">
        <f t="shared" si="24"/>
        <v>0</v>
      </c>
      <c r="AA5" s="26">
        <f t="shared" si="25"/>
        <v>0</v>
      </c>
      <c r="AB5" s="19" t="str">
        <f t="shared" si="26"/>
        <v>0</v>
      </c>
    </row>
    <row r="6" spans="1:28" x14ac:dyDescent="0.35">
      <c r="A6" s="1" t="s">
        <v>39</v>
      </c>
      <c r="B6" s="1">
        <f t="shared" si="0"/>
        <v>0</v>
      </c>
      <c r="C6" s="1">
        <f t="shared" si="1"/>
        <v>0</v>
      </c>
      <c r="D6" s="1">
        <f t="shared" si="2"/>
        <v>0</v>
      </c>
      <c r="E6" s="1">
        <f t="shared" si="3"/>
        <v>0</v>
      </c>
      <c r="F6" s="1">
        <f t="shared" si="4"/>
        <v>0</v>
      </c>
      <c r="G6" s="1">
        <f t="shared" si="5"/>
        <v>0</v>
      </c>
      <c r="H6" s="1">
        <f t="shared" si="6"/>
        <v>0</v>
      </c>
      <c r="I6" s="1">
        <f t="shared" si="7"/>
        <v>0</v>
      </c>
      <c r="J6" s="1">
        <f t="shared" si="8"/>
        <v>0</v>
      </c>
      <c r="K6" s="1">
        <f t="shared" si="9"/>
        <v>0</v>
      </c>
      <c r="L6" s="1">
        <f t="shared" si="10"/>
        <v>0</v>
      </c>
      <c r="M6" s="1">
        <f t="shared" si="11"/>
        <v>0</v>
      </c>
      <c r="N6" s="1">
        <f t="shared" si="12"/>
        <v>0</v>
      </c>
      <c r="O6" s="1">
        <f t="shared" si="13"/>
        <v>0</v>
      </c>
      <c r="P6" s="1">
        <f t="shared" si="14"/>
        <v>0</v>
      </c>
      <c r="Q6" s="1">
        <f t="shared" si="15"/>
        <v>0</v>
      </c>
      <c r="R6" s="1">
        <f t="shared" si="16"/>
        <v>0</v>
      </c>
      <c r="S6" s="1">
        <f t="shared" si="17"/>
        <v>0</v>
      </c>
      <c r="T6" s="1">
        <f t="shared" si="18"/>
        <v>0</v>
      </c>
      <c r="U6" s="1">
        <f t="shared" si="19"/>
        <v>0</v>
      </c>
      <c r="V6" s="1">
        <f t="shared" si="20"/>
        <v>0</v>
      </c>
      <c r="W6" s="1">
        <f t="shared" si="21"/>
        <v>0</v>
      </c>
      <c r="X6" s="1">
        <f t="shared" si="22"/>
        <v>0</v>
      </c>
      <c r="Y6" s="1">
        <f t="shared" si="23"/>
        <v>0</v>
      </c>
      <c r="Z6" s="22">
        <f t="shared" si="24"/>
        <v>0</v>
      </c>
      <c r="AA6" s="26">
        <f t="shared" si="25"/>
        <v>0</v>
      </c>
      <c r="AB6" s="19" t="str">
        <f t="shared" si="26"/>
        <v>0</v>
      </c>
    </row>
    <row r="7" spans="1:28" x14ac:dyDescent="0.35">
      <c r="A7" s="1" t="s">
        <v>48</v>
      </c>
      <c r="B7" s="1">
        <f t="shared" si="0"/>
        <v>0</v>
      </c>
      <c r="C7" s="1">
        <f t="shared" si="1"/>
        <v>0</v>
      </c>
      <c r="D7" s="1">
        <f t="shared" si="2"/>
        <v>0</v>
      </c>
      <c r="E7" s="1">
        <f t="shared" si="3"/>
        <v>0</v>
      </c>
      <c r="F7" s="1">
        <f t="shared" si="4"/>
        <v>0</v>
      </c>
      <c r="G7" s="1">
        <f t="shared" si="5"/>
        <v>0</v>
      </c>
      <c r="H7" s="1">
        <f t="shared" si="6"/>
        <v>0</v>
      </c>
      <c r="I7" s="1">
        <f t="shared" si="7"/>
        <v>0</v>
      </c>
      <c r="J7" s="1">
        <f t="shared" si="8"/>
        <v>0</v>
      </c>
      <c r="K7" s="1">
        <f t="shared" si="9"/>
        <v>0</v>
      </c>
      <c r="L7" s="1">
        <f t="shared" si="10"/>
        <v>0</v>
      </c>
      <c r="M7" s="1">
        <f t="shared" si="11"/>
        <v>0</v>
      </c>
      <c r="N7" s="1">
        <f t="shared" si="12"/>
        <v>0</v>
      </c>
      <c r="O7" s="1">
        <f t="shared" si="13"/>
        <v>0</v>
      </c>
      <c r="P7" s="1">
        <f t="shared" si="14"/>
        <v>0</v>
      </c>
      <c r="Q7" s="1">
        <f t="shared" si="15"/>
        <v>0</v>
      </c>
      <c r="R7" s="1">
        <f t="shared" si="16"/>
        <v>0</v>
      </c>
      <c r="S7" s="1">
        <f t="shared" si="17"/>
        <v>0</v>
      </c>
      <c r="T7" s="1">
        <f t="shared" si="18"/>
        <v>0</v>
      </c>
      <c r="U7" s="1">
        <f t="shared" si="19"/>
        <v>0</v>
      </c>
      <c r="V7" s="1">
        <f t="shared" si="20"/>
        <v>0</v>
      </c>
      <c r="W7" s="1">
        <f t="shared" si="21"/>
        <v>0</v>
      </c>
      <c r="X7" s="1">
        <f t="shared" si="22"/>
        <v>0</v>
      </c>
      <c r="Y7" s="1">
        <f t="shared" si="23"/>
        <v>0</v>
      </c>
      <c r="Z7" s="22">
        <f t="shared" si="24"/>
        <v>0</v>
      </c>
      <c r="AA7" s="26">
        <f t="shared" si="25"/>
        <v>0</v>
      </c>
      <c r="AB7" s="19" t="str">
        <f t="shared" si="26"/>
        <v>0</v>
      </c>
    </row>
    <row r="8" spans="1:28" x14ac:dyDescent="0.35">
      <c r="A8" s="2" t="s">
        <v>24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23"/>
      <c r="AA8" s="27"/>
      <c r="AB8" s="18"/>
    </row>
    <row r="9" spans="1:28" x14ac:dyDescent="0.35">
      <c r="A9" s="1" t="s">
        <v>14</v>
      </c>
      <c r="B9" s="1">
        <f t="shared" si="0"/>
        <v>0</v>
      </c>
      <c r="C9" s="1">
        <f t="shared" si="1"/>
        <v>0</v>
      </c>
      <c r="D9" s="1">
        <f t="shared" si="2"/>
        <v>0</v>
      </c>
      <c r="E9" s="1">
        <f t="shared" si="3"/>
        <v>0</v>
      </c>
      <c r="F9" s="1">
        <f t="shared" si="4"/>
        <v>0</v>
      </c>
      <c r="G9" s="1">
        <f t="shared" si="5"/>
        <v>0</v>
      </c>
      <c r="H9" s="1">
        <f t="shared" si="6"/>
        <v>0</v>
      </c>
      <c r="I9" s="1">
        <f t="shared" si="7"/>
        <v>0</v>
      </c>
      <c r="J9" s="1">
        <f t="shared" si="8"/>
        <v>0</v>
      </c>
      <c r="K9" s="1">
        <f t="shared" si="9"/>
        <v>0</v>
      </c>
      <c r="L9" s="1">
        <f t="shared" si="10"/>
        <v>0</v>
      </c>
      <c r="M9" s="1">
        <f t="shared" si="11"/>
        <v>0</v>
      </c>
      <c r="N9" s="1">
        <f t="shared" si="12"/>
        <v>0</v>
      </c>
      <c r="O9" s="1">
        <f t="shared" si="13"/>
        <v>0</v>
      </c>
      <c r="P9" s="1">
        <f t="shared" si="14"/>
        <v>0</v>
      </c>
      <c r="Q9" s="1">
        <f t="shared" si="15"/>
        <v>0</v>
      </c>
      <c r="R9" s="1">
        <f t="shared" si="16"/>
        <v>0</v>
      </c>
      <c r="S9" s="1">
        <f t="shared" si="17"/>
        <v>0</v>
      </c>
      <c r="T9" s="1">
        <f t="shared" si="18"/>
        <v>0</v>
      </c>
      <c r="U9" s="1">
        <f t="shared" si="19"/>
        <v>0</v>
      </c>
      <c r="V9" s="1">
        <f t="shared" si="20"/>
        <v>0</v>
      </c>
      <c r="W9" s="1">
        <f t="shared" si="21"/>
        <v>0</v>
      </c>
      <c r="X9" s="1">
        <f t="shared" si="22"/>
        <v>0</v>
      </c>
      <c r="Y9" s="1">
        <f t="shared" si="23"/>
        <v>0</v>
      </c>
      <c r="Z9" s="22">
        <f t="shared" si="24"/>
        <v>0</v>
      </c>
      <c r="AA9" s="26">
        <f t="shared" si="25"/>
        <v>0</v>
      </c>
      <c r="AB9" s="19" t="str">
        <f t="shared" si="26"/>
        <v>0</v>
      </c>
    </row>
    <row r="10" spans="1:28" x14ac:dyDescent="0.35">
      <c r="A10" s="2" t="s">
        <v>6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23"/>
      <c r="AA10" s="27"/>
      <c r="AB10" s="18"/>
    </row>
    <row r="11" spans="1:28" x14ac:dyDescent="0.35">
      <c r="A11" s="1" t="s">
        <v>46</v>
      </c>
      <c r="B11" s="1">
        <f t="shared" si="0"/>
        <v>0</v>
      </c>
      <c r="C11" s="1">
        <f t="shared" si="1"/>
        <v>0</v>
      </c>
      <c r="D11" s="1">
        <f t="shared" si="2"/>
        <v>0</v>
      </c>
      <c r="E11" s="1">
        <f t="shared" si="3"/>
        <v>0</v>
      </c>
      <c r="F11" s="1">
        <f>SUMPRODUCT((MONTH(Date_modif)=3)*(REF_prod=A11)*Qté_S)</f>
        <v>0</v>
      </c>
      <c r="G11" s="1">
        <f>SUMPRODUCT((MONTH(Date_modif)=3)*(REF_prod=A11)*Qté_R)</f>
        <v>0</v>
      </c>
      <c r="H11" s="1">
        <f>SUMPRODUCT((MONTH(Date_modif)=4)*(REF_prod=A11)*Qté_S)</f>
        <v>0</v>
      </c>
      <c r="I11" s="1">
        <f>SUMPRODUCT((MONTH(Date_modif)=4)*(REF_prod=A11)*Qté_R)</f>
        <v>0</v>
      </c>
      <c r="J11" s="1">
        <f>SUMPRODUCT((MONTH(Date_modif)=5)*(REF_prod=A11)*Qté_S)</f>
        <v>0</v>
      </c>
      <c r="K11" s="1">
        <f>SUMPRODUCT((MONTH(Date_modif)=5)*(REF_prod=A11)*Qté_R)</f>
        <v>0</v>
      </c>
      <c r="L11" s="1">
        <f>SUMPRODUCT((MONTH(Date_modif)=6)*(REF_prod=A11)*Qté_S)</f>
        <v>0</v>
      </c>
      <c r="M11" s="1">
        <f>SUMPRODUCT((MONTH(Date_modif)=6)*(REF_prod=A11)*Qté_R)</f>
        <v>0</v>
      </c>
      <c r="N11" s="1">
        <f>SUMPRODUCT((MONTH(Date_modif)=7)*(REF_prod=A11)*Qté_S)</f>
        <v>0</v>
      </c>
      <c r="O11" s="1">
        <f>SUMPRODUCT((MONTH(Date_modif)=7)*(REF_prod=A11)*Qté_R)</f>
        <v>0</v>
      </c>
      <c r="P11" s="1">
        <f>SUMPRODUCT((MONTH(Date_modif)=8)*(REF_prod=A11)*Qté_S)</f>
        <v>0</v>
      </c>
      <c r="Q11" s="1">
        <f>SUMPRODUCT((MONTH(Date_modif)=8)*(REF_prod=A11)*Qté_R)</f>
        <v>0</v>
      </c>
      <c r="R11" s="1">
        <f>SUMPRODUCT((MONTH(Date_modif)=9)*(REF_prod=A11)*Qté_S)</f>
        <v>0</v>
      </c>
      <c r="S11" s="1">
        <f>SUMPRODUCT((MONTH(Date_modif)=9)*(REF_prod=A11)*Qté_R)</f>
        <v>0</v>
      </c>
      <c r="T11" s="1">
        <f>SUMPRODUCT((MONTH(Date_modif)=10)*(REF_prod=A11)*Qté_S)</f>
        <v>0</v>
      </c>
      <c r="U11" s="1">
        <f>SUMPRODUCT((MONTH(Date_modif)=10)*(REF_prod=A11)*Qté_R)</f>
        <v>0</v>
      </c>
      <c r="V11" s="1">
        <f>SUMPRODUCT((MONTH(Date_modif)=11)*(REF_prod=$A$3)*Qté_S)</f>
        <v>0</v>
      </c>
      <c r="W11" s="1">
        <f>SUMPRODUCT((MONTH(Date_modif)=11)*(REF_prod=A11)*Qté_R)</f>
        <v>0</v>
      </c>
      <c r="X11" s="1">
        <f>SUMPRODUCT((MONTH(Date_modif)=12)*(REF_prod=A11)*Qté_S)</f>
        <v>0</v>
      </c>
      <c r="Y11" s="1">
        <f>SUMPRODUCT((MONTH(Date_modif)=12)*(REF_prod=A11)*Qté_R)</f>
        <v>0</v>
      </c>
      <c r="Z11" s="22">
        <f t="shared" si="24"/>
        <v>0</v>
      </c>
      <c r="AA11" s="26">
        <f t="shared" si="25"/>
        <v>0</v>
      </c>
      <c r="AB11" s="19" t="str">
        <f t="shared" si="26"/>
        <v>0</v>
      </c>
    </row>
    <row r="12" spans="1:28" x14ac:dyDescent="0.35">
      <c r="A12" s="1" t="s">
        <v>16</v>
      </c>
      <c r="B12" s="1">
        <f t="shared" si="0"/>
        <v>0</v>
      </c>
      <c r="C12" s="1">
        <f t="shared" si="1"/>
        <v>0</v>
      </c>
      <c r="D12" s="1">
        <f t="shared" si="2"/>
        <v>0</v>
      </c>
      <c r="E12" s="1">
        <f t="shared" si="3"/>
        <v>0</v>
      </c>
      <c r="F12" s="1">
        <f>SUMPRODUCT((MONTH(Date_modif)=3)*(REF_prod=A12)*Qté_S)</f>
        <v>0</v>
      </c>
      <c r="G12" s="1">
        <f>SUMPRODUCT((MONTH(Date_modif)=3)*(REF_prod=A12)*Qté_R)</f>
        <v>0</v>
      </c>
      <c r="H12" s="1">
        <f>SUMPRODUCT((MONTH(Date_modif)=4)*(REF_prod=A12)*Qté_S)</f>
        <v>0</v>
      </c>
      <c r="I12" s="1">
        <f>SUMPRODUCT((MONTH(Date_modif)=4)*(REF_prod=A12)*Qté_R)</f>
        <v>0</v>
      </c>
      <c r="J12" s="1">
        <f>SUMPRODUCT((MONTH(Date_modif)=5)*(REF_prod=A12)*Qté_S)</f>
        <v>0</v>
      </c>
      <c r="K12" s="1">
        <f>SUMPRODUCT((MONTH(Date_modif)=5)*(REF_prod=A12)*Qté_R)</f>
        <v>0</v>
      </c>
      <c r="L12" s="1">
        <f>SUMPRODUCT((MONTH(Date_modif)=6)*(REF_prod=A12)*Qté_S)</f>
        <v>0</v>
      </c>
      <c r="M12" s="1">
        <f>SUMPRODUCT((MONTH(Date_modif)=6)*(REF_prod=A12)*Qté_R)</f>
        <v>0</v>
      </c>
      <c r="N12" s="1">
        <f>SUMPRODUCT((MONTH(Date_modif)=7)*(REF_prod=A12)*Qté_S)</f>
        <v>0</v>
      </c>
      <c r="O12" s="1">
        <f>SUMPRODUCT((MONTH(Date_modif)=7)*(REF_prod=A12)*Qté_R)</f>
        <v>0</v>
      </c>
      <c r="P12" s="1">
        <f>SUMPRODUCT((MONTH(Date_modif)=8)*(REF_prod=A12)*Qté_S)</f>
        <v>0</v>
      </c>
      <c r="Q12" s="1">
        <f>SUMPRODUCT((MONTH(Date_modif)=8)*(REF_prod=A12)*Qté_R)</f>
        <v>0</v>
      </c>
      <c r="R12" s="1">
        <f>SUMPRODUCT((MONTH(Date_modif)=9)*(REF_prod=A12)*Qté_S)</f>
        <v>0</v>
      </c>
      <c r="S12" s="1">
        <f>SUMPRODUCT((MONTH(Date_modif)=9)*(REF_prod=A12)*Qté_R)</f>
        <v>0</v>
      </c>
      <c r="T12" s="1">
        <f>SUMPRODUCT((MONTH(Date_modif)=10)*(REF_prod=A12)*Qté_S)</f>
        <v>0</v>
      </c>
      <c r="U12" s="1">
        <f>SUMPRODUCT((MONTH(Date_modif)=10)*(REF_prod=A12)*Qté_R)</f>
        <v>0</v>
      </c>
      <c r="V12" s="1">
        <f>SUMPRODUCT((MONTH(Date_modif)=11)*(REF_prod=$A$3)*Qté_S)</f>
        <v>0</v>
      </c>
      <c r="W12" s="1">
        <f>SUMPRODUCT((MONTH(Date_modif)=11)*(REF_prod=A12)*Qté_R)</f>
        <v>0</v>
      </c>
      <c r="X12" s="1">
        <f>SUMPRODUCT((MONTH(Date_modif)=12)*(REF_prod=A12)*Qté_S)</f>
        <v>0</v>
      </c>
      <c r="Y12" s="1">
        <f>SUMPRODUCT((MONTH(Date_modif)=12)*(REF_prod=A12)*Qté_R)</f>
        <v>0</v>
      </c>
      <c r="Z12" s="22">
        <f t="shared" si="24"/>
        <v>0</v>
      </c>
      <c r="AA12" s="26">
        <f t="shared" si="25"/>
        <v>0</v>
      </c>
      <c r="AB12" s="19" t="str">
        <f t="shared" si="26"/>
        <v>0</v>
      </c>
    </row>
    <row r="13" spans="1:28" x14ac:dyDescent="0.35">
      <c r="A13" s="2" t="s">
        <v>7</v>
      </c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23"/>
      <c r="AA13" s="27"/>
      <c r="AB13" s="18"/>
    </row>
    <row r="14" spans="1:28" x14ac:dyDescent="0.35">
      <c r="A14" s="1" t="s">
        <v>62</v>
      </c>
      <c r="B14" s="1">
        <f t="shared" si="0"/>
        <v>0</v>
      </c>
      <c r="C14" s="1">
        <f t="shared" si="1"/>
        <v>0</v>
      </c>
      <c r="D14" s="1">
        <f t="shared" si="2"/>
        <v>0</v>
      </c>
      <c r="E14" s="1">
        <f t="shared" si="3"/>
        <v>0</v>
      </c>
      <c r="F14" s="1">
        <f>SUMPRODUCT((MONTH(Date_modif)=3)*(REF_prod=A14)*Qté_S)</f>
        <v>0</v>
      </c>
      <c r="G14" s="1">
        <f>SUMPRODUCT((MONTH(Date_modif)=3)*(REF_prod=A14)*Qté_R)</f>
        <v>0</v>
      </c>
      <c r="H14" s="1">
        <f>SUMPRODUCT((MONTH(Date_modif)=4)*(REF_prod=A14)*Qté_S)</f>
        <v>0</v>
      </c>
      <c r="I14" s="1">
        <f>SUMPRODUCT((MONTH(Date_modif)=4)*(REF_prod=A14)*Qté_R)</f>
        <v>0</v>
      </c>
      <c r="J14" s="1">
        <f>SUMPRODUCT((MONTH(Date_modif)=5)*(REF_prod=A14)*Qté_S)</f>
        <v>0</v>
      </c>
      <c r="K14" s="1">
        <f>SUMPRODUCT((MONTH(Date_modif)=5)*(REF_prod=A14)*Qté_R)</f>
        <v>0</v>
      </c>
      <c r="L14" s="1">
        <f>SUMPRODUCT((MONTH(Date_modif)=6)*(REF_prod=A14)*Qté_S)</f>
        <v>0</v>
      </c>
      <c r="M14" s="1">
        <f>SUMPRODUCT((MONTH(Date_modif)=6)*(REF_prod=A14)*Qté_R)</f>
        <v>0</v>
      </c>
      <c r="N14" s="1">
        <f>SUMPRODUCT((MONTH(Date_modif)=7)*(REF_prod=A14)*Qté_S)</f>
        <v>0</v>
      </c>
      <c r="O14" s="1">
        <f>SUMPRODUCT((MONTH(Date_modif)=7)*(REF_prod=A14)*Qté_R)</f>
        <v>0</v>
      </c>
      <c r="P14" s="1">
        <f>SUMPRODUCT((MONTH(Date_modif)=8)*(REF_prod=A14)*Qté_S)</f>
        <v>0</v>
      </c>
      <c r="Q14" s="1">
        <f>SUMPRODUCT((MONTH(Date_modif)=8)*(REF_prod=A14)*Qté_R)</f>
        <v>0</v>
      </c>
      <c r="R14" s="1">
        <f>SUMPRODUCT((MONTH(Date_modif)=9)*(REF_prod=A14)*Qté_S)</f>
        <v>0</v>
      </c>
      <c r="S14" s="1">
        <f>SUMPRODUCT((MONTH(Date_modif)=9)*(REF_prod=A14)*Qté_R)</f>
        <v>0</v>
      </c>
      <c r="T14" s="1">
        <f>SUMPRODUCT((MONTH(Date_modif)=10)*(REF_prod=A14)*Qté_S)</f>
        <v>0</v>
      </c>
      <c r="U14" s="1">
        <f>SUMPRODUCT((MONTH(Date_modif)=10)*(REF_prod=A14)*Qté_R)</f>
        <v>0</v>
      </c>
      <c r="V14" s="1">
        <f>SUMPRODUCT((MONTH(Date_modif)=11)*(REF_prod=$A$3)*Qté_S)</f>
        <v>0</v>
      </c>
      <c r="W14" s="1">
        <f>SUMPRODUCT((MONTH(Date_modif)=11)*(REF_prod=A14)*Qté_R)</f>
        <v>0</v>
      </c>
      <c r="X14" s="1">
        <f>SUMPRODUCT((MONTH(Date_modif)=12)*(REF_prod=A14)*Qté_S)</f>
        <v>0</v>
      </c>
      <c r="Y14" s="1">
        <f>SUMPRODUCT((MONTH(Date_modif)=12)*(REF_prod=A14)*Qté_R)</f>
        <v>0</v>
      </c>
      <c r="Z14" s="22">
        <f t="shared" si="24"/>
        <v>0</v>
      </c>
      <c r="AA14" s="26">
        <f t="shared" si="25"/>
        <v>0</v>
      </c>
      <c r="AB14" s="19" t="str">
        <f t="shared" si="26"/>
        <v>0</v>
      </c>
    </row>
    <row r="15" spans="1:28" x14ac:dyDescent="0.35">
      <c r="A15" s="1" t="s">
        <v>12</v>
      </c>
      <c r="B15" s="1">
        <f t="shared" si="0"/>
        <v>0</v>
      </c>
      <c r="C15" s="1">
        <f t="shared" si="1"/>
        <v>0</v>
      </c>
      <c r="D15" s="1">
        <f t="shared" si="2"/>
        <v>0</v>
      </c>
      <c r="E15" s="1">
        <f t="shared" si="3"/>
        <v>0</v>
      </c>
      <c r="F15" s="1">
        <f>SUMPRODUCT((MONTH(Date_modif)=3)*(REF_prod=A15)*Qté_S)</f>
        <v>0</v>
      </c>
      <c r="G15" s="1">
        <f>SUMPRODUCT((MONTH(Date_modif)=3)*(REF_prod=A15)*Qté_R)</f>
        <v>0</v>
      </c>
      <c r="H15" s="1">
        <f>SUMPRODUCT((MONTH(Date_modif)=4)*(REF_prod=A15)*Qté_S)</f>
        <v>0</v>
      </c>
      <c r="I15" s="1">
        <f>SUMPRODUCT((MONTH(Date_modif)=4)*(REF_prod=A15)*Qté_R)</f>
        <v>0</v>
      </c>
      <c r="J15" s="1">
        <f>SUMPRODUCT((MONTH(Date_modif)=5)*(REF_prod=A15)*Qté_S)</f>
        <v>0</v>
      </c>
      <c r="K15" s="1">
        <f>SUMPRODUCT((MONTH(Date_modif)=5)*(REF_prod=A15)*Qté_R)</f>
        <v>0</v>
      </c>
      <c r="L15" s="1">
        <f>SUMPRODUCT((MONTH(Date_modif)=6)*(REF_prod=A15)*Qté_S)</f>
        <v>0</v>
      </c>
      <c r="M15" s="1">
        <f>SUMPRODUCT((MONTH(Date_modif)=6)*(REF_prod=A15)*Qté_R)</f>
        <v>0</v>
      </c>
      <c r="N15" s="1">
        <f>SUMPRODUCT((MONTH(Date_modif)=7)*(REF_prod=A15)*Qté_S)</f>
        <v>0</v>
      </c>
      <c r="O15" s="1">
        <f>SUMPRODUCT((MONTH(Date_modif)=7)*(REF_prod=A15)*Qté_R)</f>
        <v>0</v>
      </c>
      <c r="P15" s="1">
        <f>SUMPRODUCT((MONTH(Date_modif)=8)*(REF_prod=A15)*Qté_S)</f>
        <v>0</v>
      </c>
      <c r="Q15" s="1">
        <f>SUMPRODUCT((MONTH(Date_modif)=8)*(REF_prod=A15)*Qté_R)</f>
        <v>0</v>
      </c>
      <c r="R15" s="1">
        <f>SUMPRODUCT((MONTH(Date_modif)=9)*(REF_prod=A15)*Qté_S)</f>
        <v>0</v>
      </c>
      <c r="S15" s="1">
        <f>SUMPRODUCT((MONTH(Date_modif)=9)*(REF_prod=A15)*Qté_R)</f>
        <v>0</v>
      </c>
      <c r="T15" s="1">
        <f>SUMPRODUCT((MONTH(Date_modif)=10)*(REF_prod=A15)*Qté_S)</f>
        <v>0</v>
      </c>
      <c r="U15" s="1">
        <f>SUMPRODUCT((MONTH(Date_modif)=10)*(REF_prod=A15)*Qté_R)</f>
        <v>0</v>
      </c>
      <c r="V15" s="1">
        <f>SUMPRODUCT((MONTH(Date_modif)=11)*(REF_prod=$A$3)*Qté_S)</f>
        <v>0</v>
      </c>
      <c r="W15" s="1">
        <f>SUMPRODUCT((MONTH(Date_modif)=11)*(REF_prod=A15)*Qté_R)</f>
        <v>0</v>
      </c>
      <c r="X15" s="1">
        <f>SUMPRODUCT((MONTH(Date_modif)=12)*(REF_prod=A15)*Qté_S)</f>
        <v>0</v>
      </c>
      <c r="Y15" s="1">
        <f>SUMPRODUCT((MONTH(Date_modif)=12)*(REF_prod=A15)*Qté_R)</f>
        <v>0</v>
      </c>
      <c r="Z15" s="22">
        <f t="shared" si="24"/>
        <v>0</v>
      </c>
      <c r="AA15" s="26">
        <f t="shared" si="25"/>
        <v>0</v>
      </c>
      <c r="AB15" s="19" t="str">
        <f t="shared" si="26"/>
        <v>0</v>
      </c>
    </row>
    <row r="16" spans="1:28" x14ac:dyDescent="0.35">
      <c r="A16" s="1" t="s">
        <v>8</v>
      </c>
      <c r="B16" s="1">
        <f t="shared" si="0"/>
        <v>0</v>
      </c>
      <c r="C16" s="1">
        <f t="shared" si="1"/>
        <v>0</v>
      </c>
      <c r="D16" s="1">
        <f t="shared" si="2"/>
        <v>0</v>
      </c>
      <c r="E16" s="1">
        <f t="shared" si="3"/>
        <v>0</v>
      </c>
      <c r="F16" s="1">
        <f>SUMPRODUCT((MONTH(Date_modif)=3)*(REF_prod=A16)*Qté_S)</f>
        <v>0</v>
      </c>
      <c r="G16" s="1">
        <f>SUMPRODUCT((MONTH(Date_modif)=3)*(REF_prod=A16)*Qté_R)</f>
        <v>0</v>
      </c>
      <c r="H16" s="1">
        <f>SUMPRODUCT((MONTH(Date_modif)=4)*(REF_prod=A16)*Qté_S)</f>
        <v>0</v>
      </c>
      <c r="I16" s="1">
        <f>SUMPRODUCT((MONTH(Date_modif)=4)*(REF_prod=A16)*Qté_R)</f>
        <v>0</v>
      </c>
      <c r="J16" s="1">
        <f>SUMPRODUCT((MONTH(Date_modif)=5)*(REF_prod=A16)*Qté_S)</f>
        <v>0</v>
      </c>
      <c r="K16" s="1">
        <f>SUMPRODUCT((MONTH(Date_modif)=5)*(REF_prod=A16)*Qté_R)</f>
        <v>0</v>
      </c>
      <c r="L16" s="1">
        <f>SUMPRODUCT((MONTH(Date_modif)=6)*(REF_prod=A16)*Qté_S)</f>
        <v>0</v>
      </c>
      <c r="M16" s="1">
        <f>SUMPRODUCT((MONTH(Date_modif)=6)*(REF_prod=A16)*Qté_R)</f>
        <v>0</v>
      </c>
      <c r="N16" s="1">
        <f>SUMPRODUCT((MONTH(Date_modif)=7)*(REF_prod=A16)*Qté_S)</f>
        <v>0</v>
      </c>
      <c r="O16" s="1">
        <f>SUMPRODUCT((MONTH(Date_modif)=7)*(REF_prod=A16)*Qté_R)</f>
        <v>0</v>
      </c>
      <c r="P16" s="1">
        <f>SUMPRODUCT((MONTH(Date_modif)=8)*(REF_prod=A16)*Qté_S)</f>
        <v>0</v>
      </c>
      <c r="Q16" s="1">
        <f>SUMPRODUCT((MONTH(Date_modif)=8)*(REF_prod=A16)*Qté_R)</f>
        <v>0</v>
      </c>
      <c r="R16" s="1">
        <f>SUMPRODUCT((MONTH(Date_modif)=9)*(REF_prod=A16)*Qté_S)</f>
        <v>0</v>
      </c>
      <c r="S16" s="1">
        <f>SUMPRODUCT((MONTH(Date_modif)=9)*(REF_prod=A16)*Qté_R)</f>
        <v>0</v>
      </c>
      <c r="T16" s="1">
        <f>SUMPRODUCT((MONTH(Date_modif)=10)*(REF_prod=A16)*Qté_S)</f>
        <v>0</v>
      </c>
      <c r="U16" s="1">
        <f>SUMPRODUCT((MONTH(Date_modif)=10)*(REF_prod=A16)*Qté_R)</f>
        <v>0</v>
      </c>
      <c r="V16" s="1">
        <f>SUMPRODUCT((MONTH(Date_modif)=11)*(REF_prod=$A$3)*Qté_S)</f>
        <v>0</v>
      </c>
      <c r="W16" s="1">
        <f>SUMPRODUCT((MONTH(Date_modif)=11)*(REF_prod=A16)*Qté_R)</f>
        <v>0</v>
      </c>
      <c r="X16" s="1">
        <f>SUMPRODUCT((MONTH(Date_modif)=12)*(REF_prod=A16)*Qté_S)</f>
        <v>0</v>
      </c>
      <c r="Y16" s="1">
        <f>SUMPRODUCT((MONTH(Date_modif)=12)*(REF_prod=A16)*Qté_R)</f>
        <v>0</v>
      </c>
      <c r="Z16" s="22">
        <f t="shared" si="24"/>
        <v>0</v>
      </c>
      <c r="AA16" s="26">
        <f t="shared" si="25"/>
        <v>0</v>
      </c>
      <c r="AB16" s="19" t="str">
        <f t="shared" si="26"/>
        <v>0</v>
      </c>
    </row>
    <row r="17" spans="1:28" x14ac:dyDescent="0.35">
      <c r="A17" s="2" t="s">
        <v>15</v>
      </c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23"/>
      <c r="AA17" s="27"/>
      <c r="AB17" s="18"/>
    </row>
    <row r="18" spans="1:28" x14ac:dyDescent="0.35">
      <c r="A18" s="1" t="s">
        <v>69</v>
      </c>
      <c r="B18" s="1">
        <f t="shared" si="0"/>
        <v>0</v>
      </c>
      <c r="C18" s="1">
        <f t="shared" si="1"/>
        <v>0</v>
      </c>
      <c r="D18" s="1">
        <f t="shared" si="2"/>
        <v>0</v>
      </c>
      <c r="E18" s="1">
        <f t="shared" si="3"/>
        <v>0</v>
      </c>
      <c r="F18" s="1">
        <f>SUMPRODUCT((MONTH(Date_modif)=3)*(REF_prod=A18)*Qté_S)</f>
        <v>0</v>
      </c>
      <c r="G18" s="1">
        <f>SUMPRODUCT((MONTH(Date_modif)=3)*(REF_prod=A18)*Qté_R)</f>
        <v>0</v>
      </c>
      <c r="H18" s="1">
        <f>SUMPRODUCT((MONTH(Date_modif)=4)*(REF_prod=A18)*Qté_S)</f>
        <v>0</v>
      </c>
      <c r="I18" s="1">
        <f>SUMPRODUCT((MONTH(Date_modif)=4)*(REF_prod=A18)*Qté_R)</f>
        <v>0</v>
      </c>
      <c r="J18" s="1">
        <f>SUMPRODUCT((MONTH(Date_modif)=5)*(REF_prod=A18)*Qté_S)</f>
        <v>0</v>
      </c>
      <c r="K18" s="1">
        <f>SUMPRODUCT((MONTH(Date_modif)=5)*(REF_prod=A18)*Qté_R)</f>
        <v>0</v>
      </c>
      <c r="L18" s="1">
        <f>SUMPRODUCT((MONTH(Date_modif)=6)*(REF_prod=A18)*Qté_S)</f>
        <v>0</v>
      </c>
      <c r="M18" s="1">
        <f>SUMPRODUCT((MONTH(Date_modif)=6)*(REF_prod=A18)*Qté_R)</f>
        <v>0</v>
      </c>
      <c r="N18" s="1">
        <f>SUMPRODUCT((MONTH(Date_modif)=7)*(REF_prod=A18)*Qté_S)</f>
        <v>0</v>
      </c>
      <c r="O18" s="1">
        <f>SUMPRODUCT((MONTH(Date_modif)=7)*(REF_prod=A18)*Qté_R)</f>
        <v>0</v>
      </c>
      <c r="P18" s="1">
        <f>SUMPRODUCT((MONTH(Date_modif)=8)*(REF_prod=A18)*Qté_S)</f>
        <v>0</v>
      </c>
      <c r="Q18" s="1">
        <f>SUMPRODUCT((MONTH(Date_modif)=8)*(REF_prod=A18)*Qté_R)</f>
        <v>0</v>
      </c>
      <c r="R18" s="1">
        <f>SUMPRODUCT((MONTH(Date_modif)=9)*(REF_prod=A18)*Qté_S)</f>
        <v>0</v>
      </c>
      <c r="S18" s="1">
        <f>SUMPRODUCT((MONTH(Date_modif)=9)*(REF_prod=A18)*Qté_R)</f>
        <v>0</v>
      </c>
      <c r="T18" s="1">
        <f>SUMPRODUCT((MONTH(Date_modif)=10)*(REF_prod=A18)*Qté_S)</f>
        <v>0</v>
      </c>
      <c r="U18" s="1">
        <f>SUMPRODUCT((MONTH(Date_modif)=10)*(REF_prod=A18)*Qté_R)</f>
        <v>0</v>
      </c>
      <c r="V18" s="1">
        <f>SUMPRODUCT((MONTH(Date_modif)=11)*(REF_prod=$A$3)*Qté_S)</f>
        <v>0</v>
      </c>
      <c r="W18" s="1">
        <f>SUMPRODUCT((MONTH(Date_modif)=11)*(REF_prod=A18)*Qté_R)</f>
        <v>0</v>
      </c>
      <c r="X18" s="1">
        <f>SUMPRODUCT((MONTH(Date_modif)=12)*(REF_prod=A18)*Qté_S)</f>
        <v>0</v>
      </c>
      <c r="Y18" s="1">
        <f>SUMPRODUCT((MONTH(Date_modif)=12)*(REF_prod=A18)*Qté_R)</f>
        <v>0</v>
      </c>
      <c r="Z18" s="22">
        <f t="shared" si="24"/>
        <v>0</v>
      </c>
      <c r="AA18" s="26">
        <f t="shared" si="25"/>
        <v>0</v>
      </c>
      <c r="AB18" s="19" t="str">
        <f t="shared" si="26"/>
        <v>0</v>
      </c>
    </row>
    <row r="19" spans="1:28" x14ac:dyDescent="0.35">
      <c r="A19" s="2" t="s">
        <v>9</v>
      </c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23"/>
      <c r="AA19" s="27"/>
      <c r="AB19" s="18"/>
    </row>
    <row r="20" spans="1:28" x14ac:dyDescent="0.35">
      <c r="A20" s="1" t="s">
        <v>25</v>
      </c>
      <c r="B20" s="1">
        <f t="shared" si="0"/>
        <v>0</v>
      </c>
      <c r="C20" s="1">
        <f t="shared" si="1"/>
        <v>0</v>
      </c>
      <c r="D20" s="1">
        <f t="shared" si="2"/>
        <v>0</v>
      </c>
      <c r="E20" s="1">
        <f t="shared" si="3"/>
        <v>0</v>
      </c>
      <c r="F20" s="1">
        <f>SUMPRODUCT((MONTH(Date_modif)=3)*(REF_prod=A20)*Qté_S)</f>
        <v>0</v>
      </c>
      <c r="G20" s="1">
        <f>SUMPRODUCT((MONTH(Date_modif)=3)*(REF_prod=A20)*Qté_R)</f>
        <v>0</v>
      </c>
      <c r="H20" s="1">
        <f>SUMPRODUCT((MONTH(Date_modif)=4)*(REF_prod=A20)*Qté_S)</f>
        <v>0</v>
      </c>
      <c r="I20" s="1">
        <f>SUMPRODUCT((MONTH(Date_modif)=4)*(REF_prod=A20)*Qté_R)</f>
        <v>0</v>
      </c>
      <c r="J20" s="1">
        <f>SUMPRODUCT((MONTH(Date_modif)=5)*(REF_prod=A20)*Qté_S)</f>
        <v>0</v>
      </c>
      <c r="K20" s="1">
        <f>SUMPRODUCT((MONTH(Date_modif)=5)*(REF_prod=A20)*Qté_R)</f>
        <v>0</v>
      </c>
      <c r="L20" s="1">
        <f>SUMPRODUCT((MONTH(Date_modif)=6)*(REF_prod=A20)*Qté_S)</f>
        <v>0</v>
      </c>
      <c r="M20" s="1">
        <f>SUMPRODUCT((MONTH(Date_modif)=6)*(REF_prod=A20)*Qté_R)</f>
        <v>0</v>
      </c>
      <c r="N20" s="1">
        <f>SUMPRODUCT((MONTH(Date_modif)=7)*(REF_prod=A20)*Qté_S)</f>
        <v>0</v>
      </c>
      <c r="O20" s="1">
        <f>SUMPRODUCT((MONTH(Date_modif)=7)*(REF_prod=A20)*Qté_R)</f>
        <v>0</v>
      </c>
      <c r="P20" s="1">
        <f>SUMPRODUCT((MONTH(Date_modif)=8)*(REF_prod=A20)*Qté_S)</f>
        <v>0</v>
      </c>
      <c r="Q20" s="1">
        <f>SUMPRODUCT((MONTH(Date_modif)=8)*(REF_prod=A20)*Qté_R)</f>
        <v>0</v>
      </c>
      <c r="R20" s="1">
        <f>SUMPRODUCT((MONTH(Date_modif)=9)*(REF_prod=A20)*Qté_S)</f>
        <v>0</v>
      </c>
      <c r="S20" s="1">
        <f>SUMPRODUCT((MONTH(Date_modif)=9)*(REF_prod=A20)*Qté_R)</f>
        <v>0</v>
      </c>
      <c r="T20" s="1">
        <f>SUMPRODUCT((MONTH(Date_modif)=10)*(REF_prod=A20)*Qté_S)</f>
        <v>0</v>
      </c>
      <c r="U20" s="1">
        <f>SUMPRODUCT((MONTH(Date_modif)=10)*(REF_prod=A20)*Qté_R)</f>
        <v>0</v>
      </c>
      <c r="V20" s="1">
        <f>SUMPRODUCT((MONTH(Date_modif)=11)*(REF_prod=$A$3)*Qté_S)</f>
        <v>0</v>
      </c>
      <c r="W20" s="1">
        <f>SUMPRODUCT((MONTH(Date_modif)=11)*(REF_prod=A20)*Qté_R)</f>
        <v>0</v>
      </c>
      <c r="X20" s="1">
        <f>SUMPRODUCT((MONTH(Date_modif)=12)*(REF_prod=A20)*Qté_S)</f>
        <v>0</v>
      </c>
      <c r="Y20" s="1">
        <f>SUMPRODUCT((MONTH(Date_modif)=12)*(REF_prod=A20)*Qté_R)</f>
        <v>0</v>
      </c>
      <c r="Z20" s="22">
        <f t="shared" si="24"/>
        <v>0</v>
      </c>
      <c r="AA20" s="26">
        <f t="shared" si="25"/>
        <v>0</v>
      </c>
      <c r="AB20" s="19" t="str">
        <f t="shared" si="26"/>
        <v>0</v>
      </c>
    </row>
    <row r="21" spans="1:28" x14ac:dyDescent="0.35">
      <c r="A21" s="1" t="s">
        <v>3</v>
      </c>
      <c r="B21" s="1">
        <f t="shared" si="0"/>
        <v>0</v>
      </c>
      <c r="C21" s="1">
        <f t="shared" si="1"/>
        <v>0</v>
      </c>
      <c r="D21" s="1">
        <f t="shared" si="2"/>
        <v>0</v>
      </c>
      <c r="E21" s="1">
        <f t="shared" si="3"/>
        <v>0</v>
      </c>
      <c r="F21" s="1">
        <f>SUMPRODUCT((MONTH(Date_modif)=3)*(REF_prod=A21)*Qté_S)</f>
        <v>0</v>
      </c>
      <c r="G21" s="1">
        <f>SUMPRODUCT((MONTH(Date_modif)=3)*(REF_prod=A21)*Qté_R)</f>
        <v>0</v>
      </c>
      <c r="H21" s="1">
        <f>SUMPRODUCT((MONTH(Date_modif)=4)*(REF_prod=A21)*Qté_S)</f>
        <v>0</v>
      </c>
      <c r="I21" s="1">
        <f>SUMPRODUCT((MONTH(Date_modif)=4)*(REF_prod=A21)*Qté_R)</f>
        <v>0</v>
      </c>
      <c r="J21" s="1">
        <f>SUMPRODUCT((MONTH(Date_modif)=5)*(REF_prod=A21)*Qté_S)</f>
        <v>0</v>
      </c>
      <c r="K21" s="1">
        <f>SUMPRODUCT((MONTH(Date_modif)=5)*(REF_prod=A21)*Qté_R)</f>
        <v>0</v>
      </c>
      <c r="L21" s="1">
        <f>SUMPRODUCT((MONTH(Date_modif)=6)*(REF_prod=A21)*Qté_S)</f>
        <v>0</v>
      </c>
      <c r="M21" s="1">
        <f>SUMPRODUCT((MONTH(Date_modif)=6)*(REF_prod=A21)*Qté_R)</f>
        <v>0</v>
      </c>
      <c r="N21" s="1">
        <f>SUMPRODUCT((MONTH(Date_modif)=7)*(REF_prod=A21)*Qté_S)</f>
        <v>0</v>
      </c>
      <c r="O21" s="1">
        <f>SUMPRODUCT((MONTH(Date_modif)=7)*(REF_prod=A21)*Qté_R)</f>
        <v>0</v>
      </c>
      <c r="P21" s="1">
        <f>SUMPRODUCT((MONTH(Date_modif)=8)*(REF_prod=A21)*Qté_S)</f>
        <v>0</v>
      </c>
      <c r="Q21" s="1">
        <f>SUMPRODUCT((MONTH(Date_modif)=8)*(REF_prod=A21)*Qté_R)</f>
        <v>0</v>
      </c>
      <c r="R21" s="1">
        <f>SUMPRODUCT((MONTH(Date_modif)=9)*(REF_prod=A21)*Qté_S)</f>
        <v>0</v>
      </c>
      <c r="S21" s="1">
        <f>SUMPRODUCT((MONTH(Date_modif)=9)*(REF_prod=A21)*Qté_R)</f>
        <v>0</v>
      </c>
      <c r="T21" s="1">
        <f>SUMPRODUCT((MONTH(Date_modif)=10)*(REF_prod=A21)*Qté_S)</f>
        <v>0</v>
      </c>
      <c r="U21" s="1">
        <f>SUMPRODUCT((MONTH(Date_modif)=10)*(REF_prod=A21)*Qté_R)</f>
        <v>0</v>
      </c>
      <c r="V21" s="1">
        <f>SUMPRODUCT((MONTH(Date_modif)=11)*(REF_prod=$A$3)*Qté_S)</f>
        <v>0</v>
      </c>
      <c r="W21" s="1">
        <f>SUMPRODUCT((MONTH(Date_modif)=11)*(REF_prod=A21)*Qté_R)</f>
        <v>0</v>
      </c>
      <c r="X21" s="1">
        <f>SUMPRODUCT((MONTH(Date_modif)=12)*(REF_prod=A21)*Qté_S)</f>
        <v>0</v>
      </c>
      <c r="Y21" s="1">
        <f>SUMPRODUCT((MONTH(Date_modif)=12)*(REF_prod=A21)*Qté_R)</f>
        <v>0</v>
      </c>
      <c r="Z21" s="22">
        <f t="shared" si="24"/>
        <v>0</v>
      </c>
      <c r="AA21" s="26">
        <f t="shared" si="25"/>
        <v>0</v>
      </c>
      <c r="AB21" s="19" t="str">
        <f t="shared" si="26"/>
        <v>0</v>
      </c>
    </row>
    <row r="22" spans="1:28" x14ac:dyDescent="0.35">
      <c r="A22" s="2" t="s">
        <v>33</v>
      </c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23"/>
      <c r="AA22" s="27"/>
      <c r="AB22" s="18"/>
    </row>
    <row r="23" spans="1:28" x14ac:dyDescent="0.35">
      <c r="A23" s="1" t="s">
        <v>11</v>
      </c>
      <c r="B23" s="1">
        <f t="shared" si="0"/>
        <v>0</v>
      </c>
      <c r="C23" s="1">
        <f t="shared" si="1"/>
        <v>0</v>
      </c>
      <c r="D23" s="1">
        <f t="shared" si="2"/>
        <v>0</v>
      </c>
      <c r="E23" s="1">
        <f t="shared" si="3"/>
        <v>0</v>
      </c>
      <c r="F23" s="1">
        <f>SUMPRODUCT((MONTH(Date_modif)=3)*(REF_prod=A23)*Qté_S)</f>
        <v>0</v>
      </c>
      <c r="G23" s="1">
        <f>SUMPRODUCT((MONTH(Date_modif)=3)*(REF_prod=A23)*Qté_R)</f>
        <v>0</v>
      </c>
      <c r="H23" s="1">
        <f>SUMPRODUCT((MONTH(Date_modif)=4)*(REF_prod=A23)*Qté_S)</f>
        <v>0</v>
      </c>
      <c r="I23" s="1">
        <f>SUMPRODUCT((MONTH(Date_modif)=4)*(REF_prod=A23)*Qté_R)</f>
        <v>0</v>
      </c>
      <c r="J23" s="1">
        <f>SUMPRODUCT((MONTH(Date_modif)=5)*(REF_prod=A23)*Qté_S)</f>
        <v>0</v>
      </c>
      <c r="K23" s="1">
        <f>SUMPRODUCT((MONTH(Date_modif)=5)*(REF_prod=A23)*Qté_R)</f>
        <v>0</v>
      </c>
      <c r="L23" s="1">
        <f>SUMPRODUCT((MONTH(Date_modif)=6)*(REF_prod=A23)*Qté_S)</f>
        <v>0</v>
      </c>
      <c r="M23" s="1">
        <f>SUMPRODUCT((MONTH(Date_modif)=6)*(REF_prod=A23)*Qté_R)</f>
        <v>0</v>
      </c>
      <c r="N23" s="1">
        <f>SUMPRODUCT((MONTH(Date_modif)=7)*(REF_prod=A23)*Qté_S)</f>
        <v>0</v>
      </c>
      <c r="O23" s="1">
        <f>SUMPRODUCT((MONTH(Date_modif)=7)*(REF_prod=A23)*Qté_R)</f>
        <v>0</v>
      </c>
      <c r="P23" s="1">
        <f>SUMPRODUCT((MONTH(Date_modif)=8)*(REF_prod=A23)*Qté_S)</f>
        <v>0</v>
      </c>
      <c r="Q23" s="1">
        <f>SUMPRODUCT((MONTH(Date_modif)=8)*(REF_prod=A23)*Qté_R)</f>
        <v>0</v>
      </c>
      <c r="R23" s="1">
        <f>SUMPRODUCT((MONTH(Date_modif)=9)*(REF_prod=A23)*Qté_S)</f>
        <v>0</v>
      </c>
      <c r="S23" s="1">
        <f>SUMPRODUCT((MONTH(Date_modif)=9)*(REF_prod=A23)*Qté_R)</f>
        <v>0</v>
      </c>
      <c r="T23" s="1">
        <f>SUMPRODUCT((MONTH(Date_modif)=10)*(REF_prod=A23)*Qté_S)</f>
        <v>0</v>
      </c>
      <c r="U23" s="1">
        <f>SUMPRODUCT((MONTH(Date_modif)=10)*(REF_prod=A23)*Qté_R)</f>
        <v>0</v>
      </c>
      <c r="V23" s="1">
        <f>SUMPRODUCT((MONTH(Date_modif)=11)*(REF_prod=$A$3)*Qté_S)</f>
        <v>0</v>
      </c>
      <c r="W23" s="1">
        <f>SUMPRODUCT((MONTH(Date_modif)=11)*(REF_prod=A23)*Qté_R)</f>
        <v>0</v>
      </c>
      <c r="X23" s="1">
        <f>SUMPRODUCT((MONTH(Date_modif)=12)*(REF_prod=A23)*Qté_S)</f>
        <v>0</v>
      </c>
      <c r="Y23" s="1">
        <f>SUMPRODUCT((MONTH(Date_modif)=12)*(REF_prod=A23)*Qté_R)</f>
        <v>0</v>
      </c>
      <c r="Z23" s="22">
        <f t="shared" si="24"/>
        <v>0</v>
      </c>
      <c r="AA23" s="26">
        <f t="shared" si="25"/>
        <v>0</v>
      </c>
      <c r="AB23" s="19" t="str">
        <f t="shared" si="26"/>
        <v>0</v>
      </c>
    </row>
    <row r="24" spans="1:28" x14ac:dyDescent="0.35">
      <c r="A24" s="1" t="s">
        <v>51</v>
      </c>
      <c r="B24" s="1">
        <f t="shared" si="0"/>
        <v>0</v>
      </c>
      <c r="C24" s="1">
        <f t="shared" si="1"/>
        <v>0</v>
      </c>
      <c r="D24" s="1">
        <f t="shared" si="2"/>
        <v>0</v>
      </c>
      <c r="E24" s="1">
        <f t="shared" si="3"/>
        <v>0</v>
      </c>
      <c r="F24" s="1">
        <f>SUMPRODUCT((MONTH(Date_modif)=3)*(REF_prod=A24)*Qté_S)</f>
        <v>0</v>
      </c>
      <c r="G24" s="1">
        <f>SUMPRODUCT((MONTH(Date_modif)=3)*(REF_prod=A24)*Qté_R)</f>
        <v>0</v>
      </c>
      <c r="H24" s="1">
        <f>SUMPRODUCT((MONTH(Date_modif)=4)*(REF_prod=A24)*Qté_S)</f>
        <v>0</v>
      </c>
      <c r="I24" s="1">
        <f>SUMPRODUCT((MONTH(Date_modif)=4)*(REF_prod=A24)*Qté_R)</f>
        <v>0</v>
      </c>
      <c r="J24" s="1">
        <f>SUMPRODUCT((MONTH(Date_modif)=5)*(REF_prod=A24)*Qté_S)</f>
        <v>0</v>
      </c>
      <c r="K24" s="1">
        <f>SUMPRODUCT((MONTH(Date_modif)=5)*(REF_prod=A24)*Qté_R)</f>
        <v>0</v>
      </c>
      <c r="L24" s="1">
        <f>SUMPRODUCT((MONTH(Date_modif)=6)*(REF_prod=A24)*Qté_S)</f>
        <v>0</v>
      </c>
      <c r="M24" s="1">
        <f>SUMPRODUCT((MONTH(Date_modif)=6)*(REF_prod=A24)*Qté_R)</f>
        <v>0</v>
      </c>
      <c r="N24" s="1">
        <f>SUMPRODUCT((MONTH(Date_modif)=7)*(REF_prod=A24)*Qté_S)</f>
        <v>0</v>
      </c>
      <c r="O24" s="1">
        <f>SUMPRODUCT((MONTH(Date_modif)=7)*(REF_prod=A24)*Qté_R)</f>
        <v>0</v>
      </c>
      <c r="P24" s="1">
        <f>SUMPRODUCT((MONTH(Date_modif)=8)*(REF_prod=A24)*Qté_S)</f>
        <v>0</v>
      </c>
      <c r="Q24" s="1">
        <f>SUMPRODUCT((MONTH(Date_modif)=8)*(REF_prod=A24)*Qté_R)</f>
        <v>0</v>
      </c>
      <c r="R24" s="1">
        <f>SUMPRODUCT((MONTH(Date_modif)=9)*(REF_prod=A24)*Qté_S)</f>
        <v>0</v>
      </c>
      <c r="S24" s="1">
        <f>SUMPRODUCT((MONTH(Date_modif)=9)*(REF_prod=A24)*Qté_R)</f>
        <v>0</v>
      </c>
      <c r="T24" s="1">
        <f>SUMPRODUCT((MONTH(Date_modif)=10)*(REF_prod=A24)*Qté_S)</f>
        <v>0</v>
      </c>
      <c r="U24" s="1">
        <f>SUMPRODUCT((MONTH(Date_modif)=10)*(REF_prod=A24)*Qté_R)</f>
        <v>0</v>
      </c>
      <c r="V24" s="1">
        <f>SUMPRODUCT((MONTH(Date_modif)=11)*(REF_prod=$A$3)*Qté_S)</f>
        <v>0</v>
      </c>
      <c r="W24" s="1">
        <f>SUMPRODUCT((MONTH(Date_modif)=11)*(REF_prod=A24)*Qté_R)</f>
        <v>0</v>
      </c>
      <c r="X24" s="1">
        <f>SUMPRODUCT((MONTH(Date_modif)=12)*(REF_prod=A24)*Qté_S)</f>
        <v>0</v>
      </c>
      <c r="Y24" s="1">
        <f>SUMPRODUCT((MONTH(Date_modif)=12)*(REF_prod=A24)*Qté_R)</f>
        <v>0</v>
      </c>
      <c r="Z24" s="22">
        <f t="shared" si="24"/>
        <v>0</v>
      </c>
      <c r="AA24" s="26">
        <f t="shared" si="25"/>
        <v>0</v>
      </c>
      <c r="AB24" s="19" t="str">
        <f t="shared" si="26"/>
        <v>0</v>
      </c>
    </row>
    <row r="25" spans="1:28" x14ac:dyDescent="0.35">
      <c r="A25" s="2" t="s">
        <v>10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23"/>
      <c r="AA25" s="27"/>
      <c r="AB25" s="18"/>
    </row>
    <row r="26" spans="1:28" x14ac:dyDescent="0.35">
      <c r="A26" s="1" t="s">
        <v>21</v>
      </c>
      <c r="B26" s="1">
        <f t="shared" si="0"/>
        <v>0</v>
      </c>
      <c r="C26" s="1">
        <f t="shared" si="1"/>
        <v>0</v>
      </c>
      <c r="D26" s="1">
        <f t="shared" si="2"/>
        <v>0</v>
      </c>
      <c r="E26" s="1">
        <f t="shared" si="3"/>
        <v>0</v>
      </c>
      <c r="F26" s="1">
        <f>SUMPRODUCT((MONTH(Date_modif)=3)*(REF_prod=A26)*Qté_S)</f>
        <v>0</v>
      </c>
      <c r="G26" s="1">
        <f>SUMPRODUCT((MONTH(Date_modif)=3)*(REF_prod=A26)*Qté_R)</f>
        <v>0</v>
      </c>
      <c r="H26" s="1">
        <f>SUMPRODUCT((MONTH(Date_modif)=4)*(REF_prod=A26)*Qté_S)</f>
        <v>0</v>
      </c>
      <c r="I26" s="1">
        <f>SUMPRODUCT((MONTH(Date_modif)=4)*(REF_prod=A26)*Qté_R)</f>
        <v>0</v>
      </c>
      <c r="J26" s="1">
        <f>SUMPRODUCT((MONTH(Date_modif)=5)*(REF_prod=A26)*Qté_S)</f>
        <v>0</v>
      </c>
      <c r="K26" s="1">
        <f>SUMPRODUCT((MONTH(Date_modif)=5)*(REF_prod=A26)*Qté_R)</f>
        <v>0</v>
      </c>
      <c r="L26" s="1">
        <f>SUMPRODUCT((MONTH(Date_modif)=6)*(REF_prod=A26)*Qté_S)</f>
        <v>0</v>
      </c>
      <c r="M26" s="1">
        <f>SUMPRODUCT((MONTH(Date_modif)=6)*(REF_prod=A26)*Qté_R)</f>
        <v>0</v>
      </c>
      <c r="N26" s="1">
        <f>SUMPRODUCT((MONTH(Date_modif)=7)*(REF_prod=A26)*Qté_S)</f>
        <v>0</v>
      </c>
      <c r="O26" s="1">
        <f>SUMPRODUCT((MONTH(Date_modif)=7)*(REF_prod=A26)*Qté_R)</f>
        <v>0</v>
      </c>
      <c r="P26" s="1">
        <f>SUMPRODUCT((MONTH(Date_modif)=8)*(REF_prod=A26)*Qté_S)</f>
        <v>0</v>
      </c>
      <c r="Q26" s="1">
        <f>SUMPRODUCT((MONTH(Date_modif)=8)*(REF_prod=A26)*Qté_R)</f>
        <v>0</v>
      </c>
      <c r="R26" s="1">
        <f>SUMPRODUCT((MONTH(Date_modif)=9)*(REF_prod=A26)*Qté_S)</f>
        <v>0</v>
      </c>
      <c r="S26" s="1">
        <f>SUMPRODUCT((MONTH(Date_modif)=9)*(REF_prod=A26)*Qté_R)</f>
        <v>0</v>
      </c>
      <c r="T26" s="1">
        <f>SUMPRODUCT((MONTH(Date_modif)=10)*(REF_prod=A26)*Qté_S)</f>
        <v>0</v>
      </c>
      <c r="U26" s="1">
        <f>SUMPRODUCT((MONTH(Date_modif)=10)*(REF_prod=A26)*Qté_R)</f>
        <v>0</v>
      </c>
      <c r="V26" s="1">
        <f>SUMPRODUCT((MONTH(Date_modif)=11)*(REF_prod=$A$3)*Qté_S)</f>
        <v>0</v>
      </c>
      <c r="W26" s="1">
        <f>SUMPRODUCT((MONTH(Date_modif)=11)*(REF_prod=A26)*Qté_R)</f>
        <v>0</v>
      </c>
      <c r="X26" s="1">
        <f>SUMPRODUCT((MONTH(Date_modif)=12)*(REF_prod=A26)*Qté_S)</f>
        <v>0</v>
      </c>
      <c r="Y26" s="1">
        <f>SUMPRODUCT((MONTH(Date_modif)=12)*(REF_prod=A26)*Qté_R)</f>
        <v>0</v>
      </c>
      <c r="Z26" s="22">
        <f t="shared" si="24"/>
        <v>0</v>
      </c>
      <c r="AA26" s="26">
        <f t="shared" si="25"/>
        <v>0</v>
      </c>
      <c r="AB26" s="19" t="str">
        <f t="shared" si="26"/>
        <v>0</v>
      </c>
    </row>
    <row r="27" spans="1:28" x14ac:dyDescent="0.35">
      <c r="A27" s="1" t="s">
        <v>22</v>
      </c>
      <c r="B27" s="1">
        <f t="shared" si="0"/>
        <v>0</v>
      </c>
      <c r="C27" s="1">
        <f t="shared" si="1"/>
        <v>0</v>
      </c>
      <c r="D27" s="1">
        <f t="shared" si="2"/>
        <v>0</v>
      </c>
      <c r="E27" s="1">
        <f t="shared" si="3"/>
        <v>0</v>
      </c>
      <c r="F27" s="1">
        <f>SUMPRODUCT((MONTH(Date_modif)=3)*(REF_prod=A27)*Qté_S)</f>
        <v>0</v>
      </c>
      <c r="G27" s="1">
        <f>SUMPRODUCT((MONTH(Date_modif)=3)*(REF_prod=A27)*Qté_R)</f>
        <v>0</v>
      </c>
      <c r="H27" s="1">
        <f>SUMPRODUCT((MONTH(Date_modif)=4)*(REF_prod=A27)*Qté_S)</f>
        <v>0</v>
      </c>
      <c r="I27" s="1">
        <f>SUMPRODUCT((MONTH(Date_modif)=4)*(REF_prod=A27)*Qté_R)</f>
        <v>0</v>
      </c>
      <c r="J27" s="1">
        <f>SUMPRODUCT((MONTH(Date_modif)=5)*(REF_prod=A27)*Qté_S)</f>
        <v>0</v>
      </c>
      <c r="K27" s="1">
        <f>SUMPRODUCT((MONTH(Date_modif)=5)*(REF_prod=A27)*Qté_R)</f>
        <v>0</v>
      </c>
      <c r="L27" s="1">
        <f>SUMPRODUCT((MONTH(Date_modif)=6)*(REF_prod=A27)*Qté_S)</f>
        <v>0</v>
      </c>
      <c r="M27" s="1">
        <f>SUMPRODUCT((MONTH(Date_modif)=6)*(REF_prod=A27)*Qté_R)</f>
        <v>0</v>
      </c>
      <c r="N27" s="1">
        <f>SUMPRODUCT((MONTH(Date_modif)=7)*(REF_prod=A27)*Qté_S)</f>
        <v>0</v>
      </c>
      <c r="O27" s="1">
        <f>SUMPRODUCT((MONTH(Date_modif)=7)*(REF_prod=A27)*Qté_R)</f>
        <v>0</v>
      </c>
      <c r="P27" s="1">
        <f>SUMPRODUCT((MONTH(Date_modif)=8)*(REF_prod=A27)*Qté_S)</f>
        <v>0</v>
      </c>
      <c r="Q27" s="1">
        <f>SUMPRODUCT((MONTH(Date_modif)=8)*(REF_prod=A27)*Qté_R)</f>
        <v>0</v>
      </c>
      <c r="R27" s="1">
        <f>SUMPRODUCT((MONTH(Date_modif)=9)*(REF_prod=A27)*Qté_S)</f>
        <v>0</v>
      </c>
      <c r="S27" s="1">
        <f>SUMPRODUCT((MONTH(Date_modif)=9)*(REF_prod=A27)*Qté_R)</f>
        <v>0</v>
      </c>
      <c r="T27" s="1">
        <f>SUMPRODUCT((MONTH(Date_modif)=10)*(REF_prod=A27)*Qté_S)</f>
        <v>0</v>
      </c>
      <c r="U27" s="1">
        <f>SUMPRODUCT((MONTH(Date_modif)=10)*(REF_prod=A27)*Qté_R)</f>
        <v>0</v>
      </c>
      <c r="V27" s="1">
        <f>SUMPRODUCT((MONTH(Date_modif)=11)*(REF_prod=$A$3)*Qté_S)</f>
        <v>0</v>
      </c>
      <c r="W27" s="1">
        <f>SUMPRODUCT((MONTH(Date_modif)=11)*(REF_prod=A27)*Qté_R)</f>
        <v>0</v>
      </c>
      <c r="X27" s="1">
        <f>SUMPRODUCT((MONTH(Date_modif)=12)*(REF_prod=A27)*Qté_S)</f>
        <v>0</v>
      </c>
      <c r="Y27" s="1">
        <f>SUMPRODUCT((MONTH(Date_modif)=12)*(REF_prod=A27)*Qté_R)</f>
        <v>0</v>
      </c>
      <c r="Z27" s="22">
        <f t="shared" si="24"/>
        <v>0</v>
      </c>
      <c r="AA27" s="26">
        <f t="shared" si="25"/>
        <v>0</v>
      </c>
      <c r="AB27" s="19" t="str">
        <f t="shared" si="26"/>
        <v>0</v>
      </c>
    </row>
    <row r="28" spans="1:28" x14ac:dyDescent="0.35">
      <c r="A28" s="2" t="s">
        <v>23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23"/>
      <c r="AA28" s="27"/>
      <c r="AB28" s="18"/>
    </row>
    <row r="29" spans="1:28" x14ac:dyDescent="0.35">
      <c r="A29" s="1" t="s">
        <v>34</v>
      </c>
      <c r="B29" s="1">
        <f t="shared" si="0"/>
        <v>0</v>
      </c>
      <c r="C29" s="1">
        <f t="shared" si="1"/>
        <v>0</v>
      </c>
      <c r="D29" s="1">
        <f t="shared" si="2"/>
        <v>0</v>
      </c>
      <c r="E29" s="1">
        <f t="shared" si="3"/>
        <v>0</v>
      </c>
      <c r="F29" s="1">
        <f t="shared" ref="F29:F34" si="27">SUMPRODUCT((MONTH(Date_modif)=3)*(REF_prod=A29)*Qté_S)</f>
        <v>0</v>
      </c>
      <c r="G29" s="1">
        <f t="shared" ref="G29:G34" si="28">SUMPRODUCT((MONTH(Date_modif)=3)*(REF_prod=A29)*Qté_R)</f>
        <v>0</v>
      </c>
      <c r="H29" s="1">
        <f t="shared" ref="H29:H34" si="29">SUMPRODUCT((MONTH(Date_modif)=4)*(REF_prod=A29)*Qté_S)</f>
        <v>0</v>
      </c>
      <c r="I29" s="1">
        <f t="shared" ref="I29:I34" si="30">SUMPRODUCT((MONTH(Date_modif)=4)*(REF_prod=A29)*Qté_R)</f>
        <v>0</v>
      </c>
      <c r="J29" s="1">
        <f t="shared" ref="J29:J34" si="31">SUMPRODUCT((MONTH(Date_modif)=5)*(REF_prod=A29)*Qté_S)</f>
        <v>0</v>
      </c>
      <c r="K29" s="1">
        <f t="shared" ref="K29:K34" si="32">SUMPRODUCT((MONTH(Date_modif)=5)*(REF_prod=A29)*Qté_R)</f>
        <v>0</v>
      </c>
      <c r="L29" s="1">
        <f t="shared" ref="L29:L34" si="33">SUMPRODUCT((MONTH(Date_modif)=6)*(REF_prod=A29)*Qté_S)</f>
        <v>0</v>
      </c>
      <c r="M29" s="1">
        <f t="shared" ref="M29:M34" si="34">SUMPRODUCT((MONTH(Date_modif)=6)*(REF_prod=A29)*Qté_R)</f>
        <v>0</v>
      </c>
      <c r="N29" s="1">
        <f t="shared" ref="N29:N34" si="35">SUMPRODUCT((MONTH(Date_modif)=7)*(REF_prod=A29)*Qté_S)</f>
        <v>0</v>
      </c>
      <c r="O29" s="1">
        <f t="shared" ref="O29:O34" si="36">SUMPRODUCT((MONTH(Date_modif)=7)*(REF_prod=A29)*Qté_R)</f>
        <v>0</v>
      </c>
      <c r="P29" s="1">
        <f t="shared" ref="P29:P34" si="37">SUMPRODUCT((MONTH(Date_modif)=8)*(REF_prod=A29)*Qté_S)</f>
        <v>0</v>
      </c>
      <c r="Q29" s="1">
        <f t="shared" ref="Q29:Q34" si="38">SUMPRODUCT((MONTH(Date_modif)=8)*(REF_prod=A29)*Qté_R)</f>
        <v>0</v>
      </c>
      <c r="R29" s="1">
        <f t="shared" ref="R29:R34" si="39">SUMPRODUCT((MONTH(Date_modif)=9)*(REF_prod=A29)*Qté_S)</f>
        <v>0</v>
      </c>
      <c r="S29" s="1">
        <f t="shared" ref="S29:S34" si="40">SUMPRODUCT((MONTH(Date_modif)=9)*(REF_prod=A29)*Qté_R)</f>
        <v>0</v>
      </c>
      <c r="T29" s="1">
        <f t="shared" ref="T29:T34" si="41">SUMPRODUCT((MONTH(Date_modif)=10)*(REF_prod=A29)*Qté_S)</f>
        <v>0</v>
      </c>
      <c r="U29" s="1">
        <f t="shared" ref="U29:U34" si="42">SUMPRODUCT((MONTH(Date_modif)=10)*(REF_prod=A29)*Qté_R)</f>
        <v>0</v>
      </c>
      <c r="V29" s="1">
        <f t="shared" ref="V29:V34" si="43">SUMPRODUCT((MONTH(Date_modif)=11)*(REF_prod=$A$3)*Qté_S)</f>
        <v>0</v>
      </c>
      <c r="W29" s="1">
        <f t="shared" ref="W29:W34" si="44">SUMPRODUCT((MONTH(Date_modif)=11)*(REF_prod=A29)*Qté_R)</f>
        <v>0</v>
      </c>
      <c r="X29" s="1">
        <f t="shared" ref="X29:X34" si="45">SUMPRODUCT((MONTH(Date_modif)=12)*(REF_prod=A29)*Qté_S)</f>
        <v>0</v>
      </c>
      <c r="Y29" s="1">
        <f t="shared" ref="Y29:Y34" si="46">SUMPRODUCT((MONTH(Date_modif)=12)*(REF_prod=A29)*Qté_R)</f>
        <v>0</v>
      </c>
      <c r="Z29" s="22">
        <f t="shared" si="24"/>
        <v>0</v>
      </c>
      <c r="AA29" s="26">
        <f t="shared" si="25"/>
        <v>0</v>
      </c>
      <c r="AB29" s="19" t="str">
        <f t="shared" si="26"/>
        <v>0</v>
      </c>
    </row>
    <row r="30" spans="1:28" x14ac:dyDescent="0.35">
      <c r="A30" s="1" t="s">
        <v>35</v>
      </c>
      <c r="B30" s="1">
        <f t="shared" si="0"/>
        <v>0</v>
      </c>
      <c r="C30" s="1">
        <f t="shared" si="1"/>
        <v>0</v>
      </c>
      <c r="D30" s="1">
        <f t="shared" si="2"/>
        <v>0</v>
      </c>
      <c r="E30" s="1">
        <f t="shared" si="3"/>
        <v>0</v>
      </c>
      <c r="F30" s="1">
        <f t="shared" si="27"/>
        <v>0</v>
      </c>
      <c r="G30" s="1">
        <f t="shared" si="28"/>
        <v>0</v>
      </c>
      <c r="H30" s="1">
        <f t="shared" si="29"/>
        <v>0</v>
      </c>
      <c r="I30" s="1">
        <f t="shared" si="30"/>
        <v>0</v>
      </c>
      <c r="J30" s="1">
        <f t="shared" si="31"/>
        <v>0</v>
      </c>
      <c r="K30" s="1">
        <f t="shared" si="32"/>
        <v>0</v>
      </c>
      <c r="L30" s="1">
        <f t="shared" si="33"/>
        <v>0</v>
      </c>
      <c r="M30" s="1">
        <f t="shared" si="34"/>
        <v>0</v>
      </c>
      <c r="N30" s="1">
        <f t="shared" si="35"/>
        <v>0</v>
      </c>
      <c r="O30" s="1">
        <f t="shared" si="36"/>
        <v>0</v>
      </c>
      <c r="P30" s="1">
        <f t="shared" si="37"/>
        <v>0</v>
      </c>
      <c r="Q30" s="1">
        <f t="shared" si="38"/>
        <v>0</v>
      </c>
      <c r="R30" s="1">
        <f t="shared" si="39"/>
        <v>0</v>
      </c>
      <c r="S30" s="1">
        <f t="shared" si="40"/>
        <v>0</v>
      </c>
      <c r="T30" s="1">
        <f t="shared" si="41"/>
        <v>0</v>
      </c>
      <c r="U30" s="1">
        <f t="shared" si="42"/>
        <v>0</v>
      </c>
      <c r="V30" s="1">
        <f t="shared" si="43"/>
        <v>0</v>
      </c>
      <c r="W30" s="1">
        <f t="shared" si="44"/>
        <v>0</v>
      </c>
      <c r="X30" s="1">
        <f t="shared" si="45"/>
        <v>0</v>
      </c>
      <c r="Y30" s="1">
        <f t="shared" si="46"/>
        <v>0</v>
      </c>
      <c r="Z30" s="22">
        <f t="shared" si="24"/>
        <v>0</v>
      </c>
      <c r="AA30" s="26">
        <f t="shared" si="25"/>
        <v>0</v>
      </c>
      <c r="AB30" s="19" t="str">
        <f t="shared" si="26"/>
        <v>0</v>
      </c>
    </row>
    <row r="31" spans="1:28" x14ac:dyDescent="0.35">
      <c r="A31" s="1" t="s">
        <v>36</v>
      </c>
      <c r="B31" s="1">
        <f t="shared" si="0"/>
        <v>0</v>
      </c>
      <c r="C31" s="1">
        <f t="shared" si="1"/>
        <v>0</v>
      </c>
      <c r="D31" s="1">
        <f t="shared" si="2"/>
        <v>0</v>
      </c>
      <c r="E31" s="1">
        <f t="shared" si="3"/>
        <v>0</v>
      </c>
      <c r="F31" s="1">
        <f t="shared" si="27"/>
        <v>0</v>
      </c>
      <c r="G31" s="1">
        <f t="shared" si="28"/>
        <v>0</v>
      </c>
      <c r="H31" s="1">
        <f t="shared" si="29"/>
        <v>0</v>
      </c>
      <c r="I31" s="1">
        <f t="shared" si="30"/>
        <v>0</v>
      </c>
      <c r="J31" s="1">
        <f t="shared" si="31"/>
        <v>0</v>
      </c>
      <c r="K31" s="1">
        <f t="shared" si="32"/>
        <v>0</v>
      </c>
      <c r="L31" s="1">
        <f t="shared" si="33"/>
        <v>0</v>
      </c>
      <c r="M31" s="1">
        <f t="shared" si="34"/>
        <v>0</v>
      </c>
      <c r="N31" s="1">
        <f t="shared" si="35"/>
        <v>0</v>
      </c>
      <c r="O31" s="1">
        <f t="shared" si="36"/>
        <v>0</v>
      </c>
      <c r="P31" s="1">
        <f t="shared" si="37"/>
        <v>0</v>
      </c>
      <c r="Q31" s="1">
        <f t="shared" si="38"/>
        <v>0</v>
      </c>
      <c r="R31" s="1">
        <f t="shared" si="39"/>
        <v>0</v>
      </c>
      <c r="S31" s="1">
        <f t="shared" si="40"/>
        <v>0</v>
      </c>
      <c r="T31" s="1">
        <f t="shared" si="41"/>
        <v>0</v>
      </c>
      <c r="U31" s="1">
        <f t="shared" si="42"/>
        <v>0</v>
      </c>
      <c r="V31" s="1">
        <f t="shared" si="43"/>
        <v>0</v>
      </c>
      <c r="W31" s="1">
        <f t="shared" si="44"/>
        <v>0</v>
      </c>
      <c r="X31" s="1">
        <f t="shared" si="45"/>
        <v>0</v>
      </c>
      <c r="Y31" s="1">
        <f t="shared" si="46"/>
        <v>0</v>
      </c>
      <c r="Z31" s="22">
        <f t="shared" si="24"/>
        <v>0</v>
      </c>
      <c r="AA31" s="26">
        <f t="shared" si="25"/>
        <v>0</v>
      </c>
      <c r="AB31" s="19" t="str">
        <f t="shared" si="26"/>
        <v>0</v>
      </c>
    </row>
    <row r="32" spans="1:28" x14ac:dyDescent="0.35">
      <c r="A32" s="1" t="s">
        <v>37</v>
      </c>
      <c r="B32" s="1">
        <f t="shared" si="0"/>
        <v>0</v>
      </c>
      <c r="C32" s="1">
        <f t="shared" si="1"/>
        <v>0</v>
      </c>
      <c r="D32" s="1">
        <f t="shared" si="2"/>
        <v>0</v>
      </c>
      <c r="E32" s="1">
        <f t="shared" si="3"/>
        <v>0</v>
      </c>
      <c r="F32" s="1">
        <f t="shared" si="27"/>
        <v>0</v>
      </c>
      <c r="G32" s="1">
        <f t="shared" si="28"/>
        <v>0</v>
      </c>
      <c r="H32" s="1">
        <f t="shared" si="29"/>
        <v>0</v>
      </c>
      <c r="I32" s="1">
        <f t="shared" si="30"/>
        <v>0</v>
      </c>
      <c r="J32" s="1">
        <f t="shared" si="31"/>
        <v>0</v>
      </c>
      <c r="K32" s="1">
        <f t="shared" si="32"/>
        <v>0</v>
      </c>
      <c r="L32" s="1">
        <f t="shared" si="33"/>
        <v>0</v>
      </c>
      <c r="M32" s="1">
        <f t="shared" si="34"/>
        <v>0</v>
      </c>
      <c r="N32" s="1">
        <f t="shared" si="35"/>
        <v>0</v>
      </c>
      <c r="O32" s="1">
        <f t="shared" si="36"/>
        <v>0</v>
      </c>
      <c r="P32" s="1">
        <f t="shared" si="37"/>
        <v>0</v>
      </c>
      <c r="Q32" s="1">
        <f t="shared" si="38"/>
        <v>0</v>
      </c>
      <c r="R32" s="1">
        <f t="shared" si="39"/>
        <v>0</v>
      </c>
      <c r="S32" s="1">
        <f t="shared" si="40"/>
        <v>0</v>
      </c>
      <c r="T32" s="1">
        <f t="shared" si="41"/>
        <v>0</v>
      </c>
      <c r="U32" s="1">
        <f t="shared" si="42"/>
        <v>0</v>
      </c>
      <c r="V32" s="1">
        <f t="shared" si="43"/>
        <v>0</v>
      </c>
      <c r="W32" s="1">
        <f t="shared" si="44"/>
        <v>0</v>
      </c>
      <c r="X32" s="1">
        <f t="shared" si="45"/>
        <v>0</v>
      </c>
      <c r="Y32" s="1">
        <f t="shared" si="46"/>
        <v>0</v>
      </c>
      <c r="Z32" s="22">
        <f t="shared" si="24"/>
        <v>0</v>
      </c>
      <c r="AA32" s="26">
        <f t="shared" si="25"/>
        <v>0</v>
      </c>
      <c r="AB32" s="19" t="str">
        <f t="shared" si="26"/>
        <v>0</v>
      </c>
    </row>
    <row r="33" spans="1:28" x14ac:dyDescent="0.35">
      <c r="A33" s="1" t="s">
        <v>0</v>
      </c>
      <c r="B33" s="1">
        <f t="shared" si="0"/>
        <v>0</v>
      </c>
      <c r="C33" s="1">
        <f t="shared" si="1"/>
        <v>0</v>
      </c>
      <c r="D33" s="1">
        <f t="shared" si="2"/>
        <v>0</v>
      </c>
      <c r="E33" s="1">
        <f t="shared" si="3"/>
        <v>0</v>
      </c>
      <c r="F33" s="1">
        <f t="shared" si="27"/>
        <v>0</v>
      </c>
      <c r="G33" s="1">
        <f t="shared" si="28"/>
        <v>0</v>
      </c>
      <c r="H33" s="1">
        <f t="shared" si="29"/>
        <v>0</v>
      </c>
      <c r="I33" s="1">
        <f t="shared" si="30"/>
        <v>0</v>
      </c>
      <c r="J33" s="1">
        <f t="shared" si="31"/>
        <v>0</v>
      </c>
      <c r="K33" s="1">
        <f t="shared" si="32"/>
        <v>0</v>
      </c>
      <c r="L33" s="1">
        <f t="shared" si="33"/>
        <v>0</v>
      </c>
      <c r="M33" s="1">
        <f t="shared" si="34"/>
        <v>0</v>
      </c>
      <c r="N33" s="1">
        <f t="shared" si="35"/>
        <v>0</v>
      </c>
      <c r="O33" s="1">
        <f t="shared" si="36"/>
        <v>0</v>
      </c>
      <c r="P33" s="1">
        <f t="shared" si="37"/>
        <v>0</v>
      </c>
      <c r="Q33" s="1">
        <f t="shared" si="38"/>
        <v>0</v>
      </c>
      <c r="R33" s="1">
        <f t="shared" si="39"/>
        <v>0</v>
      </c>
      <c r="S33" s="1">
        <f t="shared" si="40"/>
        <v>0</v>
      </c>
      <c r="T33" s="1">
        <f t="shared" si="41"/>
        <v>0</v>
      </c>
      <c r="U33" s="1">
        <f t="shared" si="42"/>
        <v>0</v>
      </c>
      <c r="V33" s="1">
        <f t="shared" si="43"/>
        <v>0</v>
      </c>
      <c r="W33" s="1">
        <f t="shared" si="44"/>
        <v>0</v>
      </c>
      <c r="X33" s="1">
        <f t="shared" si="45"/>
        <v>0</v>
      </c>
      <c r="Y33" s="1">
        <f t="shared" si="46"/>
        <v>0</v>
      </c>
      <c r="Z33" s="22">
        <f t="shared" si="24"/>
        <v>0</v>
      </c>
      <c r="AA33" s="26">
        <f t="shared" si="25"/>
        <v>0</v>
      </c>
      <c r="AB33" s="19" t="str">
        <f t="shared" si="26"/>
        <v>0</v>
      </c>
    </row>
    <row r="34" spans="1:28" x14ac:dyDescent="0.35">
      <c r="A34" s="1" t="s">
        <v>4</v>
      </c>
      <c r="B34" s="1">
        <f t="shared" si="0"/>
        <v>0</v>
      </c>
      <c r="C34" s="1">
        <f t="shared" si="1"/>
        <v>0</v>
      </c>
      <c r="D34" s="1">
        <f t="shared" si="2"/>
        <v>0</v>
      </c>
      <c r="E34" s="1">
        <f t="shared" si="3"/>
        <v>0</v>
      </c>
      <c r="F34" s="1">
        <f t="shared" si="27"/>
        <v>0</v>
      </c>
      <c r="G34" s="1">
        <f t="shared" si="28"/>
        <v>0</v>
      </c>
      <c r="H34" s="1">
        <f t="shared" si="29"/>
        <v>0</v>
      </c>
      <c r="I34" s="1">
        <f t="shared" si="30"/>
        <v>0</v>
      </c>
      <c r="J34" s="1">
        <f t="shared" si="31"/>
        <v>0</v>
      </c>
      <c r="K34" s="1">
        <f t="shared" si="32"/>
        <v>0</v>
      </c>
      <c r="L34" s="1">
        <f t="shared" si="33"/>
        <v>0</v>
      </c>
      <c r="M34" s="1">
        <f t="shared" si="34"/>
        <v>0</v>
      </c>
      <c r="N34" s="1">
        <f t="shared" si="35"/>
        <v>0</v>
      </c>
      <c r="O34" s="1">
        <f t="shared" si="36"/>
        <v>0</v>
      </c>
      <c r="P34" s="1">
        <f t="shared" si="37"/>
        <v>0</v>
      </c>
      <c r="Q34" s="1">
        <f t="shared" si="38"/>
        <v>0</v>
      </c>
      <c r="R34" s="1">
        <f t="shared" si="39"/>
        <v>0</v>
      </c>
      <c r="S34" s="1">
        <f t="shared" si="40"/>
        <v>0</v>
      </c>
      <c r="T34" s="1">
        <f t="shared" si="41"/>
        <v>0</v>
      </c>
      <c r="U34" s="1">
        <f t="shared" si="42"/>
        <v>0</v>
      </c>
      <c r="V34" s="1">
        <f t="shared" si="43"/>
        <v>0</v>
      </c>
      <c r="W34" s="1">
        <f t="shared" si="44"/>
        <v>0</v>
      </c>
      <c r="X34" s="1">
        <f t="shared" si="45"/>
        <v>0</v>
      </c>
      <c r="Y34" s="1">
        <f t="shared" si="46"/>
        <v>0</v>
      </c>
      <c r="Z34" s="22">
        <f t="shared" si="24"/>
        <v>0</v>
      </c>
      <c r="AA34" s="26">
        <f t="shared" si="25"/>
        <v>0</v>
      </c>
      <c r="AB34" s="19" t="str">
        <f t="shared" si="26"/>
        <v>0</v>
      </c>
    </row>
    <row r="35" spans="1:28" x14ac:dyDescent="0.35">
      <c r="A35" s="2" t="s">
        <v>13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23"/>
      <c r="AA35" s="27"/>
      <c r="AB35" s="18"/>
    </row>
    <row r="36" spans="1:28" x14ac:dyDescent="0.35">
      <c r="A36" s="1" t="s">
        <v>26</v>
      </c>
      <c r="B36" s="1">
        <f t="shared" ref="B35:B61" si="47">SUMPRODUCT((MONTH(Date_modif)=1)*(REF_prod=A36)*Qté_S)</f>
        <v>0</v>
      </c>
      <c r="C36" s="1">
        <f t="shared" ref="C35:C61" si="48">SUMPRODUCT((MONTH(Date_modif)=1)*(REF_prod=A36)*Qté_R)</f>
        <v>0</v>
      </c>
      <c r="D36" s="1">
        <f t="shared" ref="D35:D61" si="49">SUMPRODUCT((MONTH(Date_modif)=2)*(REF_prod=A36)*Qté_S)</f>
        <v>0</v>
      </c>
      <c r="E36" s="1">
        <f t="shared" ref="E35:E61" si="50">SUMPRODUCT((MONTH(Date_modif)=2)*(REF_prod=A36)*Qté_R)</f>
        <v>0</v>
      </c>
      <c r="F36" s="1">
        <f t="shared" ref="F36:F47" si="51">SUMPRODUCT((MONTH(Date_modif)=3)*(REF_prod=A36)*Qté_S)</f>
        <v>0</v>
      </c>
      <c r="G36" s="1">
        <f t="shared" ref="G36:G47" si="52">SUMPRODUCT((MONTH(Date_modif)=3)*(REF_prod=A36)*Qté_R)</f>
        <v>0</v>
      </c>
      <c r="H36" s="1">
        <f t="shared" ref="H36:H47" si="53">SUMPRODUCT((MONTH(Date_modif)=4)*(REF_prod=A36)*Qté_S)</f>
        <v>0</v>
      </c>
      <c r="I36" s="1">
        <f t="shared" ref="I36:I47" si="54">SUMPRODUCT((MONTH(Date_modif)=4)*(REF_prod=A36)*Qté_R)</f>
        <v>0</v>
      </c>
      <c r="J36" s="1">
        <f t="shared" ref="J36:J47" si="55">SUMPRODUCT((MONTH(Date_modif)=5)*(REF_prod=A36)*Qté_S)</f>
        <v>0</v>
      </c>
      <c r="K36" s="1">
        <f t="shared" ref="K36:K47" si="56">SUMPRODUCT((MONTH(Date_modif)=5)*(REF_prod=A36)*Qté_R)</f>
        <v>0</v>
      </c>
      <c r="L36" s="1">
        <f t="shared" ref="L36:L47" si="57">SUMPRODUCT((MONTH(Date_modif)=6)*(REF_prod=A36)*Qté_S)</f>
        <v>0</v>
      </c>
      <c r="M36" s="1">
        <f t="shared" ref="M36:M47" si="58">SUMPRODUCT((MONTH(Date_modif)=6)*(REF_prod=A36)*Qté_R)</f>
        <v>0</v>
      </c>
      <c r="N36" s="1">
        <f t="shared" ref="N36:N47" si="59">SUMPRODUCT((MONTH(Date_modif)=7)*(REF_prod=A36)*Qté_S)</f>
        <v>0</v>
      </c>
      <c r="O36" s="1">
        <f t="shared" ref="O36:O47" si="60">SUMPRODUCT((MONTH(Date_modif)=7)*(REF_prod=A36)*Qté_R)</f>
        <v>0</v>
      </c>
      <c r="P36" s="1">
        <f t="shared" ref="P36:P47" si="61">SUMPRODUCT((MONTH(Date_modif)=8)*(REF_prod=A36)*Qté_S)</f>
        <v>0</v>
      </c>
      <c r="Q36" s="1">
        <f t="shared" ref="Q36:Q47" si="62">SUMPRODUCT((MONTH(Date_modif)=8)*(REF_prod=A36)*Qté_R)</f>
        <v>0</v>
      </c>
      <c r="R36" s="1">
        <f t="shared" ref="R36:R47" si="63">SUMPRODUCT((MONTH(Date_modif)=9)*(REF_prod=A36)*Qté_S)</f>
        <v>0</v>
      </c>
      <c r="S36" s="1">
        <f t="shared" ref="S36:S47" si="64">SUMPRODUCT((MONTH(Date_modif)=9)*(REF_prod=A36)*Qté_R)</f>
        <v>0</v>
      </c>
      <c r="T36" s="1">
        <f t="shared" ref="T36:T47" si="65">SUMPRODUCT((MONTH(Date_modif)=10)*(REF_prod=A36)*Qté_S)</f>
        <v>0</v>
      </c>
      <c r="U36" s="1">
        <f t="shared" ref="U36:U47" si="66">SUMPRODUCT((MONTH(Date_modif)=10)*(REF_prod=A36)*Qté_R)</f>
        <v>0</v>
      </c>
      <c r="V36" s="1">
        <f t="shared" ref="V36:V47" si="67">SUMPRODUCT((MONTH(Date_modif)=11)*(REF_prod=$A$3)*Qté_S)</f>
        <v>0</v>
      </c>
      <c r="W36" s="1">
        <f t="shared" ref="W36:W47" si="68">SUMPRODUCT((MONTH(Date_modif)=11)*(REF_prod=A36)*Qté_R)</f>
        <v>0</v>
      </c>
      <c r="X36" s="1">
        <f t="shared" ref="X36:X47" si="69">SUMPRODUCT((MONTH(Date_modif)=12)*(REF_prod=A36)*Qté_S)</f>
        <v>0</v>
      </c>
      <c r="Y36" s="1">
        <f t="shared" ref="Y36:Y47" si="70">SUMPRODUCT((MONTH(Date_modif)=12)*(REF_prod=A36)*Qté_R)</f>
        <v>0</v>
      </c>
      <c r="Z36" s="22">
        <f t="shared" si="24"/>
        <v>0</v>
      </c>
      <c r="AA36" s="26">
        <f t="shared" si="25"/>
        <v>0</v>
      </c>
      <c r="AB36" s="19" t="str">
        <f t="shared" si="26"/>
        <v>0</v>
      </c>
    </row>
    <row r="37" spans="1:28" x14ac:dyDescent="0.35">
      <c r="A37" s="1" t="s">
        <v>49</v>
      </c>
      <c r="B37" s="1">
        <f t="shared" si="47"/>
        <v>0</v>
      </c>
      <c r="C37" s="1">
        <f t="shared" si="48"/>
        <v>0</v>
      </c>
      <c r="D37" s="1">
        <f t="shared" si="49"/>
        <v>0</v>
      </c>
      <c r="E37" s="1">
        <f t="shared" si="50"/>
        <v>0</v>
      </c>
      <c r="F37" s="1">
        <f t="shared" si="51"/>
        <v>0</v>
      </c>
      <c r="G37" s="1">
        <f t="shared" si="52"/>
        <v>0</v>
      </c>
      <c r="H37" s="1">
        <f t="shared" si="53"/>
        <v>0</v>
      </c>
      <c r="I37" s="1">
        <f t="shared" si="54"/>
        <v>0</v>
      </c>
      <c r="J37" s="1">
        <f t="shared" si="55"/>
        <v>0</v>
      </c>
      <c r="K37" s="1">
        <f t="shared" si="56"/>
        <v>0</v>
      </c>
      <c r="L37" s="1">
        <f t="shared" si="57"/>
        <v>0</v>
      </c>
      <c r="M37" s="1">
        <f t="shared" si="58"/>
        <v>0</v>
      </c>
      <c r="N37" s="1">
        <f t="shared" si="59"/>
        <v>0</v>
      </c>
      <c r="O37" s="1">
        <f t="shared" si="60"/>
        <v>0</v>
      </c>
      <c r="P37" s="1">
        <f t="shared" si="61"/>
        <v>0</v>
      </c>
      <c r="Q37" s="1">
        <f t="shared" si="62"/>
        <v>0</v>
      </c>
      <c r="R37" s="1">
        <f t="shared" si="63"/>
        <v>0</v>
      </c>
      <c r="S37" s="1">
        <f t="shared" si="64"/>
        <v>0</v>
      </c>
      <c r="T37" s="1">
        <f t="shared" si="65"/>
        <v>0</v>
      </c>
      <c r="U37" s="1">
        <f t="shared" si="66"/>
        <v>0</v>
      </c>
      <c r="V37" s="1">
        <f t="shared" si="67"/>
        <v>0</v>
      </c>
      <c r="W37" s="1">
        <f t="shared" si="68"/>
        <v>0</v>
      </c>
      <c r="X37" s="1">
        <f t="shared" si="69"/>
        <v>0</v>
      </c>
      <c r="Y37" s="1">
        <f t="shared" si="70"/>
        <v>0</v>
      </c>
      <c r="Z37" s="22">
        <f t="shared" si="24"/>
        <v>0</v>
      </c>
      <c r="AA37" s="26">
        <f t="shared" si="25"/>
        <v>0</v>
      </c>
      <c r="AB37" s="19" t="str">
        <f t="shared" si="26"/>
        <v>0</v>
      </c>
    </row>
    <row r="38" spans="1:28" x14ac:dyDescent="0.35">
      <c r="A38" s="1" t="s">
        <v>1</v>
      </c>
      <c r="B38" s="1">
        <f t="shared" si="47"/>
        <v>0</v>
      </c>
      <c r="C38" s="1">
        <f t="shared" si="48"/>
        <v>0</v>
      </c>
      <c r="D38" s="1">
        <f t="shared" si="49"/>
        <v>0</v>
      </c>
      <c r="E38" s="1">
        <f t="shared" si="50"/>
        <v>0</v>
      </c>
      <c r="F38" s="1">
        <f t="shared" si="51"/>
        <v>0</v>
      </c>
      <c r="G38" s="1">
        <f t="shared" si="52"/>
        <v>0</v>
      </c>
      <c r="H38" s="1">
        <f t="shared" si="53"/>
        <v>0</v>
      </c>
      <c r="I38" s="1">
        <f t="shared" si="54"/>
        <v>0</v>
      </c>
      <c r="J38" s="1">
        <f t="shared" si="55"/>
        <v>0</v>
      </c>
      <c r="K38" s="1">
        <f t="shared" si="56"/>
        <v>0</v>
      </c>
      <c r="L38" s="1">
        <f t="shared" si="57"/>
        <v>0</v>
      </c>
      <c r="M38" s="1">
        <f t="shared" si="58"/>
        <v>0</v>
      </c>
      <c r="N38" s="1">
        <f t="shared" si="59"/>
        <v>0</v>
      </c>
      <c r="O38" s="1">
        <f t="shared" si="60"/>
        <v>0</v>
      </c>
      <c r="P38" s="1">
        <f t="shared" si="61"/>
        <v>0</v>
      </c>
      <c r="Q38" s="1">
        <f t="shared" si="62"/>
        <v>0</v>
      </c>
      <c r="R38" s="1">
        <f t="shared" si="63"/>
        <v>0</v>
      </c>
      <c r="S38" s="1">
        <f t="shared" si="64"/>
        <v>0</v>
      </c>
      <c r="T38" s="1">
        <f t="shared" si="65"/>
        <v>0</v>
      </c>
      <c r="U38" s="1">
        <f t="shared" si="66"/>
        <v>0</v>
      </c>
      <c r="V38" s="1">
        <f t="shared" si="67"/>
        <v>0</v>
      </c>
      <c r="W38" s="1">
        <f t="shared" si="68"/>
        <v>0</v>
      </c>
      <c r="X38" s="1">
        <f t="shared" si="69"/>
        <v>0</v>
      </c>
      <c r="Y38" s="1">
        <f t="shared" si="70"/>
        <v>0</v>
      </c>
      <c r="Z38" s="22">
        <f t="shared" si="24"/>
        <v>0</v>
      </c>
      <c r="AA38" s="26">
        <f t="shared" si="25"/>
        <v>0</v>
      </c>
      <c r="AB38" s="19" t="str">
        <f t="shared" si="26"/>
        <v>0</v>
      </c>
    </row>
    <row r="39" spans="1:28" x14ac:dyDescent="0.35">
      <c r="A39" s="1" t="s">
        <v>27</v>
      </c>
      <c r="B39" s="1">
        <f t="shared" si="47"/>
        <v>0</v>
      </c>
      <c r="C39" s="1">
        <f t="shared" si="48"/>
        <v>0</v>
      </c>
      <c r="D39" s="1">
        <f t="shared" si="49"/>
        <v>0</v>
      </c>
      <c r="E39" s="1">
        <f t="shared" si="50"/>
        <v>0</v>
      </c>
      <c r="F39" s="1">
        <f t="shared" si="51"/>
        <v>0</v>
      </c>
      <c r="G39" s="1">
        <f t="shared" si="52"/>
        <v>0</v>
      </c>
      <c r="H39" s="1">
        <f t="shared" si="53"/>
        <v>0</v>
      </c>
      <c r="I39" s="1">
        <f t="shared" si="54"/>
        <v>0</v>
      </c>
      <c r="J39" s="1">
        <f t="shared" si="55"/>
        <v>0</v>
      </c>
      <c r="K39" s="1">
        <f t="shared" si="56"/>
        <v>0</v>
      </c>
      <c r="L39" s="1">
        <f t="shared" si="57"/>
        <v>0</v>
      </c>
      <c r="M39" s="1">
        <f t="shared" si="58"/>
        <v>0</v>
      </c>
      <c r="N39" s="1">
        <f t="shared" si="59"/>
        <v>0</v>
      </c>
      <c r="O39" s="1">
        <f t="shared" si="60"/>
        <v>0</v>
      </c>
      <c r="P39" s="1">
        <f t="shared" si="61"/>
        <v>0</v>
      </c>
      <c r="Q39" s="1">
        <f t="shared" si="62"/>
        <v>0</v>
      </c>
      <c r="R39" s="1">
        <f t="shared" si="63"/>
        <v>0</v>
      </c>
      <c r="S39" s="1">
        <f t="shared" si="64"/>
        <v>0</v>
      </c>
      <c r="T39" s="1">
        <f t="shared" si="65"/>
        <v>0</v>
      </c>
      <c r="U39" s="1">
        <f t="shared" si="66"/>
        <v>0</v>
      </c>
      <c r="V39" s="1">
        <f t="shared" si="67"/>
        <v>0</v>
      </c>
      <c r="W39" s="1">
        <f t="shared" si="68"/>
        <v>0</v>
      </c>
      <c r="X39" s="1">
        <f t="shared" si="69"/>
        <v>0</v>
      </c>
      <c r="Y39" s="1">
        <f t="shared" si="70"/>
        <v>0</v>
      </c>
      <c r="Z39" s="22">
        <f t="shared" si="24"/>
        <v>0</v>
      </c>
      <c r="AA39" s="26">
        <f t="shared" si="25"/>
        <v>0</v>
      </c>
      <c r="AB39" s="19" t="str">
        <f t="shared" si="26"/>
        <v>0</v>
      </c>
    </row>
    <row r="40" spans="1:28" x14ac:dyDescent="0.35">
      <c r="A40" s="1" t="s">
        <v>2</v>
      </c>
      <c r="B40" s="1">
        <f t="shared" si="47"/>
        <v>0</v>
      </c>
      <c r="C40" s="1">
        <f t="shared" si="48"/>
        <v>0</v>
      </c>
      <c r="D40" s="1">
        <f t="shared" si="49"/>
        <v>0</v>
      </c>
      <c r="E40" s="1">
        <f t="shared" si="50"/>
        <v>0</v>
      </c>
      <c r="F40" s="1">
        <f t="shared" si="51"/>
        <v>0</v>
      </c>
      <c r="G40" s="1">
        <f t="shared" si="52"/>
        <v>0</v>
      </c>
      <c r="H40" s="1">
        <f t="shared" si="53"/>
        <v>0</v>
      </c>
      <c r="I40" s="1">
        <f t="shared" si="54"/>
        <v>0</v>
      </c>
      <c r="J40" s="1">
        <f t="shared" si="55"/>
        <v>0</v>
      </c>
      <c r="K40" s="1">
        <f t="shared" si="56"/>
        <v>0</v>
      </c>
      <c r="L40" s="1">
        <f t="shared" si="57"/>
        <v>0</v>
      </c>
      <c r="M40" s="1">
        <f t="shared" si="58"/>
        <v>0</v>
      </c>
      <c r="N40" s="1">
        <f t="shared" si="59"/>
        <v>0</v>
      </c>
      <c r="O40" s="1">
        <f t="shared" si="60"/>
        <v>0</v>
      </c>
      <c r="P40" s="1">
        <f t="shared" si="61"/>
        <v>0</v>
      </c>
      <c r="Q40" s="1">
        <f t="shared" si="62"/>
        <v>0</v>
      </c>
      <c r="R40" s="1">
        <f t="shared" si="63"/>
        <v>0</v>
      </c>
      <c r="S40" s="1">
        <f t="shared" si="64"/>
        <v>0</v>
      </c>
      <c r="T40" s="1">
        <f t="shared" si="65"/>
        <v>0</v>
      </c>
      <c r="U40" s="1">
        <f t="shared" si="66"/>
        <v>0</v>
      </c>
      <c r="V40" s="1">
        <f t="shared" si="67"/>
        <v>0</v>
      </c>
      <c r="W40" s="1">
        <f t="shared" si="68"/>
        <v>0</v>
      </c>
      <c r="X40" s="1">
        <f t="shared" si="69"/>
        <v>0</v>
      </c>
      <c r="Y40" s="1">
        <f t="shared" si="70"/>
        <v>0</v>
      </c>
      <c r="Z40" s="22">
        <f t="shared" si="24"/>
        <v>0</v>
      </c>
      <c r="AA40" s="26">
        <f t="shared" si="25"/>
        <v>0</v>
      </c>
      <c r="AB40" s="19" t="str">
        <f t="shared" si="26"/>
        <v>0</v>
      </c>
    </row>
    <row r="41" spans="1:28" x14ac:dyDescent="0.35">
      <c r="A41" s="1" t="s">
        <v>20</v>
      </c>
      <c r="B41" s="1">
        <f t="shared" si="47"/>
        <v>0</v>
      </c>
      <c r="C41" s="1">
        <f t="shared" si="48"/>
        <v>0</v>
      </c>
      <c r="D41" s="1">
        <f t="shared" si="49"/>
        <v>0</v>
      </c>
      <c r="E41" s="1">
        <f t="shared" si="50"/>
        <v>0</v>
      </c>
      <c r="F41" s="1">
        <f t="shared" si="51"/>
        <v>0</v>
      </c>
      <c r="G41" s="1">
        <f t="shared" si="52"/>
        <v>0</v>
      </c>
      <c r="H41" s="1">
        <f t="shared" si="53"/>
        <v>0</v>
      </c>
      <c r="I41" s="1">
        <f t="shared" si="54"/>
        <v>0</v>
      </c>
      <c r="J41" s="1">
        <f t="shared" si="55"/>
        <v>0</v>
      </c>
      <c r="K41" s="1">
        <f t="shared" si="56"/>
        <v>0</v>
      </c>
      <c r="L41" s="1">
        <f t="shared" si="57"/>
        <v>0</v>
      </c>
      <c r="M41" s="1">
        <f t="shared" si="58"/>
        <v>0</v>
      </c>
      <c r="N41" s="1">
        <f t="shared" si="59"/>
        <v>0</v>
      </c>
      <c r="O41" s="1">
        <f t="shared" si="60"/>
        <v>0</v>
      </c>
      <c r="P41" s="1">
        <f t="shared" si="61"/>
        <v>0</v>
      </c>
      <c r="Q41" s="1">
        <f t="shared" si="62"/>
        <v>0</v>
      </c>
      <c r="R41" s="1">
        <f t="shared" si="63"/>
        <v>0</v>
      </c>
      <c r="S41" s="1">
        <f t="shared" si="64"/>
        <v>0</v>
      </c>
      <c r="T41" s="1">
        <f t="shared" si="65"/>
        <v>0</v>
      </c>
      <c r="U41" s="1">
        <f t="shared" si="66"/>
        <v>0</v>
      </c>
      <c r="V41" s="1">
        <f t="shared" si="67"/>
        <v>0</v>
      </c>
      <c r="W41" s="1">
        <f t="shared" si="68"/>
        <v>0</v>
      </c>
      <c r="X41" s="1">
        <f t="shared" si="69"/>
        <v>0</v>
      </c>
      <c r="Y41" s="1">
        <f t="shared" si="70"/>
        <v>0</v>
      </c>
      <c r="Z41" s="22">
        <f t="shared" si="24"/>
        <v>0</v>
      </c>
      <c r="AA41" s="26">
        <f t="shared" si="25"/>
        <v>0</v>
      </c>
      <c r="AB41" s="19" t="str">
        <f t="shared" si="26"/>
        <v>0</v>
      </c>
    </row>
    <row r="42" spans="1:28" x14ac:dyDescent="0.35">
      <c r="A42" s="1" t="s">
        <v>26</v>
      </c>
      <c r="B42" s="1">
        <f t="shared" si="47"/>
        <v>0</v>
      </c>
      <c r="C42" s="1">
        <f t="shared" si="48"/>
        <v>0</v>
      </c>
      <c r="D42" s="1">
        <f t="shared" si="49"/>
        <v>0</v>
      </c>
      <c r="E42" s="1">
        <f t="shared" si="50"/>
        <v>0</v>
      </c>
      <c r="F42" s="1">
        <f t="shared" si="51"/>
        <v>0</v>
      </c>
      <c r="G42" s="1">
        <f t="shared" si="52"/>
        <v>0</v>
      </c>
      <c r="H42" s="1">
        <f t="shared" si="53"/>
        <v>0</v>
      </c>
      <c r="I42" s="1">
        <f t="shared" si="54"/>
        <v>0</v>
      </c>
      <c r="J42" s="1">
        <f t="shared" si="55"/>
        <v>0</v>
      </c>
      <c r="K42" s="1">
        <f t="shared" si="56"/>
        <v>0</v>
      </c>
      <c r="L42" s="1">
        <f t="shared" si="57"/>
        <v>0</v>
      </c>
      <c r="M42" s="1">
        <f t="shared" si="58"/>
        <v>0</v>
      </c>
      <c r="N42" s="1">
        <f t="shared" si="59"/>
        <v>0</v>
      </c>
      <c r="O42" s="1">
        <f t="shared" si="60"/>
        <v>0</v>
      </c>
      <c r="P42" s="1">
        <f t="shared" si="61"/>
        <v>0</v>
      </c>
      <c r="Q42" s="1">
        <f t="shared" si="62"/>
        <v>0</v>
      </c>
      <c r="R42" s="1">
        <f t="shared" si="63"/>
        <v>0</v>
      </c>
      <c r="S42" s="1">
        <f t="shared" si="64"/>
        <v>0</v>
      </c>
      <c r="T42" s="1">
        <f t="shared" si="65"/>
        <v>0</v>
      </c>
      <c r="U42" s="1">
        <f t="shared" si="66"/>
        <v>0</v>
      </c>
      <c r="V42" s="1">
        <f t="shared" si="67"/>
        <v>0</v>
      </c>
      <c r="W42" s="1">
        <f t="shared" si="68"/>
        <v>0</v>
      </c>
      <c r="X42" s="1">
        <f t="shared" si="69"/>
        <v>0</v>
      </c>
      <c r="Y42" s="1">
        <f t="shared" si="70"/>
        <v>0</v>
      </c>
      <c r="Z42" s="22">
        <f t="shared" si="24"/>
        <v>0</v>
      </c>
      <c r="AA42" s="26">
        <f t="shared" si="25"/>
        <v>0</v>
      </c>
      <c r="AB42" s="19" t="str">
        <f t="shared" si="26"/>
        <v>0</v>
      </c>
    </row>
    <row r="43" spans="1:28" x14ac:dyDescent="0.35">
      <c r="A43" s="1" t="s">
        <v>49</v>
      </c>
      <c r="B43" s="1">
        <f t="shared" si="47"/>
        <v>0</v>
      </c>
      <c r="C43" s="1">
        <f t="shared" si="48"/>
        <v>0</v>
      </c>
      <c r="D43" s="1">
        <f t="shared" si="49"/>
        <v>0</v>
      </c>
      <c r="E43" s="1">
        <f t="shared" si="50"/>
        <v>0</v>
      </c>
      <c r="F43" s="1">
        <f t="shared" si="51"/>
        <v>0</v>
      </c>
      <c r="G43" s="1">
        <f t="shared" si="52"/>
        <v>0</v>
      </c>
      <c r="H43" s="1">
        <f t="shared" si="53"/>
        <v>0</v>
      </c>
      <c r="I43" s="1">
        <f t="shared" si="54"/>
        <v>0</v>
      </c>
      <c r="J43" s="1">
        <f t="shared" si="55"/>
        <v>0</v>
      </c>
      <c r="K43" s="1">
        <f t="shared" si="56"/>
        <v>0</v>
      </c>
      <c r="L43" s="1">
        <f t="shared" si="57"/>
        <v>0</v>
      </c>
      <c r="M43" s="1">
        <f t="shared" si="58"/>
        <v>0</v>
      </c>
      <c r="N43" s="1">
        <f t="shared" si="59"/>
        <v>0</v>
      </c>
      <c r="O43" s="1">
        <f t="shared" si="60"/>
        <v>0</v>
      </c>
      <c r="P43" s="1">
        <f t="shared" si="61"/>
        <v>0</v>
      </c>
      <c r="Q43" s="1">
        <f t="shared" si="62"/>
        <v>0</v>
      </c>
      <c r="R43" s="1">
        <f t="shared" si="63"/>
        <v>0</v>
      </c>
      <c r="S43" s="1">
        <f t="shared" si="64"/>
        <v>0</v>
      </c>
      <c r="T43" s="1">
        <f t="shared" si="65"/>
        <v>0</v>
      </c>
      <c r="U43" s="1">
        <f t="shared" si="66"/>
        <v>0</v>
      </c>
      <c r="V43" s="1">
        <f t="shared" si="67"/>
        <v>0</v>
      </c>
      <c r="W43" s="1">
        <f t="shared" si="68"/>
        <v>0</v>
      </c>
      <c r="X43" s="1">
        <f t="shared" si="69"/>
        <v>0</v>
      </c>
      <c r="Y43" s="1">
        <f t="shared" si="70"/>
        <v>0</v>
      </c>
      <c r="Z43" s="22">
        <f t="shared" si="24"/>
        <v>0</v>
      </c>
      <c r="AA43" s="26">
        <f t="shared" si="25"/>
        <v>0</v>
      </c>
      <c r="AB43" s="19" t="str">
        <f t="shared" si="26"/>
        <v>0</v>
      </c>
    </row>
    <row r="44" spans="1:28" x14ac:dyDescent="0.35">
      <c r="A44" s="1" t="s">
        <v>1</v>
      </c>
      <c r="B44" s="1">
        <f t="shared" si="47"/>
        <v>0</v>
      </c>
      <c r="C44" s="1">
        <f t="shared" si="48"/>
        <v>0</v>
      </c>
      <c r="D44" s="1">
        <f t="shared" si="49"/>
        <v>0</v>
      </c>
      <c r="E44" s="1">
        <f t="shared" si="50"/>
        <v>0</v>
      </c>
      <c r="F44" s="1">
        <f t="shared" si="51"/>
        <v>0</v>
      </c>
      <c r="G44" s="1">
        <f t="shared" si="52"/>
        <v>0</v>
      </c>
      <c r="H44" s="1">
        <f t="shared" si="53"/>
        <v>0</v>
      </c>
      <c r="I44" s="1">
        <f t="shared" si="54"/>
        <v>0</v>
      </c>
      <c r="J44" s="1">
        <f t="shared" si="55"/>
        <v>0</v>
      </c>
      <c r="K44" s="1">
        <f t="shared" si="56"/>
        <v>0</v>
      </c>
      <c r="L44" s="1">
        <f t="shared" si="57"/>
        <v>0</v>
      </c>
      <c r="M44" s="1">
        <f t="shared" si="58"/>
        <v>0</v>
      </c>
      <c r="N44" s="1">
        <f t="shared" si="59"/>
        <v>0</v>
      </c>
      <c r="O44" s="1">
        <f t="shared" si="60"/>
        <v>0</v>
      </c>
      <c r="P44" s="1">
        <f t="shared" si="61"/>
        <v>0</v>
      </c>
      <c r="Q44" s="1">
        <f t="shared" si="62"/>
        <v>0</v>
      </c>
      <c r="R44" s="1">
        <f t="shared" si="63"/>
        <v>0</v>
      </c>
      <c r="S44" s="1">
        <f t="shared" si="64"/>
        <v>0</v>
      </c>
      <c r="T44" s="1">
        <f t="shared" si="65"/>
        <v>0</v>
      </c>
      <c r="U44" s="1">
        <f t="shared" si="66"/>
        <v>0</v>
      </c>
      <c r="V44" s="1">
        <f t="shared" si="67"/>
        <v>0</v>
      </c>
      <c r="W44" s="1">
        <f t="shared" si="68"/>
        <v>0</v>
      </c>
      <c r="X44" s="1">
        <f t="shared" si="69"/>
        <v>0</v>
      </c>
      <c r="Y44" s="1">
        <f t="shared" si="70"/>
        <v>0</v>
      </c>
      <c r="Z44" s="22">
        <f t="shared" si="24"/>
        <v>0</v>
      </c>
      <c r="AA44" s="26">
        <f t="shared" si="25"/>
        <v>0</v>
      </c>
      <c r="AB44" s="19" t="str">
        <f t="shared" si="26"/>
        <v>0</v>
      </c>
    </row>
    <row r="45" spans="1:28" x14ac:dyDescent="0.35">
      <c r="A45" s="1" t="s">
        <v>27</v>
      </c>
      <c r="B45" s="1">
        <f t="shared" si="47"/>
        <v>0</v>
      </c>
      <c r="C45" s="1">
        <f t="shared" si="48"/>
        <v>0</v>
      </c>
      <c r="D45" s="1">
        <f t="shared" si="49"/>
        <v>0</v>
      </c>
      <c r="E45" s="1">
        <f t="shared" si="50"/>
        <v>0</v>
      </c>
      <c r="F45" s="1">
        <f t="shared" si="51"/>
        <v>0</v>
      </c>
      <c r="G45" s="1">
        <f t="shared" si="52"/>
        <v>0</v>
      </c>
      <c r="H45" s="1">
        <f t="shared" si="53"/>
        <v>0</v>
      </c>
      <c r="I45" s="1">
        <f t="shared" si="54"/>
        <v>0</v>
      </c>
      <c r="J45" s="1">
        <f t="shared" si="55"/>
        <v>0</v>
      </c>
      <c r="K45" s="1">
        <f t="shared" si="56"/>
        <v>0</v>
      </c>
      <c r="L45" s="1">
        <f t="shared" si="57"/>
        <v>0</v>
      </c>
      <c r="M45" s="1">
        <f t="shared" si="58"/>
        <v>0</v>
      </c>
      <c r="N45" s="1">
        <f t="shared" si="59"/>
        <v>0</v>
      </c>
      <c r="O45" s="1">
        <f t="shared" si="60"/>
        <v>0</v>
      </c>
      <c r="P45" s="1">
        <f t="shared" si="61"/>
        <v>0</v>
      </c>
      <c r="Q45" s="1">
        <f t="shared" si="62"/>
        <v>0</v>
      </c>
      <c r="R45" s="1">
        <f t="shared" si="63"/>
        <v>0</v>
      </c>
      <c r="S45" s="1">
        <f t="shared" si="64"/>
        <v>0</v>
      </c>
      <c r="T45" s="1">
        <f t="shared" si="65"/>
        <v>0</v>
      </c>
      <c r="U45" s="1">
        <f t="shared" si="66"/>
        <v>0</v>
      </c>
      <c r="V45" s="1">
        <f t="shared" si="67"/>
        <v>0</v>
      </c>
      <c r="W45" s="1">
        <f t="shared" si="68"/>
        <v>0</v>
      </c>
      <c r="X45" s="1">
        <f t="shared" si="69"/>
        <v>0</v>
      </c>
      <c r="Y45" s="1">
        <f t="shared" si="70"/>
        <v>0</v>
      </c>
      <c r="Z45" s="22">
        <f t="shared" si="24"/>
        <v>0</v>
      </c>
      <c r="AA45" s="26">
        <f t="shared" si="25"/>
        <v>0</v>
      </c>
      <c r="AB45" s="19" t="str">
        <f t="shared" si="26"/>
        <v>0</v>
      </c>
    </row>
    <row r="46" spans="1:28" x14ac:dyDescent="0.35">
      <c r="A46" s="1" t="s">
        <v>2</v>
      </c>
      <c r="B46" s="1">
        <f t="shared" si="47"/>
        <v>0</v>
      </c>
      <c r="C46" s="1">
        <f t="shared" si="48"/>
        <v>0</v>
      </c>
      <c r="D46" s="1">
        <f t="shared" si="49"/>
        <v>0</v>
      </c>
      <c r="E46" s="1">
        <f t="shared" si="50"/>
        <v>0</v>
      </c>
      <c r="F46" s="1">
        <f t="shared" si="51"/>
        <v>0</v>
      </c>
      <c r="G46" s="1">
        <f t="shared" si="52"/>
        <v>0</v>
      </c>
      <c r="H46" s="1">
        <f t="shared" si="53"/>
        <v>0</v>
      </c>
      <c r="I46" s="1">
        <f t="shared" si="54"/>
        <v>0</v>
      </c>
      <c r="J46" s="1">
        <f t="shared" si="55"/>
        <v>0</v>
      </c>
      <c r="K46" s="1">
        <f t="shared" si="56"/>
        <v>0</v>
      </c>
      <c r="L46" s="1">
        <f t="shared" si="57"/>
        <v>0</v>
      </c>
      <c r="M46" s="1">
        <f t="shared" si="58"/>
        <v>0</v>
      </c>
      <c r="N46" s="1">
        <f t="shared" si="59"/>
        <v>0</v>
      </c>
      <c r="O46" s="1">
        <f t="shared" si="60"/>
        <v>0</v>
      </c>
      <c r="P46" s="1">
        <f t="shared" si="61"/>
        <v>0</v>
      </c>
      <c r="Q46" s="1">
        <f t="shared" si="62"/>
        <v>0</v>
      </c>
      <c r="R46" s="1">
        <f t="shared" si="63"/>
        <v>0</v>
      </c>
      <c r="S46" s="1">
        <f t="shared" si="64"/>
        <v>0</v>
      </c>
      <c r="T46" s="1">
        <f t="shared" si="65"/>
        <v>0</v>
      </c>
      <c r="U46" s="1">
        <f t="shared" si="66"/>
        <v>0</v>
      </c>
      <c r="V46" s="1">
        <f t="shared" si="67"/>
        <v>0</v>
      </c>
      <c r="W46" s="1">
        <f t="shared" si="68"/>
        <v>0</v>
      </c>
      <c r="X46" s="1">
        <f t="shared" si="69"/>
        <v>0</v>
      </c>
      <c r="Y46" s="1">
        <f t="shared" si="70"/>
        <v>0</v>
      </c>
      <c r="Z46" s="22">
        <f t="shared" si="24"/>
        <v>0</v>
      </c>
      <c r="AA46" s="26">
        <f t="shared" si="25"/>
        <v>0</v>
      </c>
      <c r="AB46" s="19" t="str">
        <f t="shared" si="26"/>
        <v>0</v>
      </c>
    </row>
    <row r="47" spans="1:28" x14ac:dyDescent="0.35">
      <c r="A47" s="1" t="s">
        <v>20</v>
      </c>
      <c r="B47" s="1">
        <f t="shared" si="47"/>
        <v>0</v>
      </c>
      <c r="C47" s="1">
        <f t="shared" si="48"/>
        <v>0</v>
      </c>
      <c r="D47" s="1">
        <f t="shared" si="49"/>
        <v>0</v>
      </c>
      <c r="E47" s="1">
        <f t="shared" si="50"/>
        <v>0</v>
      </c>
      <c r="F47" s="1">
        <f t="shared" si="51"/>
        <v>0</v>
      </c>
      <c r="G47" s="1">
        <f t="shared" si="52"/>
        <v>0</v>
      </c>
      <c r="H47" s="1">
        <f t="shared" si="53"/>
        <v>0</v>
      </c>
      <c r="I47" s="1">
        <f t="shared" si="54"/>
        <v>0</v>
      </c>
      <c r="J47" s="1">
        <f t="shared" si="55"/>
        <v>0</v>
      </c>
      <c r="K47" s="1">
        <f t="shared" si="56"/>
        <v>0</v>
      </c>
      <c r="L47" s="1">
        <f t="shared" si="57"/>
        <v>0</v>
      </c>
      <c r="M47" s="1">
        <f t="shared" si="58"/>
        <v>0</v>
      </c>
      <c r="N47" s="1">
        <f t="shared" si="59"/>
        <v>0</v>
      </c>
      <c r="O47" s="1">
        <f t="shared" si="60"/>
        <v>0</v>
      </c>
      <c r="P47" s="1">
        <f t="shared" si="61"/>
        <v>0</v>
      </c>
      <c r="Q47" s="1">
        <f t="shared" si="62"/>
        <v>0</v>
      </c>
      <c r="R47" s="1">
        <f t="shared" si="63"/>
        <v>0</v>
      </c>
      <c r="S47" s="1">
        <f t="shared" si="64"/>
        <v>0</v>
      </c>
      <c r="T47" s="1">
        <f t="shared" si="65"/>
        <v>0</v>
      </c>
      <c r="U47" s="1">
        <f t="shared" si="66"/>
        <v>0</v>
      </c>
      <c r="V47" s="1">
        <f t="shared" si="67"/>
        <v>0</v>
      </c>
      <c r="W47" s="1">
        <f t="shared" si="68"/>
        <v>0</v>
      </c>
      <c r="X47" s="1">
        <f t="shared" si="69"/>
        <v>0</v>
      </c>
      <c r="Y47" s="1">
        <f t="shared" si="70"/>
        <v>0</v>
      </c>
      <c r="Z47" s="22">
        <f t="shared" si="24"/>
        <v>0</v>
      </c>
      <c r="AA47" s="26">
        <f t="shared" si="25"/>
        <v>0</v>
      </c>
      <c r="AB47" s="19" t="str">
        <f t="shared" si="26"/>
        <v>0</v>
      </c>
    </row>
    <row r="48" spans="1:28" x14ac:dyDescent="0.35">
      <c r="A48" s="2" t="s">
        <v>19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23"/>
      <c r="AA48" s="27"/>
      <c r="AB48" s="18"/>
    </row>
    <row r="49" spans="1:28" x14ac:dyDescent="0.35">
      <c r="A49" s="1" t="s">
        <v>28</v>
      </c>
      <c r="B49" s="1">
        <f t="shared" si="47"/>
        <v>0</v>
      </c>
      <c r="C49" s="1">
        <f t="shared" si="48"/>
        <v>0</v>
      </c>
      <c r="D49" s="1">
        <f t="shared" si="49"/>
        <v>0</v>
      </c>
      <c r="E49" s="1">
        <f t="shared" si="50"/>
        <v>0</v>
      </c>
      <c r="F49" s="1">
        <f>SUMPRODUCT((MONTH(Date_modif)=3)*(REF_prod=A49)*Qté_S)</f>
        <v>0</v>
      </c>
      <c r="G49" s="1">
        <f>SUMPRODUCT((MONTH(Date_modif)=3)*(REF_prod=A49)*Qté_R)</f>
        <v>0</v>
      </c>
      <c r="H49" s="1">
        <f>SUMPRODUCT((MONTH(Date_modif)=4)*(REF_prod=A49)*Qté_S)</f>
        <v>0</v>
      </c>
      <c r="I49" s="1">
        <f>SUMPRODUCT((MONTH(Date_modif)=4)*(REF_prod=A49)*Qté_R)</f>
        <v>0</v>
      </c>
      <c r="J49" s="1">
        <f>SUMPRODUCT((MONTH(Date_modif)=5)*(REF_prod=A49)*Qté_S)</f>
        <v>0</v>
      </c>
      <c r="K49" s="1">
        <f>SUMPRODUCT((MONTH(Date_modif)=5)*(REF_prod=A49)*Qté_R)</f>
        <v>0</v>
      </c>
      <c r="L49" s="1">
        <f>SUMPRODUCT((MONTH(Date_modif)=6)*(REF_prod=A49)*Qté_S)</f>
        <v>0</v>
      </c>
      <c r="M49" s="1">
        <f>SUMPRODUCT((MONTH(Date_modif)=6)*(REF_prod=A49)*Qté_R)</f>
        <v>0</v>
      </c>
      <c r="N49" s="1">
        <f>SUMPRODUCT((MONTH(Date_modif)=7)*(REF_prod=A49)*Qté_S)</f>
        <v>0</v>
      </c>
      <c r="O49" s="1">
        <f>SUMPRODUCT((MONTH(Date_modif)=7)*(REF_prod=A49)*Qté_R)</f>
        <v>0</v>
      </c>
      <c r="P49" s="1">
        <f>SUMPRODUCT((MONTH(Date_modif)=8)*(REF_prod=A49)*Qté_S)</f>
        <v>0</v>
      </c>
      <c r="Q49" s="1">
        <f>SUMPRODUCT((MONTH(Date_modif)=8)*(REF_prod=A49)*Qté_R)</f>
        <v>0</v>
      </c>
      <c r="R49" s="1">
        <f>SUMPRODUCT((MONTH(Date_modif)=9)*(REF_prod=A49)*Qté_S)</f>
        <v>0</v>
      </c>
      <c r="S49" s="1">
        <f>SUMPRODUCT((MONTH(Date_modif)=9)*(REF_prod=A49)*Qté_R)</f>
        <v>0</v>
      </c>
      <c r="T49" s="1">
        <f>SUMPRODUCT((MONTH(Date_modif)=10)*(REF_prod=A49)*Qté_S)</f>
        <v>0</v>
      </c>
      <c r="U49" s="1">
        <f>SUMPRODUCT((MONTH(Date_modif)=10)*(REF_prod=A49)*Qté_R)</f>
        <v>0</v>
      </c>
      <c r="V49" s="1">
        <f>SUMPRODUCT((MONTH(Date_modif)=11)*(REF_prod=$A$3)*Qté_S)</f>
        <v>0</v>
      </c>
      <c r="W49" s="1">
        <f>SUMPRODUCT((MONTH(Date_modif)=11)*(REF_prod=A49)*Qté_R)</f>
        <v>0</v>
      </c>
      <c r="X49" s="1">
        <f>SUMPRODUCT((MONTH(Date_modif)=12)*(REF_prod=A49)*Qté_S)</f>
        <v>0</v>
      </c>
      <c r="Y49" s="1">
        <f>SUMPRODUCT((MONTH(Date_modif)=12)*(REF_prod=A49)*Qté_R)</f>
        <v>0</v>
      </c>
      <c r="Z49" s="22">
        <f t="shared" si="24"/>
        <v>0</v>
      </c>
      <c r="AA49" s="26">
        <f t="shared" si="25"/>
        <v>0</v>
      </c>
      <c r="AB49" s="19" t="str">
        <f t="shared" si="26"/>
        <v>0</v>
      </c>
    </row>
    <row r="50" spans="1:28" x14ac:dyDescent="0.35">
      <c r="A50" s="1" t="s">
        <v>29</v>
      </c>
      <c r="B50" s="1">
        <f t="shared" si="47"/>
        <v>0</v>
      </c>
      <c r="C50" s="1">
        <f t="shared" si="48"/>
        <v>0</v>
      </c>
      <c r="D50" s="1">
        <f t="shared" si="49"/>
        <v>0</v>
      </c>
      <c r="E50" s="1">
        <f t="shared" si="50"/>
        <v>0</v>
      </c>
      <c r="F50" s="1">
        <f>SUMPRODUCT((MONTH(Date_modif)=3)*(REF_prod=A50)*Qté_S)</f>
        <v>0</v>
      </c>
      <c r="G50" s="1">
        <f>SUMPRODUCT((MONTH(Date_modif)=3)*(REF_prod=A50)*Qté_R)</f>
        <v>0</v>
      </c>
      <c r="H50" s="1">
        <f>SUMPRODUCT((MONTH(Date_modif)=4)*(REF_prod=A50)*Qté_S)</f>
        <v>0</v>
      </c>
      <c r="I50" s="1">
        <f>SUMPRODUCT((MONTH(Date_modif)=4)*(REF_prod=A50)*Qté_R)</f>
        <v>0</v>
      </c>
      <c r="J50" s="1">
        <f>SUMPRODUCT((MONTH(Date_modif)=5)*(REF_prod=A50)*Qté_S)</f>
        <v>0</v>
      </c>
      <c r="K50" s="1">
        <f>SUMPRODUCT((MONTH(Date_modif)=5)*(REF_prod=A50)*Qté_R)</f>
        <v>0</v>
      </c>
      <c r="L50" s="1">
        <f>SUMPRODUCT((MONTH(Date_modif)=6)*(REF_prod=A50)*Qté_S)</f>
        <v>0</v>
      </c>
      <c r="M50" s="1">
        <f>SUMPRODUCT((MONTH(Date_modif)=6)*(REF_prod=A50)*Qté_R)</f>
        <v>0</v>
      </c>
      <c r="N50" s="1">
        <f>SUMPRODUCT((MONTH(Date_modif)=7)*(REF_prod=A50)*Qté_S)</f>
        <v>0</v>
      </c>
      <c r="O50" s="1">
        <f>SUMPRODUCT((MONTH(Date_modif)=7)*(REF_prod=A50)*Qté_R)</f>
        <v>0</v>
      </c>
      <c r="P50" s="1">
        <f>SUMPRODUCT((MONTH(Date_modif)=8)*(REF_prod=A50)*Qté_S)</f>
        <v>0</v>
      </c>
      <c r="Q50" s="1">
        <f>SUMPRODUCT((MONTH(Date_modif)=8)*(REF_prod=A50)*Qté_R)</f>
        <v>0</v>
      </c>
      <c r="R50" s="1">
        <f>SUMPRODUCT((MONTH(Date_modif)=9)*(REF_prod=A50)*Qté_S)</f>
        <v>0</v>
      </c>
      <c r="S50" s="1">
        <f>SUMPRODUCT((MONTH(Date_modif)=9)*(REF_prod=A50)*Qté_R)</f>
        <v>0</v>
      </c>
      <c r="T50" s="1">
        <f>SUMPRODUCT((MONTH(Date_modif)=10)*(REF_prod=A50)*Qté_S)</f>
        <v>0</v>
      </c>
      <c r="U50" s="1">
        <f>SUMPRODUCT((MONTH(Date_modif)=10)*(REF_prod=A50)*Qté_R)</f>
        <v>0</v>
      </c>
      <c r="V50" s="1">
        <f>SUMPRODUCT((MONTH(Date_modif)=11)*(REF_prod=$A$3)*Qté_S)</f>
        <v>0</v>
      </c>
      <c r="W50" s="1">
        <f>SUMPRODUCT((MONTH(Date_modif)=11)*(REF_prod=A50)*Qté_R)</f>
        <v>0</v>
      </c>
      <c r="X50" s="1">
        <f>SUMPRODUCT((MONTH(Date_modif)=12)*(REF_prod=A50)*Qté_S)</f>
        <v>0</v>
      </c>
      <c r="Y50" s="1">
        <f>SUMPRODUCT((MONTH(Date_modif)=12)*(REF_prod=A50)*Qté_R)</f>
        <v>0</v>
      </c>
      <c r="Z50" s="22">
        <f t="shared" si="24"/>
        <v>0</v>
      </c>
      <c r="AA50" s="26">
        <f t="shared" si="25"/>
        <v>0</v>
      </c>
      <c r="AB50" s="19" t="str">
        <f t="shared" si="26"/>
        <v>0</v>
      </c>
    </row>
    <row r="51" spans="1:28" x14ac:dyDescent="0.35">
      <c r="A51" s="1" t="s">
        <v>30</v>
      </c>
      <c r="B51" s="1">
        <f t="shared" si="47"/>
        <v>0</v>
      </c>
      <c r="C51" s="1">
        <f t="shared" si="48"/>
        <v>0</v>
      </c>
      <c r="D51" s="1">
        <f t="shared" si="49"/>
        <v>0</v>
      </c>
      <c r="E51" s="1">
        <f t="shared" si="50"/>
        <v>0</v>
      </c>
      <c r="F51" s="1">
        <f>SUMPRODUCT((MONTH(Date_modif)=3)*(REF_prod=A51)*Qté_S)</f>
        <v>0</v>
      </c>
      <c r="G51" s="1">
        <f>SUMPRODUCT((MONTH(Date_modif)=3)*(REF_prod=A51)*Qté_R)</f>
        <v>0</v>
      </c>
      <c r="H51" s="1">
        <f>SUMPRODUCT((MONTH(Date_modif)=4)*(REF_prod=A51)*Qté_S)</f>
        <v>0</v>
      </c>
      <c r="I51" s="1">
        <f>SUMPRODUCT((MONTH(Date_modif)=4)*(REF_prod=A51)*Qté_R)</f>
        <v>0</v>
      </c>
      <c r="J51" s="1">
        <f>SUMPRODUCT((MONTH(Date_modif)=5)*(REF_prod=A51)*Qté_S)</f>
        <v>0</v>
      </c>
      <c r="K51" s="1">
        <f>SUMPRODUCT((MONTH(Date_modif)=5)*(REF_prod=A51)*Qté_R)</f>
        <v>0</v>
      </c>
      <c r="L51" s="1">
        <f>SUMPRODUCT((MONTH(Date_modif)=6)*(REF_prod=A51)*Qté_S)</f>
        <v>0</v>
      </c>
      <c r="M51" s="1">
        <f>SUMPRODUCT((MONTH(Date_modif)=6)*(REF_prod=A51)*Qté_R)</f>
        <v>0</v>
      </c>
      <c r="N51" s="1">
        <f>SUMPRODUCT((MONTH(Date_modif)=7)*(REF_prod=A51)*Qté_S)</f>
        <v>0</v>
      </c>
      <c r="O51" s="1">
        <f>SUMPRODUCT((MONTH(Date_modif)=7)*(REF_prod=A51)*Qté_R)</f>
        <v>0</v>
      </c>
      <c r="P51" s="1">
        <f>SUMPRODUCT((MONTH(Date_modif)=8)*(REF_prod=A51)*Qté_S)</f>
        <v>0</v>
      </c>
      <c r="Q51" s="1">
        <f>SUMPRODUCT((MONTH(Date_modif)=8)*(REF_prod=A51)*Qté_R)</f>
        <v>0</v>
      </c>
      <c r="R51" s="1">
        <f>SUMPRODUCT((MONTH(Date_modif)=9)*(REF_prod=A51)*Qté_S)</f>
        <v>0</v>
      </c>
      <c r="S51" s="1">
        <f>SUMPRODUCT((MONTH(Date_modif)=9)*(REF_prod=A51)*Qté_R)</f>
        <v>0</v>
      </c>
      <c r="T51" s="1">
        <f>SUMPRODUCT((MONTH(Date_modif)=10)*(REF_prod=A51)*Qté_S)</f>
        <v>0</v>
      </c>
      <c r="U51" s="1">
        <f>SUMPRODUCT((MONTH(Date_modif)=10)*(REF_prod=A51)*Qté_R)</f>
        <v>0</v>
      </c>
      <c r="V51" s="1">
        <f>SUMPRODUCT((MONTH(Date_modif)=11)*(REF_prod=$A$3)*Qté_S)</f>
        <v>0</v>
      </c>
      <c r="W51" s="1">
        <f>SUMPRODUCT((MONTH(Date_modif)=11)*(REF_prod=A51)*Qté_R)</f>
        <v>0</v>
      </c>
      <c r="X51" s="1">
        <f>SUMPRODUCT((MONTH(Date_modif)=12)*(REF_prod=A51)*Qté_S)</f>
        <v>0</v>
      </c>
      <c r="Y51" s="1">
        <f>SUMPRODUCT((MONTH(Date_modif)=12)*(REF_prod=A51)*Qté_R)</f>
        <v>0</v>
      </c>
      <c r="Z51" s="22">
        <f t="shared" si="24"/>
        <v>0</v>
      </c>
      <c r="AA51" s="26">
        <f t="shared" si="25"/>
        <v>0</v>
      </c>
      <c r="AB51" s="19" t="str">
        <f t="shared" si="26"/>
        <v>0</v>
      </c>
    </row>
    <row r="52" spans="1:28" x14ac:dyDescent="0.35">
      <c r="A52" s="1" t="s">
        <v>31</v>
      </c>
      <c r="B52" s="1">
        <f t="shared" si="47"/>
        <v>0</v>
      </c>
      <c r="C52" s="1">
        <f t="shared" si="48"/>
        <v>0</v>
      </c>
      <c r="D52" s="1">
        <f t="shared" si="49"/>
        <v>0</v>
      </c>
      <c r="E52" s="1">
        <f t="shared" si="50"/>
        <v>0</v>
      </c>
      <c r="F52" s="1">
        <f>SUMPRODUCT((MONTH(Date_modif)=3)*(REF_prod=A52)*Qté_S)</f>
        <v>0</v>
      </c>
      <c r="G52" s="1">
        <f>SUMPRODUCT((MONTH(Date_modif)=3)*(REF_prod=A52)*Qté_R)</f>
        <v>0</v>
      </c>
      <c r="H52" s="1">
        <f>SUMPRODUCT((MONTH(Date_modif)=4)*(REF_prod=A52)*Qté_S)</f>
        <v>0</v>
      </c>
      <c r="I52" s="1">
        <f>SUMPRODUCT((MONTH(Date_modif)=4)*(REF_prod=A52)*Qté_R)</f>
        <v>0</v>
      </c>
      <c r="J52" s="1">
        <f>SUMPRODUCT((MONTH(Date_modif)=5)*(REF_prod=A52)*Qté_S)</f>
        <v>0</v>
      </c>
      <c r="K52" s="1">
        <f>SUMPRODUCT((MONTH(Date_modif)=5)*(REF_prod=A52)*Qté_R)</f>
        <v>0</v>
      </c>
      <c r="L52" s="1">
        <f>SUMPRODUCT((MONTH(Date_modif)=6)*(REF_prod=A52)*Qté_S)</f>
        <v>0</v>
      </c>
      <c r="M52" s="1">
        <f>SUMPRODUCT((MONTH(Date_modif)=6)*(REF_prod=A52)*Qté_R)</f>
        <v>0</v>
      </c>
      <c r="N52" s="1">
        <f>SUMPRODUCT((MONTH(Date_modif)=7)*(REF_prod=A52)*Qté_S)</f>
        <v>0</v>
      </c>
      <c r="O52" s="1">
        <f>SUMPRODUCT((MONTH(Date_modif)=7)*(REF_prod=A52)*Qté_R)</f>
        <v>0</v>
      </c>
      <c r="P52" s="1">
        <f>SUMPRODUCT((MONTH(Date_modif)=8)*(REF_prod=A52)*Qté_S)</f>
        <v>0</v>
      </c>
      <c r="Q52" s="1">
        <f>SUMPRODUCT((MONTH(Date_modif)=8)*(REF_prod=A52)*Qté_R)</f>
        <v>0</v>
      </c>
      <c r="R52" s="1">
        <f>SUMPRODUCT((MONTH(Date_modif)=9)*(REF_prod=A52)*Qté_S)</f>
        <v>0</v>
      </c>
      <c r="S52" s="1">
        <f>SUMPRODUCT((MONTH(Date_modif)=9)*(REF_prod=A52)*Qté_R)</f>
        <v>0</v>
      </c>
      <c r="T52" s="1">
        <f>SUMPRODUCT((MONTH(Date_modif)=10)*(REF_prod=A52)*Qté_S)</f>
        <v>0</v>
      </c>
      <c r="U52" s="1">
        <f>SUMPRODUCT((MONTH(Date_modif)=10)*(REF_prod=A52)*Qté_R)</f>
        <v>0</v>
      </c>
      <c r="V52" s="1">
        <f>SUMPRODUCT((MONTH(Date_modif)=11)*(REF_prod=$A$3)*Qté_S)</f>
        <v>0</v>
      </c>
      <c r="W52" s="1">
        <f>SUMPRODUCT((MONTH(Date_modif)=11)*(REF_prod=A52)*Qté_R)</f>
        <v>0</v>
      </c>
      <c r="X52" s="1">
        <f>SUMPRODUCT((MONTH(Date_modif)=12)*(REF_prod=A52)*Qté_S)</f>
        <v>0</v>
      </c>
      <c r="Y52" s="1">
        <f>SUMPRODUCT((MONTH(Date_modif)=12)*(REF_prod=A52)*Qté_R)</f>
        <v>0</v>
      </c>
      <c r="Z52" s="22">
        <f t="shared" si="24"/>
        <v>0</v>
      </c>
      <c r="AA52" s="26">
        <f t="shared" si="25"/>
        <v>0</v>
      </c>
      <c r="AB52" s="19" t="str">
        <f t="shared" si="26"/>
        <v>0</v>
      </c>
    </row>
    <row r="53" spans="1:28" x14ac:dyDescent="0.35">
      <c r="A53" s="1" t="s">
        <v>32</v>
      </c>
      <c r="B53" s="1">
        <f t="shared" si="47"/>
        <v>0</v>
      </c>
      <c r="C53" s="1">
        <f t="shared" si="48"/>
        <v>0</v>
      </c>
      <c r="D53" s="1">
        <f t="shared" si="49"/>
        <v>0</v>
      </c>
      <c r="E53" s="1">
        <f t="shared" si="50"/>
        <v>0</v>
      </c>
      <c r="F53" s="1">
        <f>SUMPRODUCT((MONTH(Date_modif)=3)*(REF_prod=A53)*Qté_S)</f>
        <v>0</v>
      </c>
      <c r="G53" s="1">
        <f>SUMPRODUCT((MONTH(Date_modif)=3)*(REF_prod=A53)*Qté_R)</f>
        <v>0</v>
      </c>
      <c r="H53" s="1">
        <f>SUMPRODUCT((MONTH(Date_modif)=4)*(REF_prod=A53)*Qté_S)</f>
        <v>0</v>
      </c>
      <c r="I53" s="1">
        <f>SUMPRODUCT((MONTH(Date_modif)=4)*(REF_prod=A53)*Qté_R)</f>
        <v>0</v>
      </c>
      <c r="J53" s="1">
        <f>SUMPRODUCT((MONTH(Date_modif)=5)*(REF_prod=A53)*Qté_S)</f>
        <v>0</v>
      </c>
      <c r="K53" s="1">
        <f>SUMPRODUCT((MONTH(Date_modif)=5)*(REF_prod=A53)*Qté_R)</f>
        <v>0</v>
      </c>
      <c r="L53" s="1">
        <f>SUMPRODUCT((MONTH(Date_modif)=6)*(REF_prod=A53)*Qté_S)</f>
        <v>0</v>
      </c>
      <c r="M53" s="1">
        <f>SUMPRODUCT((MONTH(Date_modif)=6)*(REF_prod=A53)*Qté_R)</f>
        <v>0</v>
      </c>
      <c r="N53" s="1">
        <f>SUMPRODUCT((MONTH(Date_modif)=7)*(REF_prod=A53)*Qté_S)</f>
        <v>0</v>
      </c>
      <c r="O53" s="1">
        <f>SUMPRODUCT((MONTH(Date_modif)=7)*(REF_prod=A53)*Qté_R)</f>
        <v>0</v>
      </c>
      <c r="P53" s="1">
        <f>SUMPRODUCT((MONTH(Date_modif)=8)*(REF_prod=A53)*Qté_S)</f>
        <v>0</v>
      </c>
      <c r="Q53" s="1">
        <f>SUMPRODUCT((MONTH(Date_modif)=8)*(REF_prod=A53)*Qté_R)</f>
        <v>0</v>
      </c>
      <c r="R53" s="1">
        <f>SUMPRODUCT((MONTH(Date_modif)=9)*(REF_prod=A53)*Qté_S)</f>
        <v>0</v>
      </c>
      <c r="S53" s="1">
        <f>SUMPRODUCT((MONTH(Date_modif)=9)*(REF_prod=A53)*Qté_R)</f>
        <v>0</v>
      </c>
      <c r="T53" s="1">
        <f>SUMPRODUCT((MONTH(Date_modif)=10)*(REF_prod=A53)*Qté_S)</f>
        <v>0</v>
      </c>
      <c r="U53" s="1">
        <f>SUMPRODUCT((MONTH(Date_modif)=10)*(REF_prod=A53)*Qté_R)</f>
        <v>0</v>
      </c>
      <c r="V53" s="1">
        <f>SUMPRODUCT((MONTH(Date_modif)=11)*(REF_prod=$A$3)*Qté_S)</f>
        <v>0</v>
      </c>
      <c r="W53" s="1">
        <f>SUMPRODUCT((MONTH(Date_modif)=11)*(REF_prod=A53)*Qté_R)</f>
        <v>0</v>
      </c>
      <c r="X53" s="1">
        <f>SUMPRODUCT((MONTH(Date_modif)=12)*(REF_prod=A53)*Qté_S)</f>
        <v>0</v>
      </c>
      <c r="Y53" s="1">
        <f>SUMPRODUCT((MONTH(Date_modif)=12)*(REF_prod=A53)*Qté_R)</f>
        <v>0</v>
      </c>
      <c r="Z53" s="22">
        <f t="shared" si="24"/>
        <v>0</v>
      </c>
      <c r="AA53" s="26">
        <f t="shared" si="25"/>
        <v>0</v>
      </c>
      <c r="AB53" s="19" t="str">
        <f t="shared" si="26"/>
        <v>0</v>
      </c>
    </row>
    <row r="54" spans="1:28" x14ac:dyDescent="0.35">
      <c r="A54" s="2" t="s">
        <v>40</v>
      </c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23"/>
      <c r="AA54" s="27"/>
      <c r="AB54" s="18"/>
    </row>
    <row r="55" spans="1:28" x14ac:dyDescent="0.35">
      <c r="A55" s="1" t="s">
        <v>41</v>
      </c>
      <c r="B55" s="1">
        <f t="shared" si="47"/>
        <v>0</v>
      </c>
      <c r="C55" s="1">
        <f t="shared" si="48"/>
        <v>0</v>
      </c>
      <c r="D55" s="1">
        <f t="shared" si="49"/>
        <v>0</v>
      </c>
      <c r="E55" s="1">
        <f t="shared" si="50"/>
        <v>0</v>
      </c>
      <c r="F55" s="1">
        <f t="shared" ref="F55:F61" si="71">SUMPRODUCT((MONTH(Date_modif)=3)*(REF_prod=A55)*Qté_S)</f>
        <v>0</v>
      </c>
      <c r="G55" s="1">
        <f t="shared" ref="G55:G61" si="72">SUMPRODUCT((MONTH(Date_modif)=3)*(REF_prod=A55)*Qté_R)</f>
        <v>0</v>
      </c>
      <c r="H55" s="1">
        <f t="shared" ref="H55:H61" si="73">SUMPRODUCT((MONTH(Date_modif)=4)*(REF_prod=A55)*Qté_S)</f>
        <v>0</v>
      </c>
      <c r="I55" s="1">
        <f t="shared" ref="I55:I61" si="74">SUMPRODUCT((MONTH(Date_modif)=4)*(REF_prod=A55)*Qté_R)</f>
        <v>0</v>
      </c>
      <c r="J55" s="1">
        <f t="shared" ref="J55:J61" si="75">SUMPRODUCT((MONTH(Date_modif)=5)*(REF_prod=A55)*Qté_S)</f>
        <v>0</v>
      </c>
      <c r="K55" s="1">
        <f t="shared" ref="K55:K61" si="76">SUMPRODUCT((MONTH(Date_modif)=5)*(REF_prod=A55)*Qté_R)</f>
        <v>0</v>
      </c>
      <c r="L55" s="1">
        <f t="shared" ref="L55:L61" si="77">SUMPRODUCT((MONTH(Date_modif)=6)*(REF_prod=A55)*Qté_S)</f>
        <v>0</v>
      </c>
      <c r="M55" s="1">
        <f t="shared" ref="M55:M61" si="78">SUMPRODUCT((MONTH(Date_modif)=6)*(REF_prod=A55)*Qté_R)</f>
        <v>0</v>
      </c>
      <c r="N55" s="1">
        <f t="shared" ref="N55:N61" si="79">SUMPRODUCT((MONTH(Date_modif)=7)*(REF_prod=A55)*Qté_S)</f>
        <v>0</v>
      </c>
      <c r="O55" s="1">
        <f t="shared" ref="O55:O61" si="80">SUMPRODUCT((MONTH(Date_modif)=7)*(REF_prod=A55)*Qté_R)</f>
        <v>0</v>
      </c>
      <c r="P55" s="1">
        <f t="shared" ref="P55:P61" si="81">SUMPRODUCT((MONTH(Date_modif)=8)*(REF_prod=A55)*Qté_S)</f>
        <v>0</v>
      </c>
      <c r="Q55" s="1">
        <f t="shared" ref="Q55:Q61" si="82">SUMPRODUCT((MONTH(Date_modif)=8)*(REF_prod=A55)*Qté_R)</f>
        <v>0</v>
      </c>
      <c r="R55" s="1">
        <f t="shared" ref="R55:R61" si="83">SUMPRODUCT((MONTH(Date_modif)=9)*(REF_prod=A55)*Qté_S)</f>
        <v>0</v>
      </c>
      <c r="S55" s="1">
        <f t="shared" ref="S55:S61" si="84">SUMPRODUCT((MONTH(Date_modif)=9)*(REF_prod=A55)*Qté_R)</f>
        <v>0</v>
      </c>
      <c r="T55" s="1">
        <f t="shared" ref="T55:T61" si="85">SUMPRODUCT((MONTH(Date_modif)=10)*(REF_prod=A55)*Qté_S)</f>
        <v>0</v>
      </c>
      <c r="U55" s="1">
        <f t="shared" ref="U55:U61" si="86">SUMPRODUCT((MONTH(Date_modif)=10)*(REF_prod=A55)*Qté_R)</f>
        <v>0</v>
      </c>
      <c r="V55" s="1">
        <f t="shared" ref="V55:V61" si="87">SUMPRODUCT((MONTH(Date_modif)=11)*(REF_prod=$A$3)*Qté_S)</f>
        <v>0</v>
      </c>
      <c r="W55" s="1">
        <f t="shared" ref="W55:W61" si="88">SUMPRODUCT((MONTH(Date_modif)=11)*(REF_prod=A55)*Qté_R)</f>
        <v>0</v>
      </c>
      <c r="X55" s="1">
        <f t="shared" ref="X55:X61" si="89">SUMPRODUCT((MONTH(Date_modif)=12)*(REF_prod=A55)*Qté_S)</f>
        <v>0</v>
      </c>
      <c r="Y55" s="1">
        <f t="shared" ref="Y55:Y61" si="90">SUMPRODUCT((MONTH(Date_modif)=12)*(REF_prod=A55)*Qté_R)</f>
        <v>0</v>
      </c>
      <c r="Z55" s="22">
        <f t="shared" si="24"/>
        <v>0</v>
      </c>
      <c r="AA55" s="26">
        <f t="shared" si="25"/>
        <v>0</v>
      </c>
      <c r="AB55" s="19" t="str">
        <f t="shared" si="26"/>
        <v>0</v>
      </c>
    </row>
    <row r="56" spans="1:28" x14ac:dyDescent="0.35">
      <c r="A56" s="1" t="s">
        <v>42</v>
      </c>
      <c r="B56" s="1">
        <f t="shared" si="47"/>
        <v>0</v>
      </c>
      <c r="C56" s="1">
        <f t="shared" si="48"/>
        <v>0</v>
      </c>
      <c r="D56" s="1">
        <f t="shared" si="49"/>
        <v>0</v>
      </c>
      <c r="E56" s="1">
        <f t="shared" si="50"/>
        <v>0</v>
      </c>
      <c r="F56" s="1">
        <f t="shared" si="71"/>
        <v>0</v>
      </c>
      <c r="G56" s="1">
        <f t="shared" si="72"/>
        <v>0</v>
      </c>
      <c r="H56" s="1">
        <f t="shared" si="73"/>
        <v>0</v>
      </c>
      <c r="I56" s="1">
        <f t="shared" si="74"/>
        <v>0</v>
      </c>
      <c r="J56" s="1">
        <f t="shared" si="75"/>
        <v>0</v>
      </c>
      <c r="K56" s="1">
        <f t="shared" si="76"/>
        <v>0</v>
      </c>
      <c r="L56" s="1">
        <f t="shared" si="77"/>
        <v>0</v>
      </c>
      <c r="M56" s="1">
        <f t="shared" si="78"/>
        <v>0</v>
      </c>
      <c r="N56" s="1">
        <f t="shared" si="79"/>
        <v>0</v>
      </c>
      <c r="O56" s="1">
        <f t="shared" si="80"/>
        <v>0</v>
      </c>
      <c r="P56" s="1">
        <f t="shared" si="81"/>
        <v>0</v>
      </c>
      <c r="Q56" s="1">
        <f t="shared" si="82"/>
        <v>0</v>
      </c>
      <c r="R56" s="1">
        <f t="shared" si="83"/>
        <v>0</v>
      </c>
      <c r="S56" s="1">
        <f t="shared" si="84"/>
        <v>0</v>
      </c>
      <c r="T56" s="1">
        <f t="shared" si="85"/>
        <v>0</v>
      </c>
      <c r="U56" s="1">
        <f t="shared" si="86"/>
        <v>0</v>
      </c>
      <c r="V56" s="1">
        <f t="shared" si="87"/>
        <v>0</v>
      </c>
      <c r="W56" s="1">
        <f t="shared" si="88"/>
        <v>0</v>
      </c>
      <c r="X56" s="1">
        <f t="shared" si="89"/>
        <v>0</v>
      </c>
      <c r="Y56" s="1">
        <f t="shared" si="90"/>
        <v>0</v>
      </c>
      <c r="Z56" s="22">
        <f t="shared" si="24"/>
        <v>0</v>
      </c>
      <c r="AA56" s="26">
        <f t="shared" si="25"/>
        <v>0</v>
      </c>
      <c r="AB56" s="19" t="str">
        <f t="shared" si="26"/>
        <v>0</v>
      </c>
    </row>
    <row r="57" spans="1:28" x14ac:dyDescent="0.35">
      <c r="A57" s="1" t="s">
        <v>43</v>
      </c>
      <c r="B57" s="1">
        <f t="shared" si="47"/>
        <v>0</v>
      </c>
      <c r="C57" s="1">
        <f t="shared" si="48"/>
        <v>0</v>
      </c>
      <c r="D57" s="1">
        <f t="shared" si="49"/>
        <v>0</v>
      </c>
      <c r="E57" s="1">
        <f t="shared" si="50"/>
        <v>0</v>
      </c>
      <c r="F57" s="1">
        <f t="shared" si="71"/>
        <v>0</v>
      </c>
      <c r="G57" s="1">
        <f t="shared" si="72"/>
        <v>0</v>
      </c>
      <c r="H57" s="1">
        <f t="shared" si="73"/>
        <v>0</v>
      </c>
      <c r="I57" s="1">
        <f t="shared" si="74"/>
        <v>0</v>
      </c>
      <c r="J57" s="1">
        <f t="shared" si="75"/>
        <v>0</v>
      </c>
      <c r="K57" s="1">
        <f t="shared" si="76"/>
        <v>0</v>
      </c>
      <c r="L57" s="1">
        <f t="shared" si="77"/>
        <v>0</v>
      </c>
      <c r="M57" s="1">
        <f t="shared" si="78"/>
        <v>0</v>
      </c>
      <c r="N57" s="1">
        <f t="shared" si="79"/>
        <v>0</v>
      </c>
      <c r="O57" s="1">
        <f t="shared" si="80"/>
        <v>0</v>
      </c>
      <c r="P57" s="1">
        <f t="shared" si="81"/>
        <v>0</v>
      </c>
      <c r="Q57" s="1">
        <f t="shared" si="82"/>
        <v>0</v>
      </c>
      <c r="R57" s="1">
        <f t="shared" si="83"/>
        <v>0</v>
      </c>
      <c r="S57" s="1">
        <f t="shared" si="84"/>
        <v>0</v>
      </c>
      <c r="T57" s="1">
        <f t="shared" si="85"/>
        <v>0</v>
      </c>
      <c r="U57" s="1">
        <f t="shared" si="86"/>
        <v>0</v>
      </c>
      <c r="V57" s="1">
        <f t="shared" si="87"/>
        <v>0</v>
      </c>
      <c r="W57" s="1">
        <f t="shared" si="88"/>
        <v>0</v>
      </c>
      <c r="X57" s="1">
        <f t="shared" si="89"/>
        <v>0</v>
      </c>
      <c r="Y57" s="1">
        <f t="shared" si="90"/>
        <v>0</v>
      </c>
      <c r="Z57" s="22">
        <f t="shared" si="24"/>
        <v>0</v>
      </c>
      <c r="AA57" s="26">
        <f t="shared" si="25"/>
        <v>0</v>
      </c>
      <c r="AB57" s="19" t="str">
        <f t="shared" si="26"/>
        <v>0</v>
      </c>
    </row>
    <row r="58" spans="1:28" x14ac:dyDescent="0.35">
      <c r="A58" s="1" t="s">
        <v>44</v>
      </c>
      <c r="B58" s="1">
        <f t="shared" si="47"/>
        <v>0</v>
      </c>
      <c r="C58" s="1">
        <f t="shared" si="48"/>
        <v>0</v>
      </c>
      <c r="D58" s="1">
        <f t="shared" si="49"/>
        <v>0</v>
      </c>
      <c r="E58" s="1">
        <f t="shared" si="50"/>
        <v>0</v>
      </c>
      <c r="F58" s="1">
        <f t="shared" si="71"/>
        <v>0</v>
      </c>
      <c r="G58" s="1">
        <f t="shared" si="72"/>
        <v>0</v>
      </c>
      <c r="H58" s="1">
        <f t="shared" si="73"/>
        <v>0</v>
      </c>
      <c r="I58" s="1">
        <f t="shared" si="74"/>
        <v>0</v>
      </c>
      <c r="J58" s="1">
        <f t="shared" si="75"/>
        <v>0</v>
      </c>
      <c r="K58" s="1">
        <f t="shared" si="76"/>
        <v>0</v>
      </c>
      <c r="L58" s="1">
        <f t="shared" si="77"/>
        <v>0</v>
      </c>
      <c r="M58" s="1">
        <f t="shared" si="78"/>
        <v>0</v>
      </c>
      <c r="N58" s="1">
        <f t="shared" si="79"/>
        <v>0</v>
      </c>
      <c r="O58" s="1">
        <f t="shared" si="80"/>
        <v>0</v>
      </c>
      <c r="P58" s="1">
        <f t="shared" si="81"/>
        <v>0</v>
      </c>
      <c r="Q58" s="1">
        <f t="shared" si="82"/>
        <v>0</v>
      </c>
      <c r="R58" s="1">
        <f t="shared" si="83"/>
        <v>0</v>
      </c>
      <c r="S58" s="1">
        <f t="shared" si="84"/>
        <v>0</v>
      </c>
      <c r="T58" s="1">
        <f t="shared" si="85"/>
        <v>0</v>
      </c>
      <c r="U58" s="1">
        <f t="shared" si="86"/>
        <v>0</v>
      </c>
      <c r="V58" s="1">
        <f t="shared" si="87"/>
        <v>0</v>
      </c>
      <c r="W58" s="1">
        <f t="shared" si="88"/>
        <v>0</v>
      </c>
      <c r="X58" s="1">
        <f t="shared" si="89"/>
        <v>0</v>
      </c>
      <c r="Y58" s="1">
        <f t="shared" si="90"/>
        <v>0</v>
      </c>
      <c r="Z58" s="22">
        <f t="shared" si="24"/>
        <v>0</v>
      </c>
      <c r="AA58" s="26">
        <f t="shared" si="25"/>
        <v>0</v>
      </c>
      <c r="AB58" s="19" t="str">
        <f t="shared" si="26"/>
        <v>0</v>
      </c>
    </row>
    <row r="59" spans="1:28" x14ac:dyDescent="0.35">
      <c r="A59" s="1" t="s">
        <v>45</v>
      </c>
      <c r="B59" s="1">
        <f t="shared" si="47"/>
        <v>0</v>
      </c>
      <c r="C59" s="1">
        <f t="shared" si="48"/>
        <v>0</v>
      </c>
      <c r="D59" s="1">
        <f t="shared" si="49"/>
        <v>0</v>
      </c>
      <c r="E59" s="1">
        <f t="shared" si="50"/>
        <v>0</v>
      </c>
      <c r="F59" s="1">
        <f t="shared" si="71"/>
        <v>0</v>
      </c>
      <c r="G59" s="1">
        <f t="shared" si="72"/>
        <v>0</v>
      </c>
      <c r="H59" s="1">
        <f t="shared" si="73"/>
        <v>0</v>
      </c>
      <c r="I59" s="1">
        <f t="shared" si="74"/>
        <v>0</v>
      </c>
      <c r="J59" s="1">
        <f t="shared" si="75"/>
        <v>0</v>
      </c>
      <c r="K59" s="1">
        <f t="shared" si="76"/>
        <v>0</v>
      </c>
      <c r="L59" s="1">
        <f t="shared" si="77"/>
        <v>0</v>
      </c>
      <c r="M59" s="1">
        <f t="shared" si="78"/>
        <v>0</v>
      </c>
      <c r="N59" s="1">
        <f t="shared" si="79"/>
        <v>0</v>
      </c>
      <c r="O59" s="1">
        <f t="shared" si="80"/>
        <v>0</v>
      </c>
      <c r="P59" s="1">
        <f t="shared" si="81"/>
        <v>0</v>
      </c>
      <c r="Q59" s="1">
        <f t="shared" si="82"/>
        <v>0</v>
      </c>
      <c r="R59" s="1">
        <f t="shared" si="83"/>
        <v>0</v>
      </c>
      <c r="S59" s="1">
        <f t="shared" si="84"/>
        <v>0</v>
      </c>
      <c r="T59" s="1">
        <f t="shared" si="85"/>
        <v>0</v>
      </c>
      <c r="U59" s="1">
        <f t="shared" si="86"/>
        <v>0</v>
      </c>
      <c r="V59" s="1">
        <f t="shared" si="87"/>
        <v>0</v>
      </c>
      <c r="W59" s="1">
        <f t="shared" si="88"/>
        <v>0</v>
      </c>
      <c r="X59" s="1">
        <f t="shared" si="89"/>
        <v>0</v>
      </c>
      <c r="Y59" s="1">
        <f t="shared" si="90"/>
        <v>0</v>
      </c>
      <c r="Z59" s="22">
        <f t="shared" ref="Z59:Z64" si="91">B59+D59+F59+H59+J59+L59+N59+P59+R59+T59+V59+X59</f>
        <v>0</v>
      </c>
      <c r="AA59" s="26">
        <f t="shared" ref="AA59:AA64" si="92">C59+E59+G59+I59+K59+M59+O59+Q59+S59+U59+W59+Y59</f>
        <v>0</v>
      </c>
      <c r="AB59" s="19" t="str">
        <f t="shared" si="26"/>
        <v>0</v>
      </c>
    </row>
    <row r="60" spans="1:28" x14ac:dyDescent="0.35">
      <c r="A60" s="1" t="s">
        <v>47</v>
      </c>
      <c r="B60" s="1">
        <f t="shared" si="47"/>
        <v>0</v>
      </c>
      <c r="C60" s="1">
        <f t="shared" si="48"/>
        <v>0</v>
      </c>
      <c r="D60" s="1">
        <f t="shared" si="49"/>
        <v>0</v>
      </c>
      <c r="E60" s="1">
        <f t="shared" si="50"/>
        <v>0</v>
      </c>
      <c r="F60" s="1">
        <f t="shared" si="71"/>
        <v>0</v>
      </c>
      <c r="G60" s="1">
        <f t="shared" si="72"/>
        <v>0</v>
      </c>
      <c r="H60" s="1">
        <f t="shared" si="73"/>
        <v>0</v>
      </c>
      <c r="I60" s="1">
        <f t="shared" si="74"/>
        <v>0</v>
      </c>
      <c r="J60" s="1">
        <f t="shared" si="75"/>
        <v>0</v>
      </c>
      <c r="K60" s="1">
        <f t="shared" si="76"/>
        <v>0</v>
      </c>
      <c r="L60" s="1">
        <f t="shared" si="77"/>
        <v>0</v>
      </c>
      <c r="M60" s="1">
        <f t="shared" si="78"/>
        <v>0</v>
      </c>
      <c r="N60" s="1">
        <f t="shared" si="79"/>
        <v>0</v>
      </c>
      <c r="O60" s="1">
        <f t="shared" si="80"/>
        <v>0</v>
      </c>
      <c r="P60" s="1">
        <f t="shared" si="81"/>
        <v>0</v>
      </c>
      <c r="Q60" s="1">
        <f t="shared" si="82"/>
        <v>0</v>
      </c>
      <c r="R60" s="1">
        <f t="shared" si="83"/>
        <v>0</v>
      </c>
      <c r="S60" s="1">
        <f t="shared" si="84"/>
        <v>0</v>
      </c>
      <c r="T60" s="1">
        <f t="shared" si="85"/>
        <v>0</v>
      </c>
      <c r="U60" s="1">
        <f t="shared" si="86"/>
        <v>0</v>
      </c>
      <c r="V60" s="1">
        <f t="shared" si="87"/>
        <v>0</v>
      </c>
      <c r="W60" s="1">
        <f t="shared" si="88"/>
        <v>0</v>
      </c>
      <c r="X60" s="1">
        <f t="shared" si="89"/>
        <v>0</v>
      </c>
      <c r="Y60" s="1">
        <f t="shared" si="90"/>
        <v>0</v>
      </c>
      <c r="Z60" s="22">
        <f t="shared" si="91"/>
        <v>0</v>
      </c>
      <c r="AA60" s="26">
        <f t="shared" si="92"/>
        <v>0</v>
      </c>
      <c r="AB60" s="19" t="str">
        <f t="shared" si="26"/>
        <v>0</v>
      </c>
    </row>
    <row r="61" spans="1:28" x14ac:dyDescent="0.35">
      <c r="A61" s="1" t="s">
        <v>50</v>
      </c>
      <c r="B61" s="1">
        <f t="shared" si="47"/>
        <v>0</v>
      </c>
      <c r="C61" s="1">
        <f t="shared" si="48"/>
        <v>0</v>
      </c>
      <c r="D61" s="1">
        <f t="shared" si="49"/>
        <v>0</v>
      </c>
      <c r="E61" s="1">
        <f t="shared" si="50"/>
        <v>0</v>
      </c>
      <c r="F61" s="1">
        <f t="shared" si="71"/>
        <v>0</v>
      </c>
      <c r="G61" s="1">
        <f t="shared" si="72"/>
        <v>0</v>
      </c>
      <c r="H61" s="1">
        <f t="shared" si="73"/>
        <v>0</v>
      </c>
      <c r="I61" s="1">
        <f t="shared" si="74"/>
        <v>0</v>
      </c>
      <c r="J61" s="1">
        <f t="shared" si="75"/>
        <v>0</v>
      </c>
      <c r="K61" s="1">
        <f t="shared" si="76"/>
        <v>0</v>
      </c>
      <c r="L61" s="1">
        <f t="shared" si="77"/>
        <v>0</v>
      </c>
      <c r="M61" s="1">
        <f t="shared" si="78"/>
        <v>0</v>
      </c>
      <c r="N61" s="1">
        <f t="shared" si="79"/>
        <v>0</v>
      </c>
      <c r="O61" s="1">
        <f t="shared" si="80"/>
        <v>0</v>
      </c>
      <c r="P61" s="1">
        <f t="shared" si="81"/>
        <v>0</v>
      </c>
      <c r="Q61" s="1">
        <f t="shared" si="82"/>
        <v>0</v>
      </c>
      <c r="R61" s="1">
        <f t="shared" si="83"/>
        <v>0</v>
      </c>
      <c r="S61" s="1">
        <f t="shared" si="84"/>
        <v>0</v>
      </c>
      <c r="T61" s="1">
        <f t="shared" si="85"/>
        <v>0</v>
      </c>
      <c r="U61" s="1">
        <f t="shared" si="86"/>
        <v>0</v>
      </c>
      <c r="V61" s="1">
        <f t="shared" si="87"/>
        <v>0</v>
      </c>
      <c r="W61" s="1">
        <f t="shared" si="88"/>
        <v>0</v>
      </c>
      <c r="X61" s="1">
        <f t="shared" si="89"/>
        <v>0</v>
      </c>
      <c r="Y61" s="1">
        <f t="shared" si="90"/>
        <v>0</v>
      </c>
      <c r="Z61" s="22">
        <f t="shared" si="91"/>
        <v>0</v>
      </c>
      <c r="AA61" s="26">
        <f t="shared" si="92"/>
        <v>0</v>
      </c>
      <c r="AB61" s="19" t="str">
        <f t="shared" si="26"/>
        <v>0</v>
      </c>
    </row>
    <row r="62" spans="1:28" x14ac:dyDescent="0.35">
      <c r="A62" s="17" t="s">
        <v>70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23"/>
      <c r="AA62" s="27"/>
      <c r="AB62" s="18"/>
    </row>
    <row r="63" spans="1:28" x14ac:dyDescent="0.35">
      <c r="A63" s="16" t="s">
        <v>71</v>
      </c>
      <c r="B63" s="1">
        <f>SUMPRODUCT((MONTH(Date_modif)=1)*(REF_prod=A63)*Qté_S)</f>
        <v>0</v>
      </c>
      <c r="C63" s="1">
        <f>SUMPRODUCT((MONTH(Date_modif)=1)*(REF_prod=A63)*Qté_R)</f>
        <v>0</v>
      </c>
      <c r="D63" s="1">
        <f>SUMPRODUCT((MONTH(Date_modif)=2)*(REF_prod=A63)*Qté_S)</f>
        <v>0</v>
      </c>
      <c r="E63" s="1">
        <f>SUMPRODUCT((MONTH(Date_modif)=2)*(REF_prod=A63)*Qté_R)</f>
        <v>0</v>
      </c>
      <c r="F63" s="1">
        <f>SUMPRODUCT((MONTH(Date_modif)=3)*(REF_prod=A63)*Qté_S)</f>
        <v>0</v>
      </c>
      <c r="G63" s="1">
        <f>SUMPRODUCT((MONTH(Date_modif)=3)*(REF_prod=A63)*Qté_R)</f>
        <v>0</v>
      </c>
      <c r="H63" s="1">
        <f>SUMPRODUCT((MONTH(Date_modif)=4)*(REF_prod=A63)*Qté_S)</f>
        <v>0</v>
      </c>
      <c r="I63" s="1">
        <f>SUMPRODUCT((MONTH(Date_modif)=4)*(REF_prod=A63)*Qté_R)</f>
        <v>0</v>
      </c>
      <c r="J63" s="1">
        <f>SUMPRODUCT((MONTH(Date_modif)=5)*(REF_prod=A63)*Qté_S)</f>
        <v>0</v>
      </c>
      <c r="K63" s="1">
        <f>SUMPRODUCT((MONTH(Date_modif)=5)*(REF_prod=A63)*Qté_R)</f>
        <v>0</v>
      </c>
      <c r="L63" s="1">
        <f>SUMPRODUCT((MONTH(Date_modif)=6)*(REF_prod=A63)*Qté_S)</f>
        <v>0</v>
      </c>
      <c r="M63" s="1">
        <f>SUMPRODUCT((MONTH(Date_modif)=6)*(REF_prod=A63)*Qté_R)</f>
        <v>0</v>
      </c>
      <c r="N63" s="1">
        <f>SUMPRODUCT((MONTH(Date_modif)=7)*(REF_prod=A63)*Qté_S)</f>
        <v>0</v>
      </c>
      <c r="O63" s="1">
        <f>SUMPRODUCT((MONTH(Date_modif)=7)*(REF_prod=A63)*Qté_R)</f>
        <v>0</v>
      </c>
      <c r="P63" s="1">
        <f>SUMPRODUCT((MONTH(Date_modif)=8)*(REF_prod=A63)*Qté_S)</f>
        <v>0</v>
      </c>
      <c r="Q63" s="1">
        <f>SUMPRODUCT((MONTH(Date_modif)=8)*(REF_prod=A63)*Qté_R)</f>
        <v>0</v>
      </c>
      <c r="R63" s="1">
        <f>SUMPRODUCT((MONTH(Date_modif)=9)*(REF_prod=A63)*Qté_S)</f>
        <v>0</v>
      </c>
      <c r="S63" s="1">
        <f>SUMPRODUCT((MONTH(Date_modif)=9)*(REF_prod=A63)*Qté_R)</f>
        <v>0</v>
      </c>
      <c r="T63" s="1">
        <f>SUMPRODUCT((MONTH(Date_modif)=10)*(REF_prod=A63)*Qté_S)</f>
        <v>0</v>
      </c>
      <c r="U63" s="1">
        <f>SUMPRODUCT((MONTH(Date_modif)=10)*(REF_prod=A63)*Qté_R)</f>
        <v>0</v>
      </c>
      <c r="V63" s="1">
        <f>SUMPRODUCT((MONTH(Date_modif)=11)*(REF_prod=$A$3)*Qté_S)</f>
        <v>0</v>
      </c>
      <c r="W63" s="1">
        <f>SUMPRODUCT((MONTH(Date_modif)=11)*(REF_prod=A63)*Qté_R)</f>
        <v>0</v>
      </c>
      <c r="X63" s="1">
        <f>SUMPRODUCT((MONTH(Date_modif)=12)*(REF_prod=A63)*Qté_S)</f>
        <v>0</v>
      </c>
      <c r="Y63" s="1">
        <f>SUMPRODUCT((MONTH(Date_modif)=12)*(REF_prod=A63)*Qté_R)</f>
        <v>0</v>
      </c>
      <c r="Z63" s="22">
        <f t="shared" si="91"/>
        <v>0</v>
      </c>
      <c r="AA63" s="26">
        <f t="shared" si="92"/>
        <v>0</v>
      </c>
      <c r="AB63" s="19" t="str">
        <f t="shared" si="26"/>
        <v>0</v>
      </c>
    </row>
    <row r="64" spans="1:28" x14ac:dyDescent="0.35">
      <c r="A64" s="16" t="s">
        <v>72</v>
      </c>
      <c r="B64" s="1">
        <f>SUMPRODUCT((MONTH(Date_modif)=1)*(REF_prod=A64)*Qté_S)</f>
        <v>0</v>
      </c>
      <c r="C64" s="1">
        <f>SUMPRODUCT((MONTH(Date_modif)=1)*(REF_prod=A64)*Qté_R)</f>
        <v>0</v>
      </c>
      <c r="D64" s="1">
        <f>SUMPRODUCT((MONTH(Date_modif)=2)*(REF_prod=A64)*Qté_S)</f>
        <v>0</v>
      </c>
      <c r="E64" s="1">
        <f>SUMPRODUCT((MONTH(Date_modif)=2)*(REF_prod=A64)*Qté_R)</f>
        <v>0</v>
      </c>
      <c r="F64" s="1">
        <f>SUMPRODUCT((MONTH(Date_modif)=3)*(REF_prod=A64)*Qté_S)</f>
        <v>0</v>
      </c>
      <c r="G64" s="1">
        <f>SUMPRODUCT((MONTH(Date_modif)=3)*(REF_prod=A64)*Qté_R)</f>
        <v>0</v>
      </c>
      <c r="H64" s="1">
        <f>SUMPRODUCT((MONTH(Date_modif)=4)*(REF_prod=A64)*Qté_S)</f>
        <v>0</v>
      </c>
      <c r="I64" s="1">
        <f>SUMPRODUCT((MONTH(Date_modif)=4)*(REF_prod=A64)*Qté_R)</f>
        <v>0</v>
      </c>
      <c r="J64" s="1">
        <f>SUMPRODUCT((MONTH(Date_modif)=5)*(REF_prod=A64)*Qté_S)</f>
        <v>0</v>
      </c>
      <c r="K64" s="1">
        <f>SUMPRODUCT((MONTH(Date_modif)=5)*(REF_prod=A64)*Qté_R)</f>
        <v>0</v>
      </c>
      <c r="L64" s="1">
        <f>SUMPRODUCT((MONTH(Date_modif)=6)*(REF_prod=A64)*Qté_S)</f>
        <v>0</v>
      </c>
      <c r="M64" s="1">
        <f>SUMPRODUCT((MONTH(Date_modif)=6)*(REF_prod=A64)*Qté_R)</f>
        <v>0</v>
      </c>
      <c r="N64" s="1">
        <f>SUMPRODUCT((MONTH(Date_modif)=7)*(REF_prod=A64)*Qté_S)</f>
        <v>0</v>
      </c>
      <c r="O64" s="1">
        <f>SUMPRODUCT((MONTH(Date_modif)=7)*(REF_prod=A64)*Qté_R)</f>
        <v>0</v>
      </c>
      <c r="P64" s="1">
        <f>SUMPRODUCT((MONTH(Date_modif)=8)*(REF_prod=A64)*Qté_S)</f>
        <v>0</v>
      </c>
      <c r="Q64" s="1">
        <f>SUMPRODUCT((MONTH(Date_modif)=8)*(REF_prod=A64)*Qté_R)</f>
        <v>0</v>
      </c>
      <c r="R64" s="1">
        <f>SUMPRODUCT((MONTH(Date_modif)=9)*(REF_prod=A64)*Qté_S)</f>
        <v>0</v>
      </c>
      <c r="S64" s="1">
        <f>SUMPRODUCT((MONTH(Date_modif)=9)*(REF_prod=A64)*Qté_R)</f>
        <v>0</v>
      </c>
      <c r="T64" s="1">
        <f>SUMPRODUCT((MONTH(Date_modif)=10)*(REF_prod=A64)*Qté_S)</f>
        <v>0</v>
      </c>
      <c r="U64" s="1">
        <f>SUMPRODUCT((MONTH(Date_modif)=10)*(REF_prod=A64)*Qté_R)</f>
        <v>0</v>
      </c>
      <c r="V64" s="1">
        <f>SUMPRODUCT((MONTH(Date_modif)=11)*(REF_prod=$A$3)*Qté_S)</f>
        <v>0</v>
      </c>
      <c r="W64" s="1">
        <f>SUMPRODUCT((MONTH(Date_modif)=11)*(REF_prod=A64)*Qté_R)</f>
        <v>0</v>
      </c>
      <c r="X64" s="1">
        <f>SUMPRODUCT((MONTH(Date_modif)=12)*(REF_prod=A64)*Qté_S)</f>
        <v>0</v>
      </c>
      <c r="Y64" s="1">
        <f>SUMPRODUCT((MONTH(Date_modif)=12)*(REF_prod=A64)*Qté_R)</f>
        <v>0</v>
      </c>
      <c r="Z64" s="22">
        <f t="shared" si="91"/>
        <v>0</v>
      </c>
      <c r="AA64" s="28">
        <f t="shared" si="92"/>
        <v>0</v>
      </c>
      <c r="AB64" s="29" t="str">
        <f t="shared" si="26"/>
        <v>0</v>
      </c>
    </row>
  </sheetData>
  <mergeCells count="13">
    <mergeCell ref="Z1:AB1"/>
    <mergeCell ref="N1:O1"/>
    <mergeCell ref="P1:Q1"/>
    <mergeCell ref="R1:S1"/>
    <mergeCell ref="T1:U1"/>
    <mergeCell ref="V1:W1"/>
    <mergeCell ref="X1:Y1"/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Mvts</vt:lpstr>
      <vt:lpstr>Base</vt:lpstr>
      <vt:lpstr>Stat_Mvts</vt:lpstr>
      <vt:lpstr>Date_modif</vt:lpstr>
      <vt:lpstr>Qté_R</vt:lpstr>
      <vt:lpstr>Qté_S</vt:lpstr>
      <vt:lpstr>REF_prod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horvath; AFEH</dc:creator>
  <cp:lastModifiedBy>AFEH</cp:lastModifiedBy>
  <cp:lastPrinted>2014-11-18T14:45:31Z</cp:lastPrinted>
  <dcterms:created xsi:type="dcterms:W3CDTF">2012-05-15T08:00:38Z</dcterms:created>
  <dcterms:modified xsi:type="dcterms:W3CDTF">2015-10-04T17:43:17Z</dcterms:modified>
</cp:coreProperties>
</file>