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770" yWindow="320" windowWidth="18040" windowHeight="7100"/>
  </bookViews>
  <sheets>
    <sheet name="Votes" sheetId="1" r:id="rId1"/>
    <sheet name="Récap" sheetId="2" r:id="rId2"/>
    <sheet name="PV" sheetId="4" r:id="rId3"/>
  </sheets>
  <definedNames>
    <definedName name="_xlnm._FilterDatabase" localSheetId="1" hidden="1">Récap!$A$7:$D$109</definedName>
    <definedName name="_xlnm._FilterDatabase" localSheetId="0" hidden="1">Votes!$A$2:$N$149</definedName>
    <definedName name="_xlnm.Print_Area" localSheetId="1">Récap!$A$1:$E$28</definedName>
    <definedName name="_xlnm.Print_Area" localSheetId="0">Votes!$A$1:$N$158</definedName>
  </definedNames>
  <calcPr calcId="145621"/>
</workbook>
</file>

<file path=xl/calcChain.xml><?xml version="1.0" encoding="utf-8"?>
<calcChain xmlns="http://schemas.openxmlformats.org/spreadsheetml/2006/main">
  <c r="E8" i="2" l="1"/>
  <c r="A96" i="4" l="1"/>
  <c r="A86" i="4"/>
  <c r="B4" i="2"/>
  <c r="A4" i="2"/>
  <c r="A68" i="4"/>
  <c r="A53" i="4"/>
  <c r="A39" i="4"/>
  <c r="A26" i="4"/>
  <c r="D28" i="2"/>
  <c r="C28" i="2"/>
  <c r="B28" i="2"/>
  <c r="A28" i="2"/>
  <c r="D24" i="2"/>
  <c r="C24" i="2"/>
  <c r="B24" i="2"/>
  <c r="A24" i="2"/>
  <c r="D20" i="2"/>
  <c r="C20" i="2"/>
  <c r="B20" i="2"/>
  <c r="A20" i="2"/>
  <c r="D16" i="2"/>
  <c r="C16" i="2"/>
  <c r="B16" i="2"/>
  <c r="A16" i="2"/>
  <c r="D12" i="2"/>
  <c r="C12" i="2"/>
  <c r="B12" i="2"/>
  <c r="A12" i="2"/>
  <c r="D8" i="2"/>
  <c r="C8" i="2"/>
  <c r="B8" i="2"/>
  <c r="A19" i="4" s="1"/>
  <c r="A8" i="2"/>
  <c r="A16" i="4" s="1"/>
  <c r="A28" i="4" l="1"/>
  <c r="A41" i="4"/>
  <c r="A55" i="4"/>
  <c r="A70" i="4"/>
  <c r="A88" i="4"/>
  <c r="E12" i="2"/>
  <c r="A32" i="4" s="1"/>
  <c r="E20" i="2"/>
  <c r="A59" i="4" s="1"/>
  <c r="E28" i="2"/>
  <c r="E16" i="2"/>
  <c r="A45" i="4" s="1"/>
  <c r="E24" i="2"/>
  <c r="A78" i="4" s="1"/>
  <c r="A9" i="2"/>
</calcChain>
</file>

<file path=xl/sharedStrings.xml><?xml version="1.0" encoding="utf-8"?>
<sst xmlns="http://schemas.openxmlformats.org/spreadsheetml/2006/main" count="214" uniqueCount="92">
  <si>
    <t>BELLEUDY Robert ( 6 )</t>
  </si>
  <si>
    <t>M.  CORNILLON Gilles (  )</t>
  </si>
  <si>
    <t xml:space="preserve"> Andréa (79)</t>
  </si>
  <si>
    <t xml:space="preserve"> Huguette (79)</t>
  </si>
  <si>
    <t>SERGE  ( 79 )</t>
  </si>
  <si>
    <t xml:space="preserve"> céline ( 153 )</t>
  </si>
  <si>
    <t xml:space="preserve">  Jeanne ( 243 )</t>
  </si>
  <si>
    <t xml:space="preserve"> Ida * ( 71 )</t>
  </si>
  <si>
    <t>François (56 )</t>
  </si>
  <si>
    <t xml:space="preserve"> Michel (55)</t>
  </si>
  <si>
    <t xml:space="preserve"> Eric ( 79 )</t>
  </si>
  <si>
    <t xml:space="preserve"> PASCAL ( 131 )</t>
  </si>
  <si>
    <t xml:space="preserve"> GUILLAUME (83)</t>
  </si>
  <si>
    <t>RAYMOND (93  )</t>
  </si>
  <si>
    <t>Corine   (56 )</t>
  </si>
  <si>
    <t>Jean (10)</t>
  </si>
  <si>
    <t xml:space="preserve"> STEPHANE (56)</t>
  </si>
  <si>
    <t xml:space="preserve"> Krystyna ( 7)</t>
  </si>
  <si>
    <t xml:space="preserve"> indivision ( 141 )</t>
  </si>
  <si>
    <t xml:space="preserve"> Henri (10)</t>
  </si>
  <si>
    <t xml:space="preserve"> BERNARD (118)</t>
  </si>
  <si>
    <t xml:space="preserve"> Jean-Pierre ( 81)</t>
  </si>
  <si>
    <t>M. indivision (131)</t>
  </si>
  <si>
    <t xml:space="preserve"> YVELINE (99)</t>
  </si>
  <si>
    <t xml:space="preserve"> GUIBERT (137)</t>
  </si>
  <si>
    <t xml:space="preserve"> Luca (56)</t>
  </si>
  <si>
    <t xml:space="preserve"> ELISABETH (81)</t>
  </si>
  <si>
    <t>MME claire (  )</t>
  </si>
  <si>
    <t>Nicole (  )</t>
  </si>
  <si>
    <t>Nom prénom</t>
  </si>
  <si>
    <t>Tantième</t>
  </si>
  <si>
    <t>Résolution 1</t>
  </si>
  <si>
    <t>Résolution 2</t>
  </si>
  <si>
    <t>Résolution 3</t>
  </si>
  <si>
    <t>Résolution 4</t>
  </si>
  <si>
    <t>Résolution 5</t>
  </si>
  <si>
    <t>Liste Copropriétaires</t>
  </si>
  <si>
    <t>O</t>
  </si>
  <si>
    <t>N</t>
  </si>
  <si>
    <t>Pour1</t>
  </si>
  <si>
    <t>Contre1</t>
  </si>
  <si>
    <t>Pour2</t>
  </si>
  <si>
    <t>Contre2</t>
  </si>
  <si>
    <t>Pour3</t>
  </si>
  <si>
    <t>Contre3</t>
  </si>
  <si>
    <t>Pour4</t>
  </si>
  <si>
    <t>Contre4</t>
  </si>
  <si>
    <t>Pour5</t>
  </si>
  <si>
    <t>Contre5</t>
  </si>
  <si>
    <t>Code Présence ou Représentés (O) ou (N)</t>
  </si>
  <si>
    <t>Oui</t>
  </si>
  <si>
    <t>NON</t>
  </si>
  <si>
    <t xml:space="preserve">RECAPITULATIF DES RESULATS </t>
  </si>
  <si>
    <t>Participation</t>
  </si>
  <si>
    <t>Présents</t>
  </si>
  <si>
    <t>Absents</t>
  </si>
  <si>
    <t>Tantièmes</t>
  </si>
  <si>
    <t>Pour</t>
  </si>
  <si>
    <t>Contre</t>
  </si>
  <si>
    <t>Le  BRASILIA</t>
  </si>
  <si>
    <t>13/15 RUE CAIS DE PIERLAS</t>
  </si>
  <si>
    <t>06300 NICE</t>
  </si>
  <si>
    <t>Nice le 16 novembre 2016</t>
  </si>
  <si>
    <t>PROCES VERBAL</t>
  </si>
  <si>
    <t>DE L’ASSEMBLEE GENERALE DES COPROPRIETAIRES</t>
  </si>
  <si>
    <t>EN DATE DU 16 NOVEMBRE 2016</t>
  </si>
  <si>
    <t>Les copropriétaires de l’immeuble  XXXXXXXXXXXXXXXXXXXXXXXXXXXXXXXXX</t>
  </si>
  <si>
    <t>Convoqués par XXXXXXXXX représentée par Monsieur XXXXXXX, se sont réunis le mercredi 16 novembre à 18 h00, salle de réunion XXXXXXXXXXXXXXXXXXXXXXXXXXXXXXXXXXXXX</t>
  </si>
  <si>
    <t>Après vérification des pouvoirs et émargement de la feuille de présence, il est constaté :</t>
  </si>
  <si>
    <t>La séance est déclarée ouverte et il est passé à l’ordre du jour.</t>
  </si>
  <si>
    <r>
      <t>01-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 xml:space="preserve">ELECTION DU PRESIDENT DE SEANCE : </t>
    </r>
  </si>
  <si>
    <t>Ont voté « CONTRE »</t>
  </si>
  <si>
    <r>
      <t>02-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 xml:space="preserve">ELECTION DU OU DES SCRUTATEURS </t>
    </r>
  </si>
  <si>
    <r>
      <t>03-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>ELECTION DU SECRETAIRE DE SEANCE</t>
    </r>
  </si>
  <si>
    <r>
      <t>04-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>DESIGNATION DU NOUVEAU  SYNDIC ET ADOPTION DU CONTRAT DE SYNDIC JOINT A LA CONVOCATION – FIXATION DES HONORAIRES.</t>
    </r>
  </si>
  <si>
    <r>
      <t>05-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1"/>
        <color theme="1"/>
        <rFont val="Calibri"/>
        <family val="2"/>
        <scheme val="minor"/>
      </rPr>
      <t>DESIGNATION DU NOUVEAU  SYNDIC ET ADOPTION DU CONTRAT DE SYNDIC JOINT A LA CONVOCATION – FIXATION DES HONORAIRES.</t>
    </r>
  </si>
  <si>
    <t>Quorum</t>
  </si>
  <si>
    <t>Président de séance</t>
  </si>
  <si>
    <t>M. AAAAAA</t>
  </si>
  <si>
    <t>Scrutateurs</t>
  </si>
  <si>
    <t>M. BBBBBB</t>
  </si>
  <si>
    <t>M. CCCCCC</t>
  </si>
  <si>
    <t>M. DDDDD</t>
  </si>
  <si>
    <t>Secrétaire de séance</t>
  </si>
  <si>
    <t>M.EEEEEE</t>
  </si>
  <si>
    <t>Contrats</t>
  </si>
  <si>
    <t>Xxxxxxxxxxx</t>
  </si>
  <si>
    <t>Cabinet</t>
  </si>
  <si>
    <t>Yyyyyyyyy</t>
  </si>
  <si>
    <t>Copropriétaires</t>
  </si>
  <si>
    <t>Nombre</t>
  </si>
  <si>
    <t>Tableau à remplir en cours de séance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</si>
</sst>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7"/>
      <color theme="1"/>
      <name val="Times New Roman"/>
      <family val="1"/>
    </font>
    <font>
      <sz val="11"/>
      <color rgb="FF1F497D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2" borderId="1" xfId="0" applyNumberFormat="1" applyFont="1" applyFill="1" applyBorder="1" applyAlignment="1">
      <alignment horizontal="left" vertical="top"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0" borderId="0" xfId="0" applyFont="1"/>
    <xf numFmtId="0" fontId="1" fillId="8" borderId="0" xfId="0" applyFont="1" applyFill="1"/>
    <xf numFmtId="0" fontId="0" fillId="0" borderId="0" xfId="0" applyAlignment="1">
      <alignment horizontal="center"/>
    </xf>
    <xf numFmtId="0" fontId="0" fillId="2" borderId="2" xfId="0" applyFill="1" applyBorder="1"/>
    <xf numFmtId="0" fontId="0" fillId="0" borderId="1" xfId="0" applyBorder="1"/>
    <xf numFmtId="0" fontId="1" fillId="0" borderId="1" xfId="0" applyFont="1" applyBorder="1"/>
    <xf numFmtId="0" fontId="1" fillId="10" borderId="1" xfId="0" applyNumberFormat="1" applyFont="1" applyFill="1" applyBorder="1" applyAlignment="1">
      <alignment horizontal="left" vertical="top" wrapText="1"/>
    </xf>
    <xf numFmtId="0" fontId="1" fillId="10" borderId="1" xfId="0" applyFont="1" applyFill="1" applyBorder="1" applyAlignment="1">
      <alignment horizontal="left"/>
    </xf>
    <xf numFmtId="0" fontId="1" fillId="10" borderId="2" xfId="0" applyNumberFormat="1" applyFont="1" applyFill="1" applyBorder="1" applyAlignment="1">
      <alignment horizontal="left" vertical="top" wrapText="1"/>
    </xf>
    <xf numFmtId="0" fontId="1" fillId="11" borderId="1" xfId="0" applyNumberFormat="1" applyFont="1" applyFill="1" applyBorder="1" applyAlignment="1">
      <alignment horizontal="left" vertical="top" wrapText="1"/>
    </xf>
    <xf numFmtId="0" fontId="1" fillId="11" borderId="1" xfId="0" applyFont="1" applyFill="1" applyBorder="1" applyAlignment="1">
      <alignment horizontal="left"/>
    </xf>
    <xf numFmtId="0" fontId="1" fillId="9" borderId="0" xfId="0" applyFont="1" applyFill="1" applyAlignment="1">
      <alignment horizontal="center"/>
    </xf>
    <xf numFmtId="0" fontId="1" fillId="11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 applyAlignment="1">
      <alignment horizontal="center" vertical="top" wrapText="1"/>
    </xf>
    <xf numFmtId="0" fontId="1" fillId="11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 vertical="top" wrapText="1"/>
    </xf>
    <xf numFmtId="0" fontId="1" fillId="8" borderId="0" xfId="0" applyFont="1" applyFill="1" applyAlignment="1">
      <alignment horizontal="center"/>
    </xf>
    <xf numFmtId="0" fontId="1" fillId="10" borderId="1" xfId="0" applyNumberFormat="1" applyFont="1" applyFill="1" applyBorder="1" applyAlignment="1">
      <alignment horizontal="center" vertical="top" wrapText="1"/>
    </xf>
    <xf numFmtId="0" fontId="1" fillId="10" borderId="1" xfId="0" applyFont="1" applyFill="1" applyBorder="1" applyAlignment="1">
      <alignment horizontal="center"/>
    </xf>
    <xf numFmtId="0" fontId="1" fillId="10" borderId="2" xfId="0" applyNumberFormat="1" applyFont="1" applyFill="1" applyBorder="1" applyAlignment="1">
      <alignment horizontal="center" vertical="top" wrapText="1"/>
    </xf>
    <xf numFmtId="0" fontId="0" fillId="15" borderId="1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5" borderId="9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0" fontId="0" fillId="18" borderId="7" xfId="0" applyFill="1" applyBorder="1" applyAlignment="1">
      <alignment horizontal="center"/>
    </xf>
    <xf numFmtId="0" fontId="0" fillId="18" borderId="1" xfId="0" applyFill="1" applyBorder="1" applyAlignment="1">
      <alignment horizontal="center"/>
    </xf>
    <xf numFmtId="0" fontId="0" fillId="18" borderId="9" xfId="0" applyFill="1" applyBorder="1" applyAlignment="1">
      <alignment horizontal="center"/>
    </xf>
    <xf numFmtId="0" fontId="0" fillId="17" borderId="9" xfId="0" applyFill="1" applyBorder="1" applyAlignment="1">
      <alignment horizontal="center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9" fillId="0" borderId="0" xfId="0" applyFont="1" applyAlignment="1">
      <alignment vertical="center" wrapText="1"/>
    </xf>
    <xf numFmtId="0" fontId="0" fillId="6" borderId="1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0" fontId="0" fillId="19" borderId="9" xfId="0" applyFill="1" applyBorder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18" borderId="10" xfId="0" applyFill="1" applyBorder="1" applyAlignment="1">
      <alignment horizontal="center"/>
    </xf>
    <xf numFmtId="0" fontId="0" fillId="17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19" borderId="0" xfId="0" applyFill="1" applyAlignment="1">
      <alignment horizontal="center"/>
    </xf>
    <xf numFmtId="0" fontId="0" fillId="0" borderId="11" xfId="0" applyBorder="1"/>
    <xf numFmtId="0" fontId="0" fillId="2" borderId="13" xfId="0" applyFill="1" applyBorder="1" applyAlignment="1">
      <alignment horizontal="left"/>
    </xf>
    <xf numFmtId="0" fontId="0" fillId="0" borderId="13" xfId="0" applyBorder="1"/>
    <xf numFmtId="0" fontId="0" fillId="2" borderId="15" xfId="0" applyFill="1" applyBorder="1" applyAlignment="1">
      <alignment horizontal="left"/>
    </xf>
    <xf numFmtId="0" fontId="0" fillId="0" borderId="12" xfId="0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0" borderId="14" xfId="0" applyBorder="1" applyProtection="1">
      <protection locked="0"/>
    </xf>
    <xf numFmtId="0" fontId="0" fillId="2" borderId="16" xfId="0" applyFill="1" applyBorder="1" applyAlignment="1" applyProtection="1">
      <alignment horizontal="left"/>
      <protection locked="0"/>
    </xf>
    <xf numFmtId="0" fontId="1" fillId="0" borderId="1" xfId="0" applyFont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12" borderId="10" xfId="0" applyFill="1" applyBorder="1" applyAlignment="1">
      <alignment horizontal="center"/>
    </xf>
    <xf numFmtId="0" fontId="0" fillId="13" borderId="3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 wrapText="1"/>
    </xf>
    <xf numFmtId="0" fontId="1" fillId="18" borderId="6" xfId="0" applyFont="1" applyFill="1" applyBorder="1" applyAlignment="1">
      <alignment horizontal="center" vertical="center"/>
    </xf>
    <xf numFmtId="0" fontId="1" fillId="18" borderId="8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/>
    </xf>
    <xf numFmtId="0" fontId="1" fillId="12" borderId="6" xfId="0" applyFont="1" applyFill="1" applyBorder="1" applyAlignment="1">
      <alignment horizontal="center"/>
    </xf>
    <xf numFmtId="0" fontId="1" fillId="15" borderId="4" xfId="0" applyFont="1" applyFill="1" applyBorder="1" applyAlignment="1">
      <alignment horizontal="center"/>
    </xf>
    <xf numFmtId="0" fontId="1" fillId="16" borderId="4" xfId="0" applyFont="1" applyFill="1" applyBorder="1" applyAlignment="1">
      <alignment horizontal="center"/>
    </xf>
    <xf numFmtId="0" fontId="1" fillId="17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19" borderId="4" xfId="0" applyFont="1" applyFill="1" applyBorder="1" applyAlignment="1">
      <alignment horizontal="center"/>
    </xf>
    <xf numFmtId="0" fontId="1" fillId="18" borderId="5" xfId="0" applyFont="1" applyFill="1" applyBorder="1" applyAlignment="1">
      <alignment horizontal="center"/>
    </xf>
    <xf numFmtId="0" fontId="1" fillId="18" borderId="4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70C0"/>
      </font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177EB"/>
      <color rgb="FFD565AD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1035050</xdr:colOff>
      <xdr:row>17</xdr:row>
      <xdr:rowOff>139700</xdr:rowOff>
    </xdr:from>
    <xdr:ext cx="184731" cy="264560"/>
    <xdr:sp macro="" textlink="">
      <xdr:nvSpPr>
        <xdr:cNvPr id="2" name="ZoneTexte 1"/>
        <xdr:cNvSpPr txBox="1"/>
      </xdr:nvSpPr>
      <xdr:spPr>
        <a:xfrm>
          <a:off x="1035050" y="3810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12700</xdr:colOff>
      <xdr:row>16</xdr:row>
      <xdr:rowOff>88900</xdr:rowOff>
    </xdr:from>
    <xdr:to>
      <xdr:col>0</xdr:col>
      <xdr:colOff>6083300</xdr:colOff>
      <xdr:row>17</xdr:row>
      <xdr:rowOff>1758950</xdr:rowOff>
    </xdr:to>
    <xdr:sp macro="" textlink="">
      <xdr:nvSpPr>
        <xdr:cNvPr id="3" name="ZoneTexte 2"/>
        <xdr:cNvSpPr txBox="1"/>
      </xdr:nvSpPr>
      <xdr:spPr>
        <a:xfrm>
          <a:off x="12700" y="3759200"/>
          <a:ext cx="6070600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</a:t>
          </a:r>
        </a:p>
      </xdr:txBody>
    </xdr:sp>
    <xdr:clientData/>
  </xdr:twoCellAnchor>
  <xdr:twoCellAnchor>
    <xdr:from>
      <xdr:col>0</xdr:col>
      <xdr:colOff>12700</xdr:colOff>
      <xdr:row>20</xdr:row>
      <xdr:rowOff>101600</xdr:rowOff>
    </xdr:from>
    <xdr:to>
      <xdr:col>0</xdr:col>
      <xdr:colOff>6096000</xdr:colOff>
      <xdr:row>21</xdr:row>
      <xdr:rowOff>146050</xdr:rowOff>
    </xdr:to>
    <xdr:sp macro="" textlink="">
      <xdr:nvSpPr>
        <xdr:cNvPr id="4" name="ZoneTexte 3"/>
        <xdr:cNvSpPr txBox="1"/>
      </xdr:nvSpPr>
      <xdr:spPr>
        <a:xfrm>
          <a:off x="12700" y="6229350"/>
          <a:ext cx="6083300" cy="1358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0</xdr:col>
      <xdr:colOff>25400</xdr:colOff>
      <xdr:row>29</xdr:row>
      <xdr:rowOff>127000</xdr:rowOff>
    </xdr:from>
    <xdr:ext cx="6019800" cy="1358900"/>
    <xdr:sp macro="" textlink="">
      <xdr:nvSpPr>
        <xdr:cNvPr id="5" name="ZoneTexte 4"/>
        <xdr:cNvSpPr txBox="1"/>
      </xdr:nvSpPr>
      <xdr:spPr>
        <a:xfrm>
          <a:off x="25400" y="9251950"/>
          <a:ext cx="6019800" cy="1358900"/>
        </a:xfrm>
        <a:prstGeom prst="rect">
          <a:avLst/>
        </a:prstGeom>
        <a:noFill/>
        <a:ln>
          <a:solidFill>
            <a:schemeClr val="bg1">
              <a:lumMod val="8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1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endParaRPr lang="fr-FR" sz="1100"/>
        </a:p>
      </xdr:txBody>
    </xdr:sp>
    <xdr:clientData/>
  </xdr:oneCellAnchor>
  <xdr:twoCellAnchor>
    <xdr:from>
      <xdr:col>0</xdr:col>
      <xdr:colOff>19050</xdr:colOff>
      <xdr:row>34</xdr:row>
      <xdr:rowOff>139700</xdr:rowOff>
    </xdr:from>
    <xdr:to>
      <xdr:col>0</xdr:col>
      <xdr:colOff>6038850</xdr:colOff>
      <xdr:row>35</xdr:row>
      <xdr:rowOff>25400</xdr:rowOff>
    </xdr:to>
    <xdr:sp macro="" textlink="">
      <xdr:nvSpPr>
        <xdr:cNvPr id="6" name="ZoneTexte 5"/>
        <xdr:cNvSpPr txBox="1"/>
      </xdr:nvSpPr>
      <xdr:spPr>
        <a:xfrm>
          <a:off x="19050" y="11512550"/>
          <a:ext cx="6019800" cy="107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25400</xdr:colOff>
      <xdr:row>41</xdr:row>
      <xdr:rowOff>139700</xdr:rowOff>
    </xdr:from>
    <xdr:to>
      <xdr:col>0</xdr:col>
      <xdr:colOff>6064250</xdr:colOff>
      <xdr:row>42</xdr:row>
      <xdr:rowOff>869950</xdr:rowOff>
    </xdr:to>
    <xdr:sp macro="" textlink="">
      <xdr:nvSpPr>
        <xdr:cNvPr id="7" name="ZoneTexte 6"/>
        <xdr:cNvSpPr txBox="1"/>
      </xdr:nvSpPr>
      <xdr:spPr>
        <a:xfrm>
          <a:off x="25400" y="13811250"/>
          <a:ext cx="603885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19050</xdr:colOff>
      <xdr:row>47</xdr:row>
      <xdr:rowOff>44450</xdr:rowOff>
    </xdr:from>
    <xdr:to>
      <xdr:col>0</xdr:col>
      <xdr:colOff>6064250</xdr:colOff>
      <xdr:row>49</xdr:row>
      <xdr:rowOff>69850</xdr:rowOff>
    </xdr:to>
    <xdr:sp macro="" textlink="">
      <xdr:nvSpPr>
        <xdr:cNvPr id="8" name="ZoneTexte 7"/>
        <xdr:cNvSpPr txBox="1"/>
      </xdr:nvSpPr>
      <xdr:spPr>
        <a:xfrm>
          <a:off x="19050" y="15614650"/>
          <a:ext cx="6045200" cy="95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12700</xdr:colOff>
      <xdr:row>56</xdr:row>
      <xdr:rowOff>50800</xdr:rowOff>
    </xdr:from>
    <xdr:to>
      <xdr:col>0</xdr:col>
      <xdr:colOff>6045200</xdr:colOff>
      <xdr:row>56</xdr:row>
      <xdr:rowOff>1041400</xdr:rowOff>
    </xdr:to>
    <xdr:sp macro="" textlink="">
      <xdr:nvSpPr>
        <xdr:cNvPr id="9" name="ZoneTexte 8"/>
        <xdr:cNvSpPr txBox="1"/>
      </xdr:nvSpPr>
      <xdr:spPr>
        <a:xfrm>
          <a:off x="12700" y="17843500"/>
          <a:ext cx="6032500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19050</xdr:colOff>
      <xdr:row>61</xdr:row>
      <xdr:rowOff>222250</xdr:rowOff>
    </xdr:from>
    <xdr:to>
      <xdr:col>0</xdr:col>
      <xdr:colOff>6032500</xdr:colOff>
      <xdr:row>62</xdr:row>
      <xdr:rowOff>177800</xdr:rowOff>
    </xdr:to>
    <xdr:sp macro="" textlink="">
      <xdr:nvSpPr>
        <xdr:cNvPr id="10" name="ZoneTexte 9"/>
        <xdr:cNvSpPr txBox="1"/>
      </xdr:nvSpPr>
      <xdr:spPr>
        <a:xfrm>
          <a:off x="19050" y="19875500"/>
          <a:ext cx="601345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12700</xdr:colOff>
      <xdr:row>71</xdr:row>
      <xdr:rowOff>146050</xdr:rowOff>
    </xdr:from>
    <xdr:to>
      <xdr:col>0</xdr:col>
      <xdr:colOff>6019800</xdr:colOff>
      <xdr:row>72</xdr:row>
      <xdr:rowOff>120650</xdr:rowOff>
    </xdr:to>
    <xdr:sp macro="" textlink="">
      <xdr:nvSpPr>
        <xdr:cNvPr id="11" name="ZoneTexte 10"/>
        <xdr:cNvSpPr txBox="1"/>
      </xdr:nvSpPr>
      <xdr:spPr>
        <a:xfrm>
          <a:off x="12700" y="22733000"/>
          <a:ext cx="6007100" cy="996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12700</xdr:colOff>
      <xdr:row>75</xdr:row>
      <xdr:rowOff>139700</xdr:rowOff>
    </xdr:from>
    <xdr:to>
      <xdr:col>0</xdr:col>
      <xdr:colOff>5969000</xdr:colOff>
      <xdr:row>76</xdr:row>
      <xdr:rowOff>82550</xdr:rowOff>
    </xdr:to>
    <xdr:sp macro="" textlink="">
      <xdr:nvSpPr>
        <xdr:cNvPr id="12" name="ZoneTexte 11"/>
        <xdr:cNvSpPr txBox="1"/>
      </xdr:nvSpPr>
      <xdr:spPr>
        <a:xfrm>
          <a:off x="12700" y="24301450"/>
          <a:ext cx="59563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6350</xdr:colOff>
      <xdr:row>89</xdr:row>
      <xdr:rowOff>95250</xdr:rowOff>
    </xdr:from>
    <xdr:to>
      <xdr:col>0</xdr:col>
      <xdr:colOff>6026150</xdr:colOff>
      <xdr:row>90</xdr:row>
      <xdr:rowOff>127000</xdr:rowOff>
    </xdr:to>
    <xdr:sp macro="" textlink="">
      <xdr:nvSpPr>
        <xdr:cNvPr id="13" name="ZoneTexte 12"/>
        <xdr:cNvSpPr txBox="1"/>
      </xdr:nvSpPr>
      <xdr:spPr>
        <a:xfrm>
          <a:off x="6350" y="28047950"/>
          <a:ext cx="601980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0</xdr:col>
      <xdr:colOff>19050</xdr:colOff>
      <xdr:row>93</xdr:row>
      <xdr:rowOff>171450</xdr:rowOff>
    </xdr:from>
    <xdr:to>
      <xdr:col>0</xdr:col>
      <xdr:colOff>5988050</xdr:colOff>
      <xdr:row>93</xdr:row>
      <xdr:rowOff>1320800</xdr:rowOff>
    </xdr:to>
    <xdr:sp macro="" textlink="">
      <xdr:nvSpPr>
        <xdr:cNvPr id="14" name="ZoneTexte 13"/>
        <xdr:cNvSpPr txBox="1"/>
      </xdr:nvSpPr>
      <xdr:spPr>
        <a:xfrm>
          <a:off x="19050" y="29806900"/>
          <a:ext cx="5969000" cy="114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</xdr:col>
      <xdr:colOff>196850</xdr:colOff>
      <xdr:row>1</xdr:row>
      <xdr:rowOff>6350</xdr:rowOff>
    </xdr:from>
    <xdr:to>
      <xdr:col>5</xdr:col>
      <xdr:colOff>158750</xdr:colOff>
      <xdr:row>20</xdr:row>
      <xdr:rowOff>736600</xdr:rowOff>
    </xdr:to>
    <xdr:sp macro="" textlink="">
      <xdr:nvSpPr>
        <xdr:cNvPr id="15" name="ZoneTexte 14"/>
        <xdr:cNvSpPr txBox="1"/>
      </xdr:nvSpPr>
      <xdr:spPr>
        <a:xfrm>
          <a:off x="8324850" y="190500"/>
          <a:ext cx="3009900" cy="66738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</a:t>
          </a:r>
        </a:p>
        <a:p>
          <a:r>
            <a:rPr lang="fr-FR" sz="1100" b="0" u="none"/>
            <a:t>Les zones NBRE de copropriéraires</a:t>
          </a:r>
          <a:r>
            <a:rPr lang="fr-FR" sz="1100" b="0" u="none" baseline="0"/>
            <a:t> </a:t>
          </a:r>
          <a:r>
            <a:rPr lang="fr-FR" sz="1100" b="0" u="none"/>
            <a:t>et Tantièmes se remplissent en fonction des résultats </a:t>
          </a:r>
          <a:r>
            <a:rPr lang="fr-FR" sz="1100" b="0" u="none" baseline="0"/>
            <a:t> (onglet Récap) à l'aide de formules présentes dans le texte.</a:t>
          </a:r>
        </a:p>
        <a:p>
          <a:r>
            <a:rPr lang="fr-FR" sz="1100" b="0" u="none" baseline="0"/>
            <a:t>Par contre, Je n'ai pas trouvé d'automatisme pour renseigner les noms et tantièmes de chaque copropriétaire dans les différentes  "Zones de Texte" que j'ai initiées dans  le document.</a:t>
          </a:r>
        </a:p>
        <a:p>
          <a:r>
            <a:rPr lang="fr-FR" sz="1100" b="1" u="sng" baseline="0"/>
            <a:t>DONC Pour alimenter ces zones</a:t>
          </a:r>
          <a:r>
            <a:rPr lang="fr-FR" sz="1100" b="0" u="none" baseline="0"/>
            <a:t>, il va falloir procécéder comme suit:</a:t>
          </a:r>
        </a:p>
        <a:p>
          <a:r>
            <a:rPr lang="fr-FR" sz="1100" b="0" u="none" baseline="0"/>
            <a:t>1. Dans Onglet Votes, </a:t>
          </a:r>
          <a:r>
            <a:rPr lang="fr-FR" sz="1100" b="1" u="none" baseline="0"/>
            <a:t>Filtre</a:t>
          </a:r>
          <a:r>
            <a:rPr lang="fr-FR" sz="1100" b="0" u="none" baseline="0"/>
            <a:t>r la colonne C contenant "</a:t>
          </a:r>
          <a:r>
            <a:rPr lang="fr-FR" sz="1100" b="1" u="none" baseline="0"/>
            <a:t>O</a:t>
          </a:r>
          <a:r>
            <a:rPr lang="fr-FR" sz="1100" b="0" u="none" baseline="0"/>
            <a:t>" , </a:t>
          </a:r>
          <a:r>
            <a:rPr lang="fr-FR" sz="1100" b="1" u="none" baseline="0"/>
            <a:t>Sélectionner</a:t>
          </a:r>
          <a:r>
            <a:rPr lang="fr-FR" sz="1100" b="0" u="none" baseline="0"/>
            <a:t>  les noms en colonne A puis </a:t>
          </a:r>
          <a:r>
            <a:rPr lang="fr-FR" sz="1100" b="1" u="none" baseline="0"/>
            <a:t>Clic-droit sur COPIER</a:t>
          </a:r>
          <a:r>
            <a:rPr lang="fr-FR" sz="1100" b="0" u="none" baseline="0"/>
            <a:t>.</a:t>
          </a:r>
        </a:p>
        <a:p>
          <a:r>
            <a:rPr lang="fr-FR" sz="1100" b="0" u="none" baseline="0"/>
            <a:t>2. Dans onglet PV, </a:t>
          </a:r>
          <a:r>
            <a:rPr lang="fr-FR" sz="1100" b="1" u="none" baseline="0"/>
            <a:t>clic-droit dans la zone de texte puis sur Coller </a:t>
          </a:r>
          <a:r>
            <a:rPr lang="fr-FR" sz="1100" b="0" u="none" baseline="0"/>
            <a:t>(option: conserver uniquement le texte).</a:t>
          </a:r>
        </a:p>
        <a:p>
          <a:r>
            <a:rPr lang="fr-FR" sz="1100" b="0" u="none" baseline="0"/>
            <a:t>3. Retour dans Votes, Enlever le Filtre colonne C, puis Filtrer la colonne D (Valeur "N").</a:t>
          </a:r>
        </a:p>
        <a:p>
          <a:r>
            <a:rPr lang="fr-FR" sz="1100" b="0" u="none" baseline="0"/>
            <a:t>Sélectionner les noms en colonne A puis clic-droit sur COPIER.</a:t>
          </a:r>
        </a:p>
        <a:p>
          <a:r>
            <a:rPr lang="fr-FR" sz="1100" b="0" u="none" baseline="0"/>
            <a:t>4. Idem 2 pour la liste des absents.</a:t>
          </a:r>
        </a:p>
        <a:p>
          <a:r>
            <a:rPr lang="fr-FR" sz="1100" b="0" u="none" baseline="0"/>
            <a:t>5.Enlever le filtre dans Votes colonne D, puis Filtrer à nouveau la colonne C (copropriétaires présents ou représentés), et Filtrer la colonne E (Pour1). Sélectionner les noms colonne A, puis COPIER,</a:t>
          </a:r>
        </a:p>
        <a:p>
          <a:r>
            <a:rPr lang="fr-FR" sz="1100" b="0" u="none" baseline="0"/>
            <a:t>6. Dans PV, COLLER dans la zone de texte correspondante.</a:t>
          </a:r>
        </a:p>
        <a:p>
          <a:r>
            <a:rPr lang="fr-FR" sz="1100" b="0" u="none" baseline="0"/>
            <a:t>7. Enlever Le filtre en colonne E pour filtrer la colonne F (Contre1) et ainsi de suite jusqu'à la dernière résolution.</a:t>
          </a:r>
        </a:p>
        <a:p>
          <a:endParaRPr lang="fr-FR" sz="1100" b="0" u="none" baseline="0"/>
        </a:p>
        <a:p>
          <a:r>
            <a:rPr lang="fr-FR" sz="1100" b="0" u="none" baseline="0">
              <a:solidFill>
                <a:srgbClr val="FF0000"/>
              </a:solidFill>
            </a:rPr>
            <a:t>Avec cette solution, les noms et tantièmes  sont  à la suite les uns  des autres dans chaque zone de texte</a:t>
          </a:r>
          <a:r>
            <a:rPr lang="fr-FR" sz="1100" b="0" u="none" baseline="0"/>
            <a:t>.</a:t>
          </a:r>
          <a:endParaRPr lang="fr-FR" sz="1100" b="0" u="none"/>
        </a:p>
      </xdr:txBody>
    </xdr:sp>
    <xdr:clientData/>
  </xdr:twoCellAnchor>
  <xdr:twoCellAnchor>
    <xdr:from>
      <xdr:col>0</xdr:col>
      <xdr:colOff>4430889</xdr:colOff>
      <xdr:row>5</xdr:row>
      <xdr:rowOff>14111</xdr:rowOff>
    </xdr:from>
    <xdr:to>
      <xdr:col>1</xdr:col>
      <xdr:colOff>246944</xdr:colOff>
      <xdr:row>15</xdr:row>
      <xdr:rowOff>0</xdr:rowOff>
    </xdr:to>
    <xdr:cxnSp macro="">
      <xdr:nvCxnSpPr>
        <xdr:cNvPr id="17" name="Connecteur droit avec flèche 16"/>
        <xdr:cNvCxnSpPr/>
      </xdr:nvCxnSpPr>
      <xdr:spPr>
        <a:xfrm flipH="1">
          <a:off x="4430889" y="931333"/>
          <a:ext cx="3944055" cy="254705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9"/>
  <sheetViews>
    <sheetView tabSelected="1" workbookViewId="0">
      <pane xSplit="4" ySplit="1" topLeftCell="E2" activePane="bottomRight" state="frozen"/>
      <selection pane="topRight" activeCell="G1" sqref="G1"/>
      <selection pane="bottomLeft" activeCell="A2" sqref="A2"/>
      <selection pane="bottomRight" activeCell="P12" sqref="P12"/>
    </sheetView>
  </sheetViews>
  <sheetFormatPr baseColWidth="10" defaultRowHeight="14.5" x14ac:dyDescent="0.35"/>
  <cols>
    <col min="1" max="1" width="21.81640625" bestFit="1" customWidth="1"/>
    <col min="2" max="2" width="10.81640625" customWidth="1"/>
    <col min="3" max="4" width="11.1796875" style="6" customWidth="1"/>
    <col min="5" max="5" width="7.26953125" style="45" customWidth="1"/>
    <col min="6" max="6" width="8.26953125" style="45" customWidth="1"/>
    <col min="7" max="7" width="6.81640625" style="45" customWidth="1"/>
    <col min="8" max="8" width="7.1796875" style="45" customWidth="1"/>
    <col min="9" max="9" width="6.36328125" style="45" customWidth="1"/>
    <col min="10" max="10" width="6.81640625" style="45" customWidth="1"/>
    <col min="11" max="12" width="7.1796875" style="45" customWidth="1"/>
    <col min="13" max="13" width="6.6328125" style="45" customWidth="1"/>
    <col min="14" max="14" width="7.453125" style="45" customWidth="1"/>
  </cols>
  <sheetData>
    <row r="1" spans="1:21" s="6" customFormat="1" ht="58.5" customHeight="1" thickBot="1" x14ac:dyDescent="0.4">
      <c r="A1" s="74" t="s">
        <v>36</v>
      </c>
      <c r="B1" s="74"/>
      <c r="C1" s="78" t="s">
        <v>49</v>
      </c>
      <c r="D1" s="78"/>
      <c r="E1" s="75" t="s">
        <v>31</v>
      </c>
      <c r="F1" s="75"/>
      <c r="G1" s="76" t="s">
        <v>32</v>
      </c>
      <c r="H1" s="76"/>
      <c r="I1" s="77" t="s">
        <v>33</v>
      </c>
      <c r="J1" s="77"/>
      <c r="K1" s="72" t="s">
        <v>34</v>
      </c>
      <c r="L1" s="72"/>
      <c r="M1" s="73" t="s">
        <v>35</v>
      </c>
      <c r="N1" s="73"/>
    </row>
    <row r="2" spans="1:21" s="4" customFormat="1" ht="18" customHeight="1" thickTop="1" x14ac:dyDescent="0.35">
      <c r="A2" s="5" t="s">
        <v>29</v>
      </c>
      <c r="B2" s="5" t="s">
        <v>30</v>
      </c>
      <c r="C2" s="15" t="s">
        <v>50</v>
      </c>
      <c r="D2" s="15" t="s">
        <v>51</v>
      </c>
      <c r="E2" s="21" t="s">
        <v>39</v>
      </c>
      <c r="F2" s="15" t="s">
        <v>40</v>
      </c>
      <c r="G2" s="21" t="s">
        <v>41</v>
      </c>
      <c r="H2" s="21" t="s">
        <v>42</v>
      </c>
      <c r="I2" s="21" t="s">
        <v>43</v>
      </c>
      <c r="J2" s="21" t="s">
        <v>44</v>
      </c>
      <c r="K2" s="66" t="s">
        <v>45</v>
      </c>
      <c r="L2" s="66" t="s">
        <v>46</v>
      </c>
      <c r="M2" s="66" t="s">
        <v>47</v>
      </c>
      <c r="N2" s="66" t="s">
        <v>48</v>
      </c>
      <c r="O2"/>
      <c r="P2"/>
      <c r="Q2"/>
      <c r="R2"/>
      <c r="S2"/>
      <c r="T2"/>
      <c r="U2"/>
    </row>
    <row r="3" spans="1:21" ht="17.399999999999999" customHeight="1" x14ac:dyDescent="0.35">
      <c r="A3" s="13" t="s">
        <v>2</v>
      </c>
      <c r="B3" s="2">
        <v>79</v>
      </c>
      <c r="C3" s="16"/>
      <c r="D3" s="16" t="s">
        <v>38</v>
      </c>
      <c r="E3" s="17"/>
      <c r="F3" s="17"/>
      <c r="G3" s="17" t="s">
        <v>2</v>
      </c>
      <c r="H3" s="19"/>
      <c r="I3" s="65"/>
      <c r="J3" s="65"/>
      <c r="K3" s="65"/>
      <c r="L3" s="65"/>
      <c r="M3" s="65"/>
      <c r="N3" s="65"/>
    </row>
    <row r="4" spans="1:21" ht="14.4" customHeight="1" x14ac:dyDescent="0.35">
      <c r="A4" s="10" t="s">
        <v>3</v>
      </c>
      <c r="B4" s="2">
        <v>79</v>
      </c>
      <c r="C4" s="22" t="s">
        <v>37</v>
      </c>
      <c r="D4" s="22"/>
      <c r="E4" s="17" t="s">
        <v>37</v>
      </c>
      <c r="F4" s="17"/>
      <c r="G4" s="17" t="s">
        <v>37</v>
      </c>
      <c r="H4" s="19"/>
      <c r="I4" s="65" t="s">
        <v>37</v>
      </c>
      <c r="J4" s="65"/>
      <c r="K4" s="65" t="s">
        <v>37</v>
      </c>
      <c r="L4" s="65"/>
      <c r="M4" s="65" t="s">
        <v>37</v>
      </c>
      <c r="N4" s="65"/>
    </row>
    <row r="5" spans="1:21" ht="16.25" customHeight="1" x14ac:dyDescent="0.35">
      <c r="A5" s="13" t="s">
        <v>4</v>
      </c>
      <c r="B5" s="2">
        <v>79</v>
      </c>
      <c r="C5" s="16"/>
      <c r="D5" s="16" t="s">
        <v>38</v>
      </c>
      <c r="E5" s="17"/>
      <c r="F5" s="17"/>
      <c r="G5" s="17"/>
      <c r="H5" s="19"/>
      <c r="I5" s="65"/>
      <c r="J5" s="65"/>
      <c r="K5" s="65"/>
      <c r="L5" s="65"/>
      <c r="M5" s="65"/>
      <c r="N5" s="65"/>
    </row>
    <row r="6" spans="1:21" ht="14.4" customHeight="1" x14ac:dyDescent="0.35">
      <c r="A6" s="13" t="s">
        <v>5</v>
      </c>
      <c r="B6" s="2">
        <v>153</v>
      </c>
      <c r="C6" s="16"/>
      <c r="D6" s="16" t="s">
        <v>38</v>
      </c>
      <c r="E6" s="17"/>
      <c r="F6" s="17"/>
      <c r="G6" s="17"/>
      <c r="H6" s="19"/>
      <c r="I6" s="65"/>
      <c r="J6" s="65"/>
      <c r="K6" s="65"/>
      <c r="L6" s="65"/>
      <c r="M6" s="65"/>
      <c r="N6" s="65"/>
    </row>
    <row r="7" spans="1:21" ht="13.25" customHeight="1" x14ac:dyDescent="0.35">
      <c r="A7" s="13" t="s">
        <v>6</v>
      </c>
      <c r="B7" s="2">
        <v>243</v>
      </c>
      <c r="C7" s="16"/>
      <c r="D7" s="16" t="s">
        <v>38</v>
      </c>
      <c r="E7" s="17" t="s">
        <v>6</v>
      </c>
      <c r="F7" s="17"/>
      <c r="G7" s="17" t="s">
        <v>6</v>
      </c>
      <c r="H7" s="19"/>
      <c r="I7" s="65"/>
      <c r="J7" s="65"/>
      <c r="K7" s="65"/>
      <c r="L7" s="65"/>
      <c r="M7" s="65"/>
      <c r="N7" s="65"/>
    </row>
    <row r="8" spans="1:21" ht="15" customHeight="1" x14ac:dyDescent="0.35">
      <c r="A8" s="10" t="s">
        <v>7</v>
      </c>
      <c r="B8" s="2">
        <v>71</v>
      </c>
      <c r="C8" s="22" t="s">
        <v>37</v>
      </c>
      <c r="D8" s="22"/>
      <c r="E8" s="17" t="s">
        <v>37</v>
      </c>
      <c r="F8" s="17"/>
      <c r="G8" s="17" t="s">
        <v>37</v>
      </c>
      <c r="H8" s="19"/>
      <c r="I8" s="65" t="s">
        <v>37</v>
      </c>
      <c r="J8" s="65"/>
      <c r="K8" s="65" t="s">
        <v>37</v>
      </c>
      <c r="L8" s="65"/>
      <c r="M8" s="65" t="s">
        <v>37</v>
      </c>
      <c r="N8" s="65"/>
    </row>
    <row r="9" spans="1:21" ht="15" customHeight="1" x14ac:dyDescent="0.35">
      <c r="A9" s="13" t="s">
        <v>0</v>
      </c>
      <c r="B9" s="2">
        <v>6</v>
      </c>
      <c r="C9" s="16"/>
      <c r="D9" s="16" t="s">
        <v>38</v>
      </c>
      <c r="E9" s="17"/>
      <c r="F9" s="17"/>
      <c r="G9" s="17"/>
      <c r="H9" s="19"/>
      <c r="I9" s="65"/>
      <c r="J9" s="65"/>
      <c r="K9" s="65"/>
      <c r="L9" s="65"/>
      <c r="M9" s="65"/>
      <c r="N9" s="65"/>
    </row>
    <row r="10" spans="1:21" ht="13.75" customHeight="1" x14ac:dyDescent="0.35">
      <c r="A10" s="10" t="s">
        <v>8</v>
      </c>
      <c r="B10" s="2">
        <v>56</v>
      </c>
      <c r="C10" s="22" t="s">
        <v>37</v>
      </c>
      <c r="D10" s="22"/>
      <c r="E10" s="17" t="s">
        <v>37</v>
      </c>
      <c r="F10" s="17"/>
      <c r="G10" s="17"/>
      <c r="H10" s="19" t="s">
        <v>38</v>
      </c>
      <c r="I10" s="65" t="s">
        <v>37</v>
      </c>
      <c r="J10" s="65"/>
      <c r="K10" s="65" t="s">
        <v>37</v>
      </c>
      <c r="L10" s="65"/>
      <c r="M10" s="65" t="s">
        <v>37</v>
      </c>
      <c r="N10" s="65"/>
    </row>
    <row r="11" spans="1:21" ht="16.75" customHeight="1" x14ac:dyDescent="0.35">
      <c r="A11" s="13" t="s">
        <v>9</v>
      </c>
      <c r="B11" s="2">
        <v>55</v>
      </c>
      <c r="C11" s="16"/>
      <c r="D11" s="16" t="s">
        <v>38</v>
      </c>
      <c r="E11" s="17"/>
      <c r="F11" s="17"/>
      <c r="G11" s="17"/>
      <c r="H11" s="19"/>
      <c r="I11" s="65"/>
      <c r="J11" s="65"/>
      <c r="K11" s="65"/>
      <c r="L11" s="65"/>
      <c r="M11" s="65"/>
      <c r="N11" s="65"/>
    </row>
    <row r="12" spans="1:21" x14ac:dyDescent="0.35">
      <c r="A12" s="10" t="s">
        <v>10</v>
      </c>
      <c r="B12" s="2">
        <v>79</v>
      </c>
      <c r="C12" s="22" t="s">
        <v>37</v>
      </c>
      <c r="D12" s="22"/>
      <c r="E12" s="17" t="s">
        <v>37</v>
      </c>
      <c r="F12" s="17"/>
      <c r="G12" s="17" t="s">
        <v>37</v>
      </c>
      <c r="H12" s="19"/>
      <c r="I12" s="65" t="s">
        <v>37</v>
      </c>
      <c r="J12" s="65"/>
      <c r="K12" s="65" t="s">
        <v>37</v>
      </c>
      <c r="L12" s="65"/>
      <c r="M12" s="65" t="s">
        <v>37</v>
      </c>
      <c r="N12" s="65"/>
    </row>
    <row r="13" spans="1:21" x14ac:dyDescent="0.35">
      <c r="A13" s="14" t="s">
        <v>11</v>
      </c>
      <c r="B13" s="2">
        <v>131</v>
      </c>
      <c r="C13" s="18"/>
      <c r="D13" s="18" t="s">
        <v>38</v>
      </c>
      <c r="E13" s="19"/>
      <c r="F13" s="19"/>
      <c r="G13" s="19"/>
      <c r="H13" s="19"/>
      <c r="I13" s="65"/>
      <c r="J13" s="65"/>
      <c r="K13" s="65"/>
      <c r="L13" s="65"/>
      <c r="M13" s="65"/>
      <c r="N13" s="65"/>
    </row>
    <row r="14" spans="1:21" ht="15" customHeight="1" x14ac:dyDescent="0.35">
      <c r="A14" s="11" t="s">
        <v>12</v>
      </c>
      <c r="B14" s="2">
        <v>83</v>
      </c>
      <c r="C14" s="23" t="s">
        <v>37</v>
      </c>
      <c r="D14" s="23"/>
      <c r="E14" s="19" t="s">
        <v>37</v>
      </c>
      <c r="F14" s="19"/>
      <c r="G14" s="19" t="s">
        <v>37</v>
      </c>
      <c r="H14" s="19"/>
      <c r="I14" s="65"/>
      <c r="J14" s="65" t="s">
        <v>38</v>
      </c>
      <c r="K14" s="65" t="s">
        <v>37</v>
      </c>
      <c r="L14" s="65"/>
      <c r="M14" s="65" t="s">
        <v>37</v>
      </c>
      <c r="N14" s="65"/>
    </row>
    <row r="15" spans="1:21" ht="16.25" customHeight="1" x14ac:dyDescent="0.35">
      <c r="A15" s="13" t="s">
        <v>13</v>
      </c>
      <c r="B15" s="2">
        <v>93</v>
      </c>
      <c r="C15" s="16"/>
      <c r="D15" s="16" t="s">
        <v>38</v>
      </c>
      <c r="E15" s="17"/>
      <c r="F15" s="17"/>
      <c r="G15" s="17"/>
      <c r="H15" s="19"/>
      <c r="I15" s="65"/>
      <c r="J15" s="65"/>
      <c r="K15" s="65"/>
      <c r="L15" s="65"/>
      <c r="M15" s="65"/>
      <c r="N15" s="65"/>
    </row>
    <row r="16" spans="1:21" ht="16.75" customHeight="1" x14ac:dyDescent="0.35">
      <c r="A16" s="13" t="s">
        <v>14</v>
      </c>
      <c r="B16" s="2">
        <v>56</v>
      </c>
      <c r="C16" s="16"/>
      <c r="D16" s="16" t="s">
        <v>38</v>
      </c>
      <c r="E16" s="17"/>
      <c r="F16" s="17"/>
      <c r="G16" s="17"/>
      <c r="H16" s="19"/>
      <c r="I16" s="65"/>
      <c r="J16" s="65"/>
      <c r="K16" s="65"/>
      <c r="L16" s="65"/>
      <c r="M16" s="65"/>
      <c r="N16" s="65"/>
    </row>
    <row r="17" spans="1:14" x14ac:dyDescent="0.35">
      <c r="A17" s="13" t="s">
        <v>15</v>
      </c>
      <c r="B17" s="2">
        <v>10</v>
      </c>
      <c r="C17" s="16"/>
      <c r="D17" s="16" t="s">
        <v>38</v>
      </c>
      <c r="E17" s="17"/>
      <c r="F17" s="17"/>
      <c r="G17" s="17"/>
      <c r="H17" s="19"/>
      <c r="I17" s="65"/>
      <c r="J17" s="65"/>
      <c r="K17" s="65"/>
      <c r="L17" s="65"/>
      <c r="M17" s="65"/>
      <c r="N17" s="65"/>
    </row>
    <row r="18" spans="1:14" ht="15.65" customHeight="1" x14ac:dyDescent="0.35">
      <c r="A18" s="11" t="s">
        <v>16</v>
      </c>
      <c r="B18" s="2">
        <v>56</v>
      </c>
      <c r="C18" s="23" t="s">
        <v>37</v>
      </c>
      <c r="D18" s="23"/>
      <c r="E18" s="19" t="s">
        <v>37</v>
      </c>
      <c r="F18" s="19"/>
      <c r="G18" s="19" t="s">
        <v>37</v>
      </c>
      <c r="H18" s="19"/>
      <c r="I18" s="65" t="s">
        <v>37</v>
      </c>
      <c r="J18" s="65"/>
      <c r="K18" s="65"/>
      <c r="L18" s="65"/>
      <c r="M18" s="65"/>
      <c r="N18" s="65" t="s">
        <v>38</v>
      </c>
    </row>
    <row r="19" spans="1:14" ht="14.4" customHeight="1" x14ac:dyDescent="0.35">
      <c r="A19" s="13" t="s">
        <v>17</v>
      </c>
      <c r="B19" s="2">
        <v>7</v>
      </c>
      <c r="C19" s="16"/>
      <c r="D19" s="16" t="s">
        <v>38</v>
      </c>
      <c r="E19" s="17" t="s">
        <v>17</v>
      </c>
      <c r="F19" s="17"/>
      <c r="G19" s="17" t="s">
        <v>17</v>
      </c>
      <c r="H19" s="19"/>
      <c r="I19" s="65"/>
      <c r="J19" s="65"/>
      <c r="K19" s="65"/>
      <c r="L19" s="65"/>
      <c r="M19" s="65"/>
      <c r="N19" s="65"/>
    </row>
    <row r="20" spans="1:14" ht="14.4" customHeight="1" x14ac:dyDescent="0.35">
      <c r="A20" s="13" t="s">
        <v>18</v>
      </c>
      <c r="B20" s="2">
        <v>141</v>
      </c>
      <c r="C20" s="16"/>
      <c r="D20" s="16" t="s">
        <v>38</v>
      </c>
      <c r="E20" s="17" t="s">
        <v>18</v>
      </c>
      <c r="F20" s="17"/>
      <c r="G20" s="17" t="s">
        <v>18</v>
      </c>
      <c r="H20" s="19"/>
      <c r="I20" s="65"/>
      <c r="J20" s="65"/>
      <c r="K20" s="65"/>
      <c r="L20" s="65"/>
      <c r="M20" s="65"/>
      <c r="N20" s="65"/>
    </row>
    <row r="21" spans="1:14" x14ac:dyDescent="0.35">
      <c r="A21" s="10" t="s">
        <v>19</v>
      </c>
      <c r="B21" s="2">
        <v>10</v>
      </c>
      <c r="C21" s="22" t="s">
        <v>37</v>
      </c>
      <c r="D21" s="22"/>
      <c r="E21" s="17" t="s">
        <v>37</v>
      </c>
      <c r="F21" s="17"/>
      <c r="G21" s="17"/>
      <c r="H21" s="19"/>
      <c r="I21" s="65" t="s">
        <v>37</v>
      </c>
      <c r="J21" s="65"/>
      <c r="K21" s="65" t="s">
        <v>37</v>
      </c>
      <c r="L21" s="65"/>
      <c r="M21" s="65"/>
      <c r="N21" s="65" t="s">
        <v>38</v>
      </c>
    </row>
    <row r="22" spans="1:14" ht="15" customHeight="1" x14ac:dyDescent="0.35">
      <c r="A22" s="14" t="s">
        <v>20</v>
      </c>
      <c r="B22" s="2">
        <v>118</v>
      </c>
      <c r="C22" s="18"/>
      <c r="D22" s="18" t="s">
        <v>38</v>
      </c>
      <c r="E22" s="19"/>
      <c r="F22" s="19"/>
      <c r="G22" s="19"/>
      <c r="H22" s="19"/>
      <c r="I22" s="65"/>
      <c r="J22" s="65"/>
      <c r="K22" s="65"/>
      <c r="L22" s="65"/>
      <c r="M22" s="65"/>
      <c r="N22" s="65"/>
    </row>
    <row r="23" spans="1:14" ht="15.65" customHeight="1" x14ac:dyDescent="0.35">
      <c r="A23" s="10" t="s">
        <v>21</v>
      </c>
      <c r="B23" s="2">
        <v>81</v>
      </c>
      <c r="C23" s="22" t="s">
        <v>37</v>
      </c>
      <c r="D23" s="22"/>
      <c r="E23" s="17" t="s">
        <v>37</v>
      </c>
      <c r="F23" s="17"/>
      <c r="G23" s="17" t="s">
        <v>37</v>
      </c>
      <c r="H23" s="19"/>
      <c r="I23" s="65"/>
      <c r="J23" s="65" t="s">
        <v>38</v>
      </c>
      <c r="K23" s="65"/>
      <c r="L23" s="65"/>
      <c r="M23" s="65" t="s">
        <v>37</v>
      </c>
      <c r="N23" s="65"/>
    </row>
    <row r="24" spans="1:14" ht="16.75" customHeight="1" x14ac:dyDescent="0.35">
      <c r="A24" s="13" t="s">
        <v>22</v>
      </c>
      <c r="B24" s="2">
        <v>131</v>
      </c>
      <c r="C24" s="16"/>
      <c r="D24" s="16" t="s">
        <v>38</v>
      </c>
      <c r="E24" s="17"/>
      <c r="F24" s="17"/>
      <c r="G24" s="17"/>
      <c r="H24" s="19"/>
      <c r="I24" s="65"/>
      <c r="J24" s="65"/>
      <c r="K24" s="65"/>
      <c r="L24" s="65"/>
      <c r="M24" s="65"/>
      <c r="N24" s="65"/>
    </row>
    <row r="25" spans="1:14" x14ac:dyDescent="0.35">
      <c r="A25" s="14" t="s">
        <v>23</v>
      </c>
      <c r="B25" s="2">
        <v>99</v>
      </c>
      <c r="C25" s="18"/>
      <c r="D25" s="18" t="s">
        <v>38</v>
      </c>
      <c r="E25" s="19"/>
      <c r="F25" s="19"/>
      <c r="G25" s="19"/>
      <c r="H25" s="19"/>
      <c r="I25" s="65"/>
      <c r="J25" s="65"/>
      <c r="K25" s="65"/>
      <c r="L25" s="65"/>
      <c r="M25" s="65"/>
      <c r="N25" s="65"/>
    </row>
    <row r="26" spans="1:14" ht="12.65" customHeight="1" x14ac:dyDescent="0.35">
      <c r="A26" s="11" t="s">
        <v>24</v>
      </c>
      <c r="B26" s="2">
        <v>137</v>
      </c>
      <c r="C26" s="23" t="s">
        <v>37</v>
      </c>
      <c r="D26" s="23"/>
      <c r="E26" s="19" t="s">
        <v>37</v>
      </c>
      <c r="F26" s="19"/>
      <c r="G26" s="19" t="s">
        <v>37</v>
      </c>
      <c r="H26" s="19"/>
      <c r="I26" s="65" t="s">
        <v>37</v>
      </c>
      <c r="J26" s="65"/>
      <c r="K26" s="65"/>
      <c r="L26" s="65"/>
      <c r="M26" s="65"/>
      <c r="N26" s="65" t="s">
        <v>38</v>
      </c>
    </row>
    <row r="27" spans="1:14" x14ac:dyDescent="0.35">
      <c r="A27" s="10" t="s">
        <v>25</v>
      </c>
      <c r="B27" s="2">
        <v>56</v>
      </c>
      <c r="C27" s="22" t="s">
        <v>37</v>
      </c>
      <c r="D27" s="22"/>
      <c r="E27" s="17" t="s">
        <v>37</v>
      </c>
      <c r="F27" s="17"/>
      <c r="G27" s="17"/>
      <c r="H27" s="19"/>
      <c r="I27" s="65"/>
      <c r="J27" s="65" t="s">
        <v>38</v>
      </c>
      <c r="K27" s="65" t="s">
        <v>37</v>
      </c>
      <c r="L27" s="65"/>
      <c r="M27" s="65"/>
      <c r="N27" s="65" t="s">
        <v>38</v>
      </c>
    </row>
    <row r="28" spans="1:14" ht="17.399999999999999" customHeight="1" x14ac:dyDescent="0.35">
      <c r="A28" s="11" t="s">
        <v>26</v>
      </c>
      <c r="B28" s="2">
        <v>81</v>
      </c>
      <c r="C28" s="23" t="s">
        <v>37</v>
      </c>
      <c r="D28" s="23"/>
      <c r="E28" s="19"/>
      <c r="F28" s="19" t="s">
        <v>38</v>
      </c>
      <c r="G28" s="19" t="s">
        <v>37</v>
      </c>
      <c r="H28" s="19"/>
      <c r="I28" s="65" t="s">
        <v>37</v>
      </c>
      <c r="J28" s="65"/>
      <c r="K28" s="65"/>
      <c r="L28" s="65"/>
      <c r="M28" s="65" t="s">
        <v>37</v>
      </c>
      <c r="N28" s="65"/>
    </row>
    <row r="29" spans="1:14" ht="16.25" customHeight="1" x14ac:dyDescent="0.35">
      <c r="A29" s="13" t="s">
        <v>1</v>
      </c>
      <c r="B29" s="2">
        <v>6</v>
      </c>
      <c r="C29" s="16"/>
      <c r="D29" s="16" t="s">
        <v>38</v>
      </c>
      <c r="E29" s="17"/>
      <c r="F29" s="17"/>
      <c r="G29" s="17"/>
      <c r="H29" s="19"/>
      <c r="I29" s="65"/>
      <c r="J29" s="65"/>
      <c r="K29" s="65"/>
      <c r="L29" s="65"/>
      <c r="M29" s="65"/>
      <c r="N29" s="65"/>
    </row>
    <row r="30" spans="1:14" x14ac:dyDescent="0.35">
      <c r="A30" s="11" t="s">
        <v>27</v>
      </c>
      <c r="B30" s="2">
        <v>79</v>
      </c>
      <c r="C30" s="23" t="s">
        <v>37</v>
      </c>
      <c r="D30" s="23"/>
      <c r="E30" s="19"/>
      <c r="F30" s="19" t="s">
        <v>38</v>
      </c>
      <c r="G30" s="19" t="s">
        <v>37</v>
      </c>
      <c r="H30" s="19"/>
      <c r="I30" s="65" t="s">
        <v>37</v>
      </c>
      <c r="J30" s="65"/>
      <c r="K30" s="65"/>
      <c r="L30" s="65"/>
      <c r="M30" s="65"/>
      <c r="N30" s="65" t="s">
        <v>38</v>
      </c>
    </row>
    <row r="31" spans="1:14" x14ac:dyDescent="0.35">
      <c r="A31" s="12" t="s">
        <v>28</v>
      </c>
      <c r="B31" s="7">
        <v>10</v>
      </c>
      <c r="C31" s="24" t="s">
        <v>37</v>
      </c>
      <c r="D31" s="24"/>
      <c r="E31" s="20" t="s">
        <v>37</v>
      </c>
      <c r="F31" s="20"/>
      <c r="G31" s="20" t="s">
        <v>37</v>
      </c>
      <c r="H31" s="67"/>
      <c r="I31" s="65" t="s">
        <v>37</v>
      </c>
      <c r="J31" s="65"/>
      <c r="K31" s="65" t="s">
        <v>37</v>
      </c>
      <c r="L31" s="65"/>
      <c r="M31" s="65" t="s">
        <v>37</v>
      </c>
      <c r="N31" s="65"/>
    </row>
    <row r="32" spans="1:14" x14ac:dyDescent="0.35">
      <c r="A32" s="9"/>
      <c r="B32" s="9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</row>
    <row r="33" spans="1:14" x14ac:dyDescent="0.35">
      <c r="A33" s="1"/>
      <c r="B33" s="2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</row>
    <row r="34" spans="1:14" x14ac:dyDescent="0.35">
      <c r="A34" s="1"/>
      <c r="B34" s="2"/>
      <c r="C34" s="17"/>
      <c r="D34" s="17"/>
      <c r="E34" s="65"/>
      <c r="F34" s="65"/>
      <c r="G34" s="65"/>
      <c r="H34" s="65"/>
      <c r="I34" s="65"/>
      <c r="J34" s="65"/>
      <c r="K34" s="65"/>
      <c r="L34" s="65"/>
      <c r="M34" s="65"/>
      <c r="N34" s="65"/>
    </row>
    <row r="35" spans="1:14" x14ac:dyDescent="0.35">
      <c r="A35" s="1"/>
      <c r="B35" s="2"/>
      <c r="C35" s="17"/>
      <c r="D35" s="17"/>
      <c r="E35" s="65"/>
      <c r="F35" s="65"/>
      <c r="G35" s="65"/>
      <c r="H35" s="65"/>
      <c r="I35" s="65"/>
      <c r="J35" s="65"/>
      <c r="K35" s="65"/>
      <c r="L35" s="65"/>
      <c r="M35" s="65"/>
      <c r="N35" s="65"/>
    </row>
    <row r="36" spans="1:14" x14ac:dyDescent="0.35">
      <c r="A36" s="1"/>
      <c r="B36" s="2"/>
      <c r="C36" s="17"/>
      <c r="D36" s="17"/>
      <c r="E36" s="65"/>
      <c r="F36" s="65"/>
      <c r="G36" s="65"/>
      <c r="H36" s="65"/>
      <c r="I36" s="65"/>
      <c r="J36" s="65"/>
      <c r="K36" s="65"/>
      <c r="L36" s="65"/>
      <c r="M36" s="65"/>
      <c r="N36" s="65"/>
    </row>
    <row r="37" spans="1:14" x14ac:dyDescent="0.35">
      <c r="A37" s="1"/>
      <c r="B37" s="2"/>
      <c r="C37" s="17"/>
      <c r="D37" s="17"/>
      <c r="E37" s="65"/>
      <c r="F37" s="65"/>
      <c r="G37" s="65"/>
      <c r="H37" s="65"/>
      <c r="I37" s="65"/>
      <c r="J37" s="65"/>
      <c r="K37" s="65"/>
      <c r="L37" s="65"/>
      <c r="M37" s="65"/>
      <c r="N37" s="65"/>
    </row>
    <row r="38" spans="1:14" x14ac:dyDescent="0.35">
      <c r="A38" s="1"/>
      <c r="B38" s="2"/>
      <c r="C38" s="17"/>
      <c r="D38" s="17"/>
      <c r="E38" s="65"/>
      <c r="F38" s="65"/>
      <c r="G38" s="65"/>
      <c r="H38" s="65"/>
      <c r="I38" s="65"/>
      <c r="J38" s="65"/>
      <c r="K38" s="65"/>
      <c r="L38" s="65"/>
      <c r="M38" s="65"/>
      <c r="N38" s="65"/>
    </row>
    <row r="39" spans="1:14" x14ac:dyDescent="0.35">
      <c r="A39" s="1"/>
      <c r="B39" s="2"/>
      <c r="C39" s="17"/>
      <c r="D39" s="17"/>
      <c r="E39" s="65"/>
      <c r="F39" s="65"/>
      <c r="G39" s="65"/>
      <c r="H39" s="65"/>
      <c r="I39" s="65"/>
      <c r="J39" s="65"/>
      <c r="K39" s="65"/>
      <c r="L39" s="65"/>
      <c r="M39" s="65"/>
      <c r="N39" s="65"/>
    </row>
    <row r="40" spans="1:14" x14ac:dyDescent="0.35">
      <c r="A40" s="1"/>
      <c r="B40" s="2"/>
      <c r="C40" s="17"/>
      <c r="D40" s="17"/>
      <c r="E40" s="65"/>
      <c r="F40" s="65"/>
      <c r="G40" s="65"/>
      <c r="H40" s="65"/>
      <c r="I40" s="65"/>
      <c r="J40" s="65"/>
      <c r="K40" s="65"/>
      <c r="L40" s="65"/>
      <c r="M40" s="65"/>
      <c r="N40" s="65"/>
    </row>
    <row r="41" spans="1:14" x14ac:dyDescent="0.35">
      <c r="A41" s="1"/>
      <c r="B41" s="2"/>
      <c r="C41" s="17"/>
      <c r="D41" s="17"/>
      <c r="E41" s="65"/>
      <c r="F41" s="65"/>
      <c r="G41" s="65"/>
      <c r="H41" s="65"/>
      <c r="I41" s="65"/>
      <c r="J41" s="65"/>
      <c r="K41" s="65"/>
      <c r="L41" s="65"/>
      <c r="M41" s="65"/>
      <c r="N41" s="65"/>
    </row>
    <row r="42" spans="1:14" x14ac:dyDescent="0.35">
      <c r="A42" s="1"/>
      <c r="B42" s="2"/>
      <c r="C42" s="17"/>
      <c r="D42" s="17"/>
      <c r="E42" s="65"/>
      <c r="F42" s="65"/>
      <c r="G42" s="65"/>
      <c r="H42" s="65"/>
      <c r="I42" s="65"/>
      <c r="J42" s="65"/>
      <c r="K42" s="65"/>
      <c r="L42" s="65"/>
      <c r="M42" s="65"/>
      <c r="N42" s="65"/>
    </row>
    <row r="43" spans="1:14" x14ac:dyDescent="0.35">
      <c r="A43" s="3"/>
      <c r="B43" s="2"/>
      <c r="C43" s="17"/>
      <c r="D43" s="17"/>
      <c r="E43" s="65"/>
      <c r="F43" s="65"/>
      <c r="G43" s="65"/>
      <c r="H43" s="65"/>
      <c r="I43" s="65"/>
      <c r="J43" s="65"/>
      <c r="K43" s="65"/>
      <c r="L43" s="65"/>
      <c r="M43" s="65"/>
      <c r="N43" s="65"/>
    </row>
    <row r="44" spans="1:14" x14ac:dyDescent="0.35">
      <c r="A44" s="3"/>
      <c r="B44" s="2"/>
      <c r="C44" s="19"/>
      <c r="D44" s="19"/>
      <c r="E44" s="65"/>
      <c r="F44" s="65"/>
      <c r="G44" s="65"/>
      <c r="H44" s="65"/>
      <c r="I44" s="65"/>
      <c r="J44" s="65"/>
      <c r="K44" s="65"/>
      <c r="L44" s="65"/>
      <c r="M44" s="65"/>
      <c r="N44" s="65"/>
    </row>
    <row r="45" spans="1:14" x14ac:dyDescent="0.35">
      <c r="A45" s="1"/>
      <c r="B45" s="2"/>
      <c r="C45" s="19"/>
      <c r="D45" s="19"/>
      <c r="E45" s="65"/>
      <c r="F45" s="65"/>
      <c r="G45" s="65"/>
      <c r="H45" s="65"/>
      <c r="I45" s="65"/>
      <c r="J45" s="65"/>
      <c r="K45" s="65"/>
      <c r="L45" s="65"/>
      <c r="M45" s="65"/>
      <c r="N45" s="65"/>
    </row>
    <row r="46" spans="1:14" x14ac:dyDescent="0.35">
      <c r="A46" s="1"/>
      <c r="B46" s="2"/>
      <c r="C46" s="17"/>
      <c r="D46" s="17"/>
      <c r="E46" s="65"/>
      <c r="F46" s="65"/>
      <c r="G46" s="65"/>
      <c r="H46" s="65"/>
      <c r="I46" s="65"/>
      <c r="J46" s="65"/>
      <c r="K46" s="65"/>
      <c r="L46" s="65"/>
      <c r="M46" s="65"/>
      <c r="N46" s="65"/>
    </row>
    <row r="47" spans="1:14" x14ac:dyDescent="0.35">
      <c r="A47" s="1"/>
      <c r="B47" s="2"/>
      <c r="C47" s="17"/>
      <c r="D47" s="17"/>
      <c r="E47" s="65"/>
      <c r="F47" s="65"/>
      <c r="G47" s="65"/>
      <c r="H47" s="65"/>
      <c r="I47" s="65"/>
      <c r="J47" s="65"/>
      <c r="K47" s="65"/>
      <c r="L47" s="65"/>
      <c r="M47" s="65"/>
      <c r="N47" s="65"/>
    </row>
    <row r="48" spans="1:14" x14ac:dyDescent="0.35">
      <c r="A48" s="3"/>
      <c r="B48" s="2"/>
      <c r="C48" s="17"/>
      <c r="D48" s="17"/>
      <c r="E48" s="65"/>
      <c r="F48" s="65"/>
      <c r="G48" s="65"/>
      <c r="H48" s="65"/>
      <c r="I48" s="65"/>
      <c r="J48" s="65"/>
      <c r="K48" s="65"/>
      <c r="L48" s="65"/>
      <c r="M48" s="65"/>
      <c r="N48" s="65"/>
    </row>
    <row r="49" spans="1:14" x14ac:dyDescent="0.35">
      <c r="A49" s="1"/>
      <c r="B49" s="2"/>
      <c r="C49" s="19"/>
      <c r="D49" s="19"/>
      <c r="E49" s="65"/>
      <c r="F49" s="65"/>
      <c r="G49" s="65"/>
      <c r="H49" s="65"/>
      <c r="I49" s="65"/>
      <c r="J49" s="65"/>
      <c r="K49" s="65"/>
      <c r="L49" s="65"/>
      <c r="M49" s="65"/>
      <c r="N49" s="65"/>
    </row>
    <row r="50" spans="1:14" x14ac:dyDescent="0.35">
      <c r="A50" s="1"/>
      <c r="B50" s="2"/>
      <c r="C50" s="17"/>
      <c r="D50" s="17"/>
      <c r="E50" s="65"/>
      <c r="F50" s="65"/>
      <c r="G50" s="65"/>
      <c r="H50" s="65"/>
      <c r="I50" s="65"/>
      <c r="J50" s="65"/>
      <c r="K50" s="65"/>
      <c r="L50" s="65"/>
      <c r="M50" s="65"/>
      <c r="N50" s="65"/>
    </row>
    <row r="51" spans="1:14" x14ac:dyDescent="0.35">
      <c r="A51" s="1"/>
      <c r="B51" s="2"/>
      <c r="C51" s="17"/>
      <c r="D51" s="17"/>
      <c r="E51" s="65"/>
      <c r="F51" s="65"/>
      <c r="G51" s="65"/>
      <c r="H51" s="65"/>
      <c r="I51" s="65"/>
      <c r="J51" s="65"/>
      <c r="K51" s="65"/>
      <c r="L51" s="65"/>
      <c r="M51" s="65"/>
      <c r="N51" s="65"/>
    </row>
    <row r="52" spans="1:14" x14ac:dyDescent="0.35">
      <c r="A52" s="3"/>
      <c r="B52" s="2"/>
      <c r="C52" s="17"/>
      <c r="D52" s="17"/>
      <c r="E52" s="65"/>
      <c r="F52" s="65"/>
      <c r="G52" s="65"/>
      <c r="H52" s="65"/>
      <c r="I52" s="65"/>
      <c r="J52" s="65"/>
      <c r="K52" s="65"/>
      <c r="L52" s="65"/>
      <c r="M52" s="65"/>
      <c r="N52" s="65"/>
    </row>
    <row r="53" spans="1:14" x14ac:dyDescent="0.35">
      <c r="A53" s="1"/>
      <c r="B53" s="2"/>
      <c r="C53" s="19"/>
      <c r="D53" s="19"/>
      <c r="E53" s="65"/>
      <c r="F53" s="65"/>
      <c r="G53" s="65"/>
      <c r="H53" s="65"/>
      <c r="I53" s="65"/>
      <c r="J53" s="65"/>
      <c r="K53" s="65"/>
      <c r="L53" s="65"/>
      <c r="M53" s="65"/>
      <c r="N53" s="65"/>
    </row>
    <row r="54" spans="1:14" x14ac:dyDescent="0.35">
      <c r="A54" s="1"/>
      <c r="B54" s="2"/>
      <c r="C54" s="17"/>
      <c r="D54" s="17"/>
      <c r="E54" s="65"/>
      <c r="F54" s="65"/>
      <c r="G54" s="65"/>
      <c r="H54" s="65"/>
      <c r="I54" s="65"/>
      <c r="J54" s="65"/>
      <c r="K54" s="65"/>
      <c r="L54" s="65"/>
      <c r="M54" s="65"/>
      <c r="N54" s="65"/>
    </row>
    <row r="55" spans="1:14" x14ac:dyDescent="0.35">
      <c r="A55" s="3"/>
      <c r="B55" s="2"/>
      <c r="C55" s="17"/>
      <c r="D55" s="17"/>
      <c r="E55" s="65"/>
      <c r="F55" s="65"/>
      <c r="G55" s="65"/>
      <c r="H55" s="65"/>
      <c r="I55" s="65"/>
      <c r="J55" s="65"/>
      <c r="K55" s="65"/>
      <c r="L55" s="65"/>
      <c r="M55" s="65"/>
      <c r="N55" s="65"/>
    </row>
    <row r="56" spans="1:14" x14ac:dyDescent="0.35">
      <c r="A56" s="3"/>
      <c r="B56" s="2"/>
      <c r="C56" s="19"/>
      <c r="D56" s="19"/>
      <c r="E56" s="65"/>
      <c r="F56" s="65"/>
      <c r="G56" s="65"/>
      <c r="H56" s="65"/>
      <c r="I56" s="65"/>
      <c r="J56" s="65"/>
      <c r="K56" s="65"/>
      <c r="L56" s="65"/>
      <c r="M56" s="65"/>
      <c r="N56" s="65"/>
    </row>
    <row r="57" spans="1:14" x14ac:dyDescent="0.35">
      <c r="A57" s="1"/>
      <c r="B57" s="2"/>
      <c r="C57" s="19"/>
      <c r="D57" s="19"/>
      <c r="E57" s="65"/>
      <c r="F57" s="65"/>
      <c r="G57" s="65"/>
      <c r="H57" s="65"/>
      <c r="I57" s="65"/>
      <c r="J57" s="65"/>
      <c r="K57" s="65"/>
      <c r="L57" s="65"/>
      <c r="M57" s="65"/>
      <c r="N57" s="65"/>
    </row>
    <row r="58" spans="1:14" x14ac:dyDescent="0.35">
      <c r="A58" s="3"/>
      <c r="B58" s="2"/>
      <c r="C58" s="17"/>
      <c r="D58" s="17"/>
      <c r="E58" s="65"/>
      <c r="F58" s="65"/>
      <c r="G58" s="65"/>
      <c r="H58" s="65"/>
      <c r="I58" s="65"/>
      <c r="J58" s="65"/>
      <c r="K58" s="65"/>
      <c r="L58" s="65"/>
      <c r="M58" s="65"/>
      <c r="N58" s="65"/>
    </row>
    <row r="59" spans="1:14" x14ac:dyDescent="0.35">
      <c r="A59" s="1"/>
      <c r="B59" s="2"/>
      <c r="C59" s="19"/>
      <c r="D59" s="19"/>
      <c r="E59" s="65"/>
      <c r="F59" s="65"/>
      <c r="G59" s="65"/>
      <c r="H59" s="65"/>
      <c r="I59" s="65"/>
      <c r="J59" s="65"/>
      <c r="K59" s="65"/>
      <c r="L59" s="65"/>
      <c r="M59" s="65"/>
      <c r="N59" s="65"/>
    </row>
    <row r="60" spans="1:14" x14ac:dyDescent="0.35">
      <c r="A60" s="3"/>
      <c r="B60" s="2"/>
      <c r="C60" s="17"/>
      <c r="D60" s="17"/>
      <c r="E60" s="65"/>
      <c r="F60" s="65"/>
      <c r="G60" s="65"/>
      <c r="H60" s="65"/>
      <c r="I60" s="65"/>
      <c r="J60" s="65"/>
      <c r="K60" s="65"/>
      <c r="L60" s="65"/>
      <c r="M60" s="65"/>
      <c r="N60" s="65"/>
    </row>
    <row r="61" spans="1:14" x14ac:dyDescent="0.35">
      <c r="A61" s="1"/>
      <c r="B61" s="2"/>
      <c r="C61" s="19"/>
      <c r="D61" s="19"/>
      <c r="E61" s="65"/>
      <c r="F61" s="65"/>
      <c r="G61" s="65"/>
      <c r="H61" s="65"/>
      <c r="I61" s="65"/>
      <c r="J61" s="65"/>
      <c r="K61" s="65"/>
      <c r="L61" s="65"/>
      <c r="M61" s="65"/>
      <c r="N61" s="65"/>
    </row>
    <row r="62" spans="1:14" x14ac:dyDescent="0.35">
      <c r="A62" s="8"/>
      <c r="B62" s="8"/>
      <c r="C62" s="17"/>
      <c r="D62" s="17"/>
      <c r="E62" s="65"/>
      <c r="F62" s="65"/>
      <c r="G62" s="65"/>
      <c r="H62" s="65"/>
      <c r="I62" s="65"/>
      <c r="J62" s="65"/>
      <c r="K62" s="65"/>
      <c r="L62" s="65"/>
      <c r="M62" s="65"/>
      <c r="N62" s="65"/>
    </row>
    <row r="63" spans="1:14" x14ac:dyDescent="0.35">
      <c r="A63" s="8"/>
      <c r="B63" s="8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</row>
    <row r="64" spans="1:14" x14ac:dyDescent="0.35">
      <c r="A64" s="8"/>
      <c r="B64" s="8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</row>
    <row r="65" spans="1:14" x14ac:dyDescent="0.35">
      <c r="A65" s="8"/>
      <c r="B65" s="8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</row>
    <row r="66" spans="1:14" x14ac:dyDescent="0.35">
      <c r="A66" s="8"/>
      <c r="B66" s="8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</row>
    <row r="67" spans="1:14" x14ac:dyDescent="0.35">
      <c r="A67" s="8"/>
      <c r="B67" s="8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</row>
    <row r="68" spans="1:14" x14ac:dyDescent="0.35">
      <c r="A68" s="8"/>
      <c r="B68" s="8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</row>
    <row r="69" spans="1:14" x14ac:dyDescent="0.35">
      <c r="A69" s="8"/>
      <c r="B69" s="8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</row>
    <row r="70" spans="1:14" x14ac:dyDescent="0.35">
      <c r="A70" s="8"/>
      <c r="B70" s="8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</row>
    <row r="71" spans="1:14" x14ac:dyDescent="0.35">
      <c r="A71" s="8"/>
      <c r="B71" s="8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</row>
    <row r="72" spans="1:14" x14ac:dyDescent="0.35">
      <c r="A72" s="8"/>
      <c r="B72" s="8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</row>
    <row r="73" spans="1:14" x14ac:dyDescent="0.35">
      <c r="A73" s="8"/>
      <c r="B73" s="8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</row>
    <row r="74" spans="1:14" x14ac:dyDescent="0.35">
      <c r="A74" s="8"/>
      <c r="B74" s="8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</row>
    <row r="75" spans="1:14" x14ac:dyDescent="0.35">
      <c r="A75" s="8"/>
      <c r="B75" s="8"/>
      <c r="C75" s="65"/>
      <c r="D75" s="65"/>
      <c r="E75" s="65"/>
      <c r="F75" s="65"/>
      <c r="G75" s="65"/>
      <c r="H75" s="65"/>
      <c r="I75" s="65"/>
      <c r="J75" s="65"/>
      <c r="K75" s="65"/>
      <c r="L75" s="65"/>
      <c r="M75" s="65"/>
      <c r="N75" s="65"/>
    </row>
    <row r="76" spans="1:14" x14ac:dyDescent="0.35">
      <c r="A76" s="8"/>
      <c r="B76" s="8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</row>
    <row r="77" spans="1:14" x14ac:dyDescent="0.35">
      <c r="A77" s="8"/>
      <c r="B77" s="8"/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/>
      <c r="N77" s="65"/>
    </row>
    <row r="78" spans="1:14" x14ac:dyDescent="0.35">
      <c r="A78" s="8"/>
      <c r="B78" s="8"/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</row>
    <row r="79" spans="1:14" x14ac:dyDescent="0.35">
      <c r="A79" s="8"/>
      <c r="B79" s="8"/>
      <c r="C79" s="65"/>
      <c r="D79" s="65"/>
      <c r="E79" s="65"/>
      <c r="F79" s="65"/>
      <c r="G79" s="65"/>
      <c r="H79" s="65"/>
      <c r="I79" s="65"/>
      <c r="J79" s="65"/>
      <c r="K79" s="65"/>
      <c r="L79" s="65"/>
      <c r="M79" s="65"/>
      <c r="N79" s="65"/>
    </row>
    <row r="80" spans="1:14" x14ac:dyDescent="0.35">
      <c r="A80" s="8"/>
      <c r="B80" s="8"/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</row>
    <row r="81" spans="1:14" x14ac:dyDescent="0.35">
      <c r="A81" s="8"/>
      <c r="B81" s="8"/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65"/>
    </row>
    <row r="82" spans="1:14" x14ac:dyDescent="0.35">
      <c r="A82" s="8"/>
      <c r="B82" s="8"/>
      <c r="C82" s="65"/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65"/>
    </row>
    <row r="83" spans="1:14" x14ac:dyDescent="0.35">
      <c r="A83" s="8"/>
      <c r="B83" s="8"/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65"/>
    </row>
    <row r="84" spans="1:14" x14ac:dyDescent="0.35">
      <c r="A84" s="8"/>
      <c r="B84" s="8"/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</row>
    <row r="85" spans="1:14" x14ac:dyDescent="0.35">
      <c r="A85" s="8"/>
      <c r="B85" s="8"/>
      <c r="C85" s="65"/>
      <c r="D85" s="65"/>
      <c r="E85" s="65"/>
      <c r="F85" s="65"/>
      <c r="G85" s="65"/>
      <c r="H85" s="65"/>
      <c r="I85" s="65"/>
      <c r="J85" s="65"/>
      <c r="K85" s="65"/>
      <c r="L85" s="65"/>
      <c r="M85" s="65"/>
      <c r="N85" s="65"/>
    </row>
    <row r="86" spans="1:14" x14ac:dyDescent="0.35">
      <c r="A86" s="8"/>
      <c r="B86" s="8"/>
      <c r="C86" s="65"/>
      <c r="D86" s="65"/>
      <c r="E86" s="65"/>
      <c r="F86" s="65"/>
      <c r="G86" s="65"/>
      <c r="H86" s="65"/>
      <c r="I86" s="65"/>
      <c r="J86" s="65"/>
      <c r="K86" s="65"/>
      <c r="L86" s="65"/>
      <c r="M86" s="65"/>
      <c r="N86" s="65"/>
    </row>
    <row r="87" spans="1:14" x14ac:dyDescent="0.35">
      <c r="A87" s="8"/>
      <c r="B87" s="8"/>
      <c r="C87" s="65"/>
      <c r="D87" s="65"/>
      <c r="E87" s="65"/>
      <c r="F87" s="65"/>
      <c r="G87" s="65"/>
      <c r="H87" s="65"/>
      <c r="I87" s="65"/>
      <c r="J87" s="65"/>
      <c r="K87" s="65"/>
      <c r="L87" s="65"/>
      <c r="M87" s="65"/>
      <c r="N87" s="65"/>
    </row>
    <row r="88" spans="1:14" x14ac:dyDescent="0.35">
      <c r="A88" s="8"/>
      <c r="B88" s="8"/>
      <c r="C88" s="65"/>
      <c r="D88" s="65"/>
      <c r="E88" s="65"/>
      <c r="F88" s="65"/>
      <c r="G88" s="65"/>
      <c r="H88" s="65"/>
      <c r="I88" s="65"/>
      <c r="J88" s="65"/>
      <c r="K88" s="65"/>
      <c r="L88" s="65"/>
      <c r="M88" s="65"/>
      <c r="N88" s="65"/>
    </row>
    <row r="89" spans="1:14" x14ac:dyDescent="0.35">
      <c r="A89" s="8"/>
      <c r="B89" s="8"/>
      <c r="C89" s="65"/>
      <c r="D89" s="65"/>
      <c r="E89" s="65"/>
      <c r="F89" s="65"/>
      <c r="G89" s="65"/>
      <c r="H89" s="65"/>
      <c r="I89" s="65"/>
      <c r="J89" s="65"/>
      <c r="K89" s="65"/>
      <c r="L89" s="65"/>
      <c r="M89" s="65"/>
      <c r="N89" s="65"/>
    </row>
    <row r="90" spans="1:14" x14ac:dyDescent="0.35">
      <c r="A90" s="8"/>
      <c r="B90" s="8"/>
      <c r="C90" s="65"/>
      <c r="D90" s="65"/>
      <c r="E90" s="65"/>
      <c r="F90" s="65"/>
      <c r="G90" s="65"/>
      <c r="H90" s="65"/>
      <c r="I90" s="65"/>
      <c r="J90" s="65"/>
      <c r="K90" s="65"/>
      <c r="L90" s="65"/>
      <c r="M90" s="65"/>
      <c r="N90" s="65"/>
    </row>
    <row r="91" spans="1:14" x14ac:dyDescent="0.35">
      <c r="A91" s="8"/>
      <c r="B91" s="8"/>
      <c r="C91" s="65"/>
      <c r="D91" s="65"/>
      <c r="E91" s="65"/>
      <c r="F91" s="65"/>
      <c r="G91" s="65"/>
      <c r="H91" s="65"/>
      <c r="I91" s="65"/>
      <c r="J91" s="65"/>
      <c r="K91" s="65"/>
      <c r="L91" s="65"/>
      <c r="M91" s="65"/>
      <c r="N91" s="65"/>
    </row>
    <row r="92" spans="1:14" x14ac:dyDescent="0.35">
      <c r="A92" s="8"/>
      <c r="B92" s="8"/>
      <c r="C92" s="65"/>
      <c r="D92" s="65"/>
      <c r="E92" s="65"/>
      <c r="F92" s="65"/>
      <c r="G92" s="65"/>
      <c r="H92" s="65"/>
      <c r="I92" s="65"/>
      <c r="J92" s="65"/>
      <c r="K92" s="65"/>
      <c r="L92" s="65"/>
      <c r="M92" s="65"/>
      <c r="N92" s="65"/>
    </row>
    <row r="93" spans="1:14" x14ac:dyDescent="0.35">
      <c r="A93" s="8"/>
      <c r="B93" s="8"/>
      <c r="C93" s="65"/>
      <c r="D93" s="65"/>
      <c r="E93" s="65"/>
      <c r="F93" s="65"/>
      <c r="G93" s="65"/>
      <c r="H93" s="65"/>
      <c r="I93" s="65"/>
      <c r="J93" s="65"/>
      <c r="K93" s="65"/>
      <c r="L93" s="65"/>
      <c r="M93" s="65"/>
      <c r="N93" s="65"/>
    </row>
    <row r="94" spans="1:14" x14ac:dyDescent="0.35">
      <c r="A94" s="8"/>
      <c r="B94" s="8"/>
      <c r="C94" s="65"/>
      <c r="D94" s="65"/>
      <c r="E94" s="65"/>
      <c r="F94" s="65"/>
      <c r="G94" s="65"/>
      <c r="H94" s="65"/>
      <c r="I94" s="65"/>
      <c r="J94" s="65"/>
      <c r="K94" s="65"/>
      <c r="L94" s="65"/>
      <c r="M94" s="65"/>
      <c r="N94" s="65"/>
    </row>
    <row r="95" spans="1:14" x14ac:dyDescent="0.35">
      <c r="A95" s="8"/>
      <c r="B95" s="8"/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  <c r="N95" s="65"/>
    </row>
    <row r="96" spans="1:14" x14ac:dyDescent="0.35">
      <c r="A96" s="8"/>
      <c r="B96" s="8"/>
      <c r="C96" s="65"/>
      <c r="D96" s="65"/>
      <c r="E96" s="65"/>
      <c r="F96" s="65"/>
      <c r="G96" s="65"/>
      <c r="H96" s="65"/>
      <c r="I96" s="65"/>
      <c r="J96" s="65"/>
      <c r="K96" s="65"/>
      <c r="L96" s="65"/>
      <c r="M96" s="65"/>
      <c r="N96" s="65"/>
    </row>
    <row r="97" spans="1:14" x14ac:dyDescent="0.35">
      <c r="A97" s="8"/>
      <c r="B97" s="8"/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  <c r="N97" s="65"/>
    </row>
    <row r="98" spans="1:14" x14ac:dyDescent="0.35">
      <c r="A98" s="8"/>
      <c r="B98" s="8"/>
      <c r="C98" s="65"/>
      <c r="D98" s="65"/>
      <c r="E98" s="65"/>
      <c r="F98" s="65"/>
      <c r="G98" s="65"/>
      <c r="H98" s="65"/>
      <c r="I98" s="65"/>
      <c r="J98" s="65"/>
      <c r="K98" s="65"/>
      <c r="L98" s="65"/>
      <c r="M98" s="65"/>
      <c r="N98" s="65"/>
    </row>
    <row r="99" spans="1:14" x14ac:dyDescent="0.35">
      <c r="A99" s="8"/>
      <c r="B99" s="8"/>
      <c r="C99" s="65"/>
      <c r="D99" s="65"/>
      <c r="E99" s="65"/>
      <c r="F99" s="65"/>
      <c r="G99" s="65"/>
      <c r="H99" s="65"/>
      <c r="I99" s="65"/>
      <c r="J99" s="65"/>
      <c r="K99" s="65"/>
      <c r="L99" s="65"/>
      <c r="M99" s="65"/>
      <c r="N99" s="65"/>
    </row>
    <row r="100" spans="1:14" x14ac:dyDescent="0.35">
      <c r="A100" s="8"/>
      <c r="B100" s="8"/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  <c r="N100" s="65"/>
    </row>
    <row r="101" spans="1:14" x14ac:dyDescent="0.35">
      <c r="A101" s="8"/>
      <c r="B101" s="8"/>
      <c r="C101" s="65"/>
      <c r="D101" s="65"/>
      <c r="E101" s="65"/>
      <c r="F101" s="65"/>
      <c r="G101" s="65"/>
      <c r="H101" s="65"/>
      <c r="I101" s="65"/>
      <c r="J101" s="65"/>
      <c r="K101" s="65"/>
      <c r="L101" s="65"/>
      <c r="M101" s="65"/>
      <c r="N101" s="65"/>
    </row>
    <row r="102" spans="1:14" x14ac:dyDescent="0.35">
      <c r="A102" s="8"/>
      <c r="B102" s="8"/>
      <c r="C102" s="65"/>
      <c r="D102" s="65"/>
      <c r="E102" s="65"/>
      <c r="F102" s="65"/>
      <c r="G102" s="65"/>
      <c r="H102" s="65"/>
      <c r="I102" s="65"/>
      <c r="J102" s="65"/>
      <c r="K102" s="65"/>
      <c r="L102" s="65"/>
      <c r="M102" s="65"/>
      <c r="N102" s="65"/>
    </row>
    <row r="103" spans="1:14" x14ac:dyDescent="0.35">
      <c r="A103" s="8"/>
      <c r="B103" s="8"/>
      <c r="C103" s="65"/>
      <c r="D103" s="65"/>
      <c r="E103" s="65"/>
      <c r="F103" s="65"/>
      <c r="G103" s="65"/>
      <c r="H103" s="65"/>
      <c r="I103" s="65"/>
      <c r="J103" s="65"/>
      <c r="K103" s="65"/>
      <c r="L103" s="65"/>
      <c r="M103" s="65"/>
      <c r="N103" s="65"/>
    </row>
    <row r="104" spans="1:14" x14ac:dyDescent="0.35">
      <c r="A104" s="8"/>
      <c r="B104" s="8"/>
      <c r="C104" s="65"/>
      <c r="D104" s="65"/>
      <c r="E104" s="65"/>
      <c r="F104" s="65"/>
      <c r="G104" s="65"/>
      <c r="H104" s="65"/>
      <c r="I104" s="65"/>
      <c r="J104" s="65"/>
      <c r="K104" s="65"/>
      <c r="L104" s="65"/>
      <c r="M104" s="65"/>
      <c r="N104" s="65"/>
    </row>
    <row r="105" spans="1:14" x14ac:dyDescent="0.35">
      <c r="A105" s="8"/>
      <c r="B105" s="8"/>
      <c r="C105" s="65"/>
      <c r="D105" s="65"/>
      <c r="E105" s="65"/>
      <c r="F105" s="65"/>
      <c r="G105" s="65"/>
      <c r="H105" s="65"/>
      <c r="I105" s="65"/>
      <c r="J105" s="65"/>
      <c r="K105" s="65"/>
      <c r="L105" s="65"/>
      <c r="M105" s="65"/>
      <c r="N105" s="65"/>
    </row>
    <row r="106" spans="1:14" x14ac:dyDescent="0.35">
      <c r="A106" s="8"/>
      <c r="B106" s="8"/>
      <c r="C106" s="65"/>
      <c r="D106" s="65"/>
      <c r="E106" s="65"/>
      <c r="F106" s="65"/>
      <c r="G106" s="65"/>
      <c r="H106" s="65"/>
      <c r="I106" s="65"/>
      <c r="J106" s="65"/>
      <c r="K106" s="65"/>
      <c r="L106" s="65"/>
      <c r="M106" s="65"/>
      <c r="N106" s="65"/>
    </row>
    <row r="107" spans="1:14" x14ac:dyDescent="0.35">
      <c r="A107" s="8"/>
      <c r="B107" s="8"/>
      <c r="C107" s="65"/>
      <c r="D107" s="65"/>
      <c r="E107" s="65"/>
      <c r="F107" s="65"/>
      <c r="G107" s="65"/>
      <c r="H107" s="65"/>
      <c r="I107" s="65"/>
      <c r="J107" s="65"/>
      <c r="K107" s="65"/>
      <c r="L107" s="65"/>
      <c r="M107" s="65"/>
      <c r="N107" s="65"/>
    </row>
    <row r="108" spans="1:14" x14ac:dyDescent="0.35">
      <c r="A108" s="8"/>
      <c r="B108" s="8"/>
      <c r="C108" s="65"/>
      <c r="D108" s="65"/>
      <c r="E108" s="65"/>
      <c r="F108" s="65"/>
      <c r="G108" s="65"/>
      <c r="H108" s="65"/>
      <c r="I108" s="65"/>
      <c r="J108" s="65"/>
      <c r="K108" s="65"/>
      <c r="L108" s="65"/>
      <c r="M108" s="65"/>
      <c r="N108" s="65"/>
    </row>
    <row r="109" spans="1:14" x14ac:dyDescent="0.35">
      <c r="A109" s="8"/>
      <c r="B109" s="8"/>
      <c r="C109" s="65"/>
      <c r="D109" s="65"/>
      <c r="E109" s="65"/>
      <c r="F109" s="65"/>
      <c r="G109" s="65"/>
      <c r="H109" s="65"/>
      <c r="I109" s="65"/>
      <c r="J109" s="65"/>
      <c r="K109" s="65"/>
      <c r="L109" s="65"/>
      <c r="M109" s="65"/>
      <c r="N109" s="65"/>
    </row>
    <row r="110" spans="1:14" x14ac:dyDescent="0.35">
      <c r="A110" s="8"/>
      <c r="B110" s="8"/>
      <c r="C110" s="65"/>
      <c r="D110" s="65"/>
      <c r="E110" s="65"/>
      <c r="F110" s="65"/>
      <c r="G110" s="65"/>
      <c r="H110" s="65"/>
      <c r="I110" s="65"/>
      <c r="J110" s="65"/>
      <c r="K110" s="65"/>
      <c r="L110" s="65"/>
      <c r="M110" s="65"/>
      <c r="N110" s="65"/>
    </row>
    <row r="111" spans="1:14" x14ac:dyDescent="0.35">
      <c r="A111" s="8"/>
      <c r="B111" s="8"/>
      <c r="C111" s="65"/>
      <c r="D111" s="65"/>
      <c r="E111" s="65"/>
      <c r="F111" s="65"/>
      <c r="G111" s="65"/>
      <c r="H111" s="65"/>
      <c r="I111" s="65"/>
      <c r="J111" s="65"/>
      <c r="K111" s="65"/>
      <c r="L111" s="65"/>
      <c r="M111" s="65"/>
      <c r="N111" s="65"/>
    </row>
    <row r="112" spans="1:14" x14ac:dyDescent="0.35">
      <c r="A112" s="8"/>
      <c r="B112" s="8"/>
      <c r="C112" s="65"/>
      <c r="D112" s="65"/>
      <c r="E112" s="65"/>
      <c r="F112" s="65"/>
      <c r="G112" s="65"/>
      <c r="H112" s="65"/>
      <c r="I112" s="65"/>
      <c r="J112" s="65"/>
      <c r="K112" s="65"/>
      <c r="L112" s="65"/>
      <c r="M112" s="65"/>
      <c r="N112" s="65"/>
    </row>
    <row r="113" spans="1:14" x14ac:dyDescent="0.35">
      <c r="A113" s="8"/>
      <c r="B113" s="8"/>
      <c r="C113" s="65"/>
      <c r="D113" s="65"/>
      <c r="E113" s="65"/>
      <c r="F113" s="65"/>
      <c r="G113" s="65"/>
      <c r="H113" s="65"/>
      <c r="I113" s="65"/>
      <c r="J113" s="65"/>
      <c r="K113" s="65"/>
      <c r="L113" s="65"/>
      <c r="M113" s="65"/>
      <c r="N113" s="65"/>
    </row>
    <row r="114" spans="1:14" x14ac:dyDescent="0.35">
      <c r="A114" s="8"/>
      <c r="B114" s="8"/>
      <c r="C114" s="65"/>
      <c r="D114" s="65"/>
      <c r="E114" s="65"/>
      <c r="F114" s="65"/>
      <c r="G114" s="65"/>
      <c r="H114" s="65"/>
      <c r="I114" s="65"/>
      <c r="J114" s="65"/>
      <c r="K114" s="65"/>
      <c r="L114" s="65"/>
      <c r="M114" s="65"/>
      <c r="N114" s="65"/>
    </row>
    <row r="115" spans="1:14" x14ac:dyDescent="0.35">
      <c r="A115" s="8"/>
      <c r="B115" s="8"/>
      <c r="C115" s="65"/>
      <c r="D115" s="65"/>
      <c r="E115" s="65"/>
      <c r="F115" s="65"/>
      <c r="G115" s="65"/>
      <c r="H115" s="65"/>
      <c r="I115" s="65"/>
      <c r="J115" s="65"/>
      <c r="K115" s="65"/>
      <c r="L115" s="65"/>
      <c r="M115" s="65"/>
      <c r="N115" s="65"/>
    </row>
    <row r="116" spans="1:14" x14ac:dyDescent="0.35">
      <c r="A116" s="8"/>
      <c r="B116" s="8"/>
      <c r="C116" s="65"/>
      <c r="D116" s="65"/>
      <c r="E116" s="65"/>
      <c r="F116" s="65"/>
      <c r="G116" s="65"/>
      <c r="H116" s="65"/>
      <c r="I116" s="65"/>
      <c r="J116" s="65"/>
      <c r="K116" s="65"/>
      <c r="L116" s="65"/>
      <c r="M116" s="65"/>
      <c r="N116" s="65"/>
    </row>
    <row r="117" spans="1:14" x14ac:dyDescent="0.35">
      <c r="A117" s="8"/>
      <c r="B117" s="8"/>
      <c r="C117" s="65"/>
      <c r="D117" s="65"/>
      <c r="E117" s="65"/>
      <c r="F117" s="65"/>
      <c r="G117" s="65"/>
      <c r="H117" s="65"/>
      <c r="I117" s="65"/>
      <c r="J117" s="65"/>
      <c r="K117" s="65"/>
      <c r="L117" s="65"/>
      <c r="M117" s="65"/>
      <c r="N117" s="65"/>
    </row>
    <row r="118" spans="1:14" x14ac:dyDescent="0.35">
      <c r="A118" s="8"/>
      <c r="B118" s="8"/>
      <c r="C118" s="65"/>
      <c r="D118" s="65"/>
      <c r="E118" s="65"/>
      <c r="F118" s="65"/>
      <c r="G118" s="65"/>
      <c r="H118" s="65"/>
      <c r="I118" s="65"/>
      <c r="J118" s="65"/>
      <c r="K118" s="65"/>
      <c r="L118" s="65"/>
      <c r="M118" s="65"/>
      <c r="N118" s="65"/>
    </row>
    <row r="119" spans="1:14" x14ac:dyDescent="0.35">
      <c r="A119" s="8"/>
      <c r="B119" s="8"/>
      <c r="C119" s="65"/>
      <c r="D119" s="65"/>
      <c r="E119" s="65"/>
      <c r="F119" s="65"/>
      <c r="G119" s="65"/>
      <c r="H119" s="65"/>
      <c r="I119" s="65"/>
      <c r="J119" s="65"/>
      <c r="K119" s="65"/>
      <c r="L119" s="65"/>
      <c r="M119" s="65"/>
      <c r="N119" s="65"/>
    </row>
    <row r="120" spans="1:14" x14ac:dyDescent="0.35">
      <c r="A120" s="8"/>
      <c r="B120" s="8"/>
      <c r="C120" s="65"/>
      <c r="D120" s="65"/>
      <c r="E120" s="65"/>
      <c r="F120" s="65"/>
      <c r="G120" s="65"/>
      <c r="H120" s="65"/>
      <c r="I120" s="65"/>
      <c r="J120" s="65"/>
      <c r="K120" s="65"/>
      <c r="L120" s="65"/>
      <c r="M120" s="65"/>
      <c r="N120" s="65"/>
    </row>
    <row r="121" spans="1:14" x14ac:dyDescent="0.35">
      <c r="A121" s="8"/>
      <c r="B121" s="8"/>
      <c r="C121" s="65"/>
      <c r="D121" s="65"/>
      <c r="E121" s="65"/>
      <c r="F121" s="65"/>
      <c r="G121" s="65"/>
      <c r="H121" s="65"/>
      <c r="I121" s="65"/>
      <c r="J121" s="65"/>
      <c r="K121" s="65"/>
      <c r="L121" s="65"/>
      <c r="M121" s="65"/>
      <c r="N121" s="65"/>
    </row>
    <row r="122" spans="1:14" x14ac:dyDescent="0.35">
      <c r="A122" s="8"/>
      <c r="B122" s="8"/>
      <c r="C122" s="65"/>
      <c r="D122" s="65"/>
      <c r="E122" s="65"/>
      <c r="F122" s="65"/>
      <c r="G122" s="65"/>
      <c r="H122" s="65"/>
      <c r="I122" s="65"/>
      <c r="J122" s="65"/>
      <c r="K122" s="65"/>
      <c r="L122" s="65"/>
      <c r="M122" s="65"/>
      <c r="N122" s="65"/>
    </row>
    <row r="123" spans="1:14" x14ac:dyDescent="0.35">
      <c r="A123" s="8"/>
      <c r="B123" s="8"/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</row>
    <row r="124" spans="1:14" x14ac:dyDescent="0.35">
      <c r="A124" s="8"/>
      <c r="B124" s="8"/>
      <c r="C124" s="65"/>
      <c r="D124" s="65"/>
      <c r="E124" s="65"/>
      <c r="F124" s="65"/>
      <c r="G124" s="65"/>
      <c r="H124" s="65"/>
      <c r="I124" s="65"/>
      <c r="J124" s="65"/>
      <c r="K124" s="65"/>
      <c r="L124" s="65"/>
      <c r="M124" s="65"/>
      <c r="N124" s="65"/>
    </row>
    <row r="125" spans="1:14" x14ac:dyDescent="0.35">
      <c r="A125" s="8"/>
      <c r="B125" s="8"/>
      <c r="C125" s="65"/>
      <c r="D125" s="65"/>
      <c r="E125" s="65"/>
      <c r="F125" s="65"/>
      <c r="G125" s="65"/>
      <c r="H125" s="65"/>
      <c r="I125" s="65"/>
      <c r="J125" s="65"/>
      <c r="K125" s="65"/>
      <c r="L125" s="65"/>
      <c r="M125" s="65"/>
      <c r="N125" s="65"/>
    </row>
    <row r="126" spans="1:14" x14ac:dyDescent="0.35">
      <c r="A126" s="8"/>
      <c r="B126" s="8"/>
      <c r="C126" s="65"/>
      <c r="D126" s="65"/>
      <c r="E126" s="65"/>
      <c r="F126" s="65"/>
      <c r="G126" s="65"/>
      <c r="H126" s="65"/>
      <c r="I126" s="65"/>
      <c r="J126" s="65"/>
      <c r="K126" s="65"/>
      <c r="L126" s="65"/>
      <c r="M126" s="65"/>
      <c r="N126" s="65"/>
    </row>
    <row r="127" spans="1:14" x14ac:dyDescent="0.35">
      <c r="A127" s="8"/>
      <c r="B127" s="8"/>
      <c r="C127" s="65"/>
      <c r="D127" s="65"/>
      <c r="E127" s="65"/>
      <c r="F127" s="65"/>
      <c r="G127" s="65"/>
      <c r="H127" s="65"/>
      <c r="I127" s="65"/>
      <c r="J127" s="65"/>
      <c r="K127" s="65"/>
      <c r="L127" s="65"/>
      <c r="M127" s="65"/>
      <c r="N127" s="65"/>
    </row>
    <row r="128" spans="1:14" x14ac:dyDescent="0.35">
      <c r="A128" s="8"/>
      <c r="B128" s="8"/>
      <c r="C128" s="65"/>
      <c r="D128" s="65"/>
      <c r="E128" s="65"/>
      <c r="F128" s="65"/>
      <c r="G128" s="65"/>
      <c r="H128" s="65"/>
      <c r="I128" s="65"/>
      <c r="J128" s="65"/>
      <c r="K128" s="65"/>
      <c r="L128" s="65"/>
      <c r="M128" s="65"/>
      <c r="N128" s="65"/>
    </row>
    <row r="129" spans="1:14" x14ac:dyDescent="0.35">
      <c r="A129" s="8"/>
      <c r="B129" s="8"/>
      <c r="C129" s="65"/>
      <c r="D129" s="65"/>
      <c r="E129" s="65"/>
      <c r="F129" s="65"/>
      <c r="G129" s="65"/>
      <c r="H129" s="65"/>
      <c r="I129" s="65"/>
      <c r="J129" s="65"/>
      <c r="K129" s="65"/>
      <c r="L129" s="65"/>
      <c r="M129" s="65"/>
      <c r="N129" s="65"/>
    </row>
    <row r="130" spans="1:14" x14ac:dyDescent="0.35">
      <c r="A130" s="8"/>
      <c r="B130" s="8"/>
      <c r="C130" s="65"/>
      <c r="D130" s="65"/>
      <c r="E130" s="65"/>
      <c r="F130" s="65"/>
      <c r="G130" s="65"/>
      <c r="H130" s="65"/>
      <c r="I130" s="65"/>
      <c r="J130" s="65"/>
      <c r="K130" s="65"/>
      <c r="L130" s="65"/>
      <c r="M130" s="65"/>
      <c r="N130" s="65"/>
    </row>
    <row r="131" spans="1:14" x14ac:dyDescent="0.35">
      <c r="A131" s="8"/>
      <c r="B131" s="8"/>
      <c r="C131" s="65"/>
      <c r="D131" s="65"/>
      <c r="E131" s="65"/>
      <c r="F131" s="65"/>
      <c r="G131" s="65"/>
      <c r="H131" s="65"/>
      <c r="I131" s="65"/>
      <c r="J131" s="65"/>
      <c r="K131" s="65"/>
      <c r="L131" s="65"/>
      <c r="M131" s="65"/>
      <c r="N131" s="65"/>
    </row>
    <row r="132" spans="1:14" x14ac:dyDescent="0.35">
      <c r="A132" s="8"/>
      <c r="B132" s="8"/>
      <c r="C132" s="65"/>
      <c r="D132" s="65"/>
      <c r="E132" s="65"/>
      <c r="F132" s="65"/>
      <c r="G132" s="65"/>
      <c r="H132" s="65"/>
      <c r="I132" s="65"/>
      <c r="J132" s="65"/>
      <c r="K132" s="65"/>
      <c r="L132" s="65"/>
      <c r="M132" s="65"/>
      <c r="N132" s="65"/>
    </row>
    <row r="133" spans="1:14" x14ac:dyDescent="0.35">
      <c r="A133" s="8"/>
      <c r="B133" s="8"/>
      <c r="C133" s="65"/>
      <c r="D133" s="65"/>
      <c r="E133" s="65"/>
      <c r="F133" s="65"/>
      <c r="G133" s="65"/>
      <c r="H133" s="65"/>
      <c r="I133" s="65"/>
      <c r="J133" s="65"/>
      <c r="K133" s="65"/>
      <c r="L133" s="65"/>
      <c r="M133" s="65"/>
      <c r="N133" s="65"/>
    </row>
    <row r="134" spans="1:14" x14ac:dyDescent="0.35">
      <c r="A134" s="8"/>
      <c r="B134" s="8"/>
      <c r="C134" s="65"/>
      <c r="D134" s="65"/>
      <c r="E134" s="65"/>
      <c r="F134" s="65"/>
      <c r="G134" s="65"/>
      <c r="H134" s="65"/>
      <c r="I134" s="65"/>
      <c r="J134" s="65"/>
      <c r="K134" s="65"/>
      <c r="L134" s="65"/>
      <c r="M134" s="65"/>
      <c r="N134" s="65"/>
    </row>
    <row r="135" spans="1:14" x14ac:dyDescent="0.35">
      <c r="A135" s="8"/>
      <c r="B135" s="8"/>
      <c r="C135" s="65"/>
      <c r="D135" s="65"/>
      <c r="E135" s="65"/>
      <c r="F135" s="65"/>
      <c r="G135" s="65"/>
      <c r="H135" s="65"/>
      <c r="I135" s="65"/>
      <c r="J135" s="65"/>
      <c r="K135" s="65"/>
      <c r="L135" s="65"/>
      <c r="M135" s="65"/>
      <c r="N135" s="65"/>
    </row>
    <row r="136" spans="1:14" x14ac:dyDescent="0.35">
      <c r="A136" s="8"/>
      <c r="B136" s="8"/>
      <c r="C136" s="65"/>
      <c r="D136" s="65"/>
      <c r="E136" s="65"/>
      <c r="F136" s="65"/>
      <c r="G136" s="65"/>
      <c r="H136" s="65"/>
      <c r="I136" s="65"/>
      <c r="J136" s="65"/>
      <c r="K136" s="65"/>
      <c r="L136" s="65"/>
      <c r="M136" s="65"/>
      <c r="N136" s="65"/>
    </row>
    <row r="137" spans="1:14" x14ac:dyDescent="0.35">
      <c r="A137" s="8"/>
      <c r="B137" s="8"/>
      <c r="C137" s="65"/>
      <c r="D137" s="65"/>
      <c r="E137" s="65"/>
      <c r="F137" s="65"/>
      <c r="G137" s="65"/>
      <c r="H137" s="65"/>
      <c r="I137" s="65"/>
      <c r="J137" s="65"/>
      <c r="K137" s="65"/>
      <c r="L137" s="65"/>
      <c r="M137" s="65"/>
      <c r="N137" s="65"/>
    </row>
    <row r="138" spans="1:14" x14ac:dyDescent="0.35">
      <c r="A138" s="8"/>
      <c r="B138" s="8"/>
      <c r="C138" s="65"/>
      <c r="D138" s="65"/>
      <c r="E138" s="65"/>
      <c r="F138" s="65"/>
      <c r="G138" s="65"/>
      <c r="H138" s="65"/>
      <c r="I138" s="65"/>
      <c r="J138" s="65"/>
      <c r="K138" s="65"/>
      <c r="L138" s="65"/>
      <c r="M138" s="65"/>
      <c r="N138" s="65"/>
    </row>
    <row r="139" spans="1:14" x14ac:dyDescent="0.35">
      <c r="A139" s="8"/>
      <c r="B139" s="8"/>
      <c r="C139" s="65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</row>
    <row r="140" spans="1:14" x14ac:dyDescent="0.35">
      <c r="A140" s="8"/>
      <c r="B140" s="8"/>
      <c r="C140" s="65"/>
      <c r="D140" s="65"/>
      <c r="E140" s="65"/>
      <c r="F140" s="65"/>
      <c r="G140" s="65"/>
      <c r="H140" s="65"/>
      <c r="I140" s="65"/>
      <c r="J140" s="65"/>
      <c r="K140" s="65"/>
      <c r="L140" s="65"/>
      <c r="M140" s="65"/>
      <c r="N140" s="65"/>
    </row>
    <row r="141" spans="1:14" x14ac:dyDescent="0.35">
      <c r="A141" s="8"/>
      <c r="B141" s="8"/>
      <c r="C141" s="65"/>
      <c r="D141" s="65"/>
      <c r="E141" s="65"/>
      <c r="F141" s="65"/>
      <c r="G141" s="65"/>
      <c r="H141" s="65"/>
      <c r="I141" s="65"/>
      <c r="J141" s="65"/>
      <c r="K141" s="65"/>
      <c r="L141" s="65"/>
      <c r="M141" s="65"/>
      <c r="N141" s="65"/>
    </row>
    <row r="142" spans="1:14" x14ac:dyDescent="0.35">
      <c r="A142" s="8"/>
      <c r="B142" s="8"/>
      <c r="C142" s="65"/>
      <c r="D142" s="65"/>
      <c r="E142" s="65"/>
      <c r="F142" s="65"/>
      <c r="G142" s="65"/>
      <c r="H142" s="65"/>
      <c r="I142" s="65"/>
      <c r="J142" s="65"/>
      <c r="K142" s="65"/>
      <c r="L142" s="65"/>
      <c r="M142" s="65"/>
      <c r="N142" s="65"/>
    </row>
    <row r="143" spans="1:14" x14ac:dyDescent="0.35">
      <c r="A143" s="8"/>
      <c r="B143" s="8"/>
      <c r="C143" s="65"/>
      <c r="D143" s="65"/>
      <c r="E143" s="65"/>
      <c r="F143" s="65"/>
      <c r="G143" s="65"/>
      <c r="H143" s="65"/>
      <c r="I143" s="65"/>
      <c r="J143" s="65"/>
      <c r="K143" s="65"/>
      <c r="L143" s="65"/>
      <c r="M143" s="65"/>
      <c r="N143" s="65"/>
    </row>
    <row r="144" spans="1:14" x14ac:dyDescent="0.35">
      <c r="A144" s="8"/>
      <c r="B144" s="8"/>
      <c r="C144" s="65"/>
      <c r="D144" s="65"/>
      <c r="E144" s="65"/>
      <c r="F144" s="65"/>
      <c r="G144" s="65"/>
      <c r="H144" s="65"/>
      <c r="I144" s="65"/>
      <c r="J144" s="65"/>
      <c r="K144" s="65"/>
      <c r="L144" s="65"/>
      <c r="M144" s="65"/>
      <c r="N144" s="65"/>
    </row>
    <row r="145" spans="1:14" x14ac:dyDescent="0.35">
      <c r="A145" s="8"/>
      <c r="B145" s="8"/>
      <c r="C145" s="65"/>
      <c r="D145" s="65"/>
      <c r="E145" s="65"/>
      <c r="F145" s="65"/>
      <c r="G145" s="65"/>
      <c r="H145" s="65"/>
      <c r="I145" s="65"/>
      <c r="J145" s="65"/>
      <c r="K145" s="65"/>
      <c r="L145" s="65"/>
      <c r="M145" s="65"/>
      <c r="N145" s="65"/>
    </row>
    <row r="146" spans="1:14" x14ac:dyDescent="0.35">
      <c r="A146" s="8"/>
      <c r="B146" s="8"/>
      <c r="C146" s="65"/>
      <c r="D146" s="65"/>
      <c r="E146" s="65"/>
      <c r="F146" s="65"/>
      <c r="G146" s="65"/>
      <c r="H146" s="65"/>
      <c r="I146" s="65"/>
      <c r="J146" s="65"/>
      <c r="K146" s="65"/>
      <c r="L146" s="65"/>
      <c r="M146" s="65"/>
      <c r="N146" s="65"/>
    </row>
    <row r="147" spans="1:14" x14ac:dyDescent="0.35">
      <c r="A147" s="8"/>
      <c r="B147" s="8"/>
      <c r="C147" s="65"/>
      <c r="D147" s="65"/>
      <c r="E147" s="65"/>
      <c r="F147" s="65"/>
      <c r="G147" s="65"/>
      <c r="H147" s="65"/>
      <c r="I147" s="65"/>
      <c r="J147" s="65"/>
      <c r="K147" s="65"/>
      <c r="L147" s="65"/>
      <c r="M147" s="65"/>
      <c r="N147" s="65"/>
    </row>
    <row r="148" spans="1:14" x14ac:dyDescent="0.35">
      <c r="A148" s="8"/>
      <c r="B148" s="8"/>
      <c r="C148" s="65"/>
      <c r="D148" s="65"/>
      <c r="E148" s="65"/>
      <c r="F148" s="65"/>
      <c r="G148" s="65"/>
      <c r="H148" s="65"/>
      <c r="I148" s="65"/>
      <c r="J148" s="65"/>
      <c r="K148" s="65"/>
      <c r="L148" s="65"/>
      <c r="M148" s="65"/>
      <c r="N148" s="65"/>
    </row>
    <row r="149" spans="1:14" x14ac:dyDescent="0.35">
      <c r="A149" s="8"/>
      <c r="B149" s="8"/>
      <c r="C149" s="65"/>
      <c r="D149" s="65"/>
      <c r="E149" s="65"/>
      <c r="F149" s="65"/>
      <c r="G149" s="65"/>
      <c r="H149" s="65"/>
      <c r="I149" s="65"/>
      <c r="J149" s="65"/>
      <c r="K149" s="65"/>
      <c r="L149" s="65"/>
      <c r="M149" s="65"/>
      <c r="N149" s="65"/>
    </row>
  </sheetData>
  <autoFilter ref="A2:N149"/>
  <mergeCells count="7">
    <mergeCell ref="K1:L1"/>
    <mergeCell ref="M1:N1"/>
    <mergeCell ref="A1:B1"/>
    <mergeCell ref="E1:F1"/>
    <mergeCell ref="G1:H1"/>
    <mergeCell ref="I1:J1"/>
    <mergeCell ref="C1:D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9"/>
  <sheetViews>
    <sheetView topLeftCell="A7" zoomScaleNormal="100" workbookViewId="0">
      <selection activeCell="H20" sqref="H20"/>
    </sheetView>
  </sheetViews>
  <sheetFormatPr baseColWidth="10" defaultRowHeight="14.5" x14ac:dyDescent="0.35"/>
  <cols>
    <col min="1" max="1" width="16" customWidth="1"/>
    <col min="2" max="2" width="17.54296875" customWidth="1"/>
    <col min="3" max="3" width="11.81640625" customWidth="1"/>
    <col min="4" max="4" width="15.26953125" customWidth="1"/>
    <col min="5" max="5" width="16.6328125" style="45" customWidth="1"/>
    <col min="7" max="7" width="21.6328125" customWidth="1"/>
    <col min="8" max="8" width="16.81640625" customWidth="1"/>
  </cols>
  <sheetData>
    <row r="1" spans="1:8" ht="15" thickBot="1" x14ac:dyDescent="0.4">
      <c r="A1" s="91" t="s">
        <v>52</v>
      </c>
      <c r="B1" s="91"/>
      <c r="C1" s="91"/>
      <c r="D1" s="91"/>
      <c r="E1" s="91"/>
    </row>
    <row r="2" spans="1:8" ht="15" thickTop="1" x14ac:dyDescent="0.35">
      <c r="A2" s="81" t="s">
        <v>89</v>
      </c>
      <c r="B2" s="82"/>
      <c r="C2" s="45"/>
      <c r="D2" s="45"/>
    </row>
    <row r="3" spans="1:8" x14ac:dyDescent="0.35">
      <c r="A3" s="68" t="s">
        <v>90</v>
      </c>
      <c r="B3" s="69" t="s">
        <v>56</v>
      </c>
      <c r="C3" s="45"/>
      <c r="D3" s="45"/>
    </row>
    <row r="4" spans="1:8" ht="15" thickBot="1" x14ac:dyDescent="0.4">
      <c r="A4" s="70">
        <f>COUNTIF(Votes!A3:A149,"***")</f>
        <v>29</v>
      </c>
      <c r="B4" s="71">
        <f>SUM(Votes!B3:B149)</f>
        <v>2285</v>
      </c>
      <c r="C4" s="45"/>
      <c r="D4" s="45"/>
      <c r="G4" s="90" t="s">
        <v>91</v>
      </c>
      <c r="H4" s="90"/>
    </row>
    <row r="5" spans="1:8" ht="15.5" thickTop="1" thickBot="1" x14ac:dyDescent="0.4">
      <c r="A5" s="45"/>
      <c r="B5" s="45"/>
      <c r="C5" s="45"/>
      <c r="D5" s="45"/>
    </row>
    <row r="6" spans="1:8" ht="15" thickTop="1" x14ac:dyDescent="0.35">
      <c r="A6" s="88" t="s">
        <v>53</v>
      </c>
      <c r="B6" s="89"/>
      <c r="C6" s="89" t="s">
        <v>56</v>
      </c>
      <c r="D6" s="89"/>
      <c r="E6" s="79" t="s">
        <v>76</v>
      </c>
      <c r="G6" s="57" t="s">
        <v>77</v>
      </c>
      <c r="H6" s="61" t="s">
        <v>78</v>
      </c>
    </row>
    <row r="7" spans="1:8" x14ac:dyDescent="0.35">
      <c r="A7" s="30" t="s">
        <v>54</v>
      </c>
      <c r="B7" s="31" t="s">
        <v>55</v>
      </c>
      <c r="C7" s="31" t="s">
        <v>54</v>
      </c>
      <c r="D7" s="31" t="s">
        <v>55</v>
      </c>
      <c r="E7" s="80"/>
      <c r="G7" s="58" t="s">
        <v>79</v>
      </c>
      <c r="H7" s="62" t="s">
        <v>80</v>
      </c>
    </row>
    <row r="8" spans="1:8" ht="15" thickBot="1" x14ac:dyDescent="0.4">
      <c r="A8" s="32">
        <f>COUNTIF(Votes!C3:C149,"O")</f>
        <v>13</v>
      </c>
      <c r="B8" s="32">
        <f>COUNTIF(Votes!D3:D149,"N")</f>
        <v>16</v>
      </c>
      <c r="C8" s="32">
        <f>SUMIF(Votes!C3:C149,"O",Votes!B3:B149)</f>
        <v>878</v>
      </c>
      <c r="D8" s="32">
        <f>SUMIF(Votes!D3:D149,"N",Votes!B3:B149)</f>
        <v>1407</v>
      </c>
      <c r="E8" s="53" t="str">
        <f>IF(C8&gt;B4/2,"ATTEINT","NON ATTEINT")</f>
        <v>NON ATTEINT</v>
      </c>
      <c r="G8" s="59"/>
      <c r="H8" s="63" t="s">
        <v>81</v>
      </c>
    </row>
    <row r="9" spans="1:8" ht="15.5" thickTop="1" thickBot="1" x14ac:dyDescent="0.4">
      <c r="A9" t="str">
        <f>IF(Votes!C3="O",Votes!A3,"")</f>
        <v/>
      </c>
      <c r="G9" s="59"/>
      <c r="H9" s="63" t="s">
        <v>82</v>
      </c>
    </row>
    <row r="10" spans="1:8" ht="15" thickTop="1" x14ac:dyDescent="0.35">
      <c r="A10" s="83" t="s">
        <v>31</v>
      </c>
      <c r="B10" s="83"/>
      <c r="C10" s="83"/>
      <c r="D10" s="83"/>
      <c r="G10" s="59"/>
      <c r="H10" s="63"/>
    </row>
    <row r="11" spans="1:8" x14ac:dyDescent="0.35">
      <c r="A11" s="25" t="s">
        <v>57</v>
      </c>
      <c r="B11" s="25" t="s">
        <v>56</v>
      </c>
      <c r="C11" s="25" t="s">
        <v>58</v>
      </c>
      <c r="D11" s="25" t="s">
        <v>56</v>
      </c>
      <c r="G11" s="59"/>
      <c r="H11" s="63"/>
    </row>
    <row r="12" spans="1:8" ht="15" thickBot="1" x14ac:dyDescent="0.4">
      <c r="A12" s="28">
        <f>COUNTIF(Votes!E3:E149,"O")</f>
        <v>11</v>
      </c>
      <c r="B12" s="28">
        <f>SUMIF(Votes!E3:E149,"O",Votes!B3:B149)</f>
        <v>718</v>
      </c>
      <c r="C12" s="28">
        <f>COUNTIF(Votes!F3:F149,"N")</f>
        <v>2</v>
      </c>
      <c r="D12" s="28">
        <f>SUMIF(Votes!F3:F149,"N",Votes!B3:B149)</f>
        <v>160</v>
      </c>
      <c r="E12" s="51" t="str">
        <f>IF(B12&gt;D12,"Adoptée","Rejetée")</f>
        <v>Adoptée</v>
      </c>
      <c r="G12" s="59" t="s">
        <v>83</v>
      </c>
      <c r="H12" s="63" t="s">
        <v>84</v>
      </c>
    </row>
    <row r="13" spans="1:8" ht="15.5" thickTop="1" thickBot="1" x14ac:dyDescent="0.4">
      <c r="G13" s="59"/>
      <c r="H13" s="63"/>
    </row>
    <row r="14" spans="1:8" ht="15" thickTop="1" x14ac:dyDescent="0.35">
      <c r="A14" s="84" t="s">
        <v>32</v>
      </c>
      <c r="B14" s="84"/>
      <c r="C14" s="84"/>
      <c r="D14" s="84"/>
      <c r="G14" s="59" t="s">
        <v>85</v>
      </c>
      <c r="H14" s="63" t="s">
        <v>86</v>
      </c>
    </row>
    <row r="15" spans="1:8" ht="15" thickBot="1" x14ac:dyDescent="0.4">
      <c r="A15" s="26" t="s">
        <v>57</v>
      </c>
      <c r="B15" s="26" t="s">
        <v>56</v>
      </c>
      <c r="C15" s="26" t="s">
        <v>58</v>
      </c>
      <c r="D15" s="26" t="s">
        <v>56</v>
      </c>
      <c r="G15" s="60" t="s">
        <v>87</v>
      </c>
      <c r="H15" s="64" t="s">
        <v>88</v>
      </c>
    </row>
    <row r="16" spans="1:8" ht="15" thickBot="1" x14ac:dyDescent="0.4">
      <c r="A16" s="29">
        <f>COUNTIF(Votes!G3:G149,"O")</f>
        <v>10</v>
      </c>
      <c r="B16" s="29">
        <f>SUMIF(Votes!G3:G149,"O",Votes!B3:B149)</f>
        <v>756</v>
      </c>
      <c r="C16" s="29">
        <f>COUNTIF(Votes!H3:H149,"N")</f>
        <v>1</v>
      </c>
      <c r="D16" s="29">
        <f>SUMIF(Votes!H3:H149,"N",Votes!B3:B149)</f>
        <v>56</v>
      </c>
      <c r="E16" s="52" t="str">
        <f>IF(B16&gt;D16,"Adoptée","Rejetée")</f>
        <v>Adoptée</v>
      </c>
    </row>
    <row r="17" spans="1:5" ht="15.5" thickTop="1" thickBot="1" x14ac:dyDescent="0.4"/>
    <row r="18" spans="1:5" ht="15" thickTop="1" x14ac:dyDescent="0.35">
      <c r="A18" s="85" t="s">
        <v>33</v>
      </c>
      <c r="B18" s="85"/>
      <c r="C18" s="85"/>
      <c r="D18" s="85"/>
    </row>
    <row r="19" spans="1:5" x14ac:dyDescent="0.35">
      <c r="A19" s="27" t="s">
        <v>57</v>
      </c>
      <c r="B19" s="27" t="s">
        <v>56</v>
      </c>
      <c r="C19" s="27" t="s">
        <v>58</v>
      </c>
      <c r="D19" s="27" t="s">
        <v>56</v>
      </c>
    </row>
    <row r="20" spans="1:5" ht="15" thickBot="1" x14ac:dyDescent="0.4">
      <c r="A20" s="33">
        <f>COUNTIF(Votes!I3:I149,"O")</f>
        <v>10</v>
      </c>
      <c r="B20" s="33">
        <f>SUMIF(Votes!I3:I149,"O",Votes!B3:B149)</f>
        <v>658</v>
      </c>
      <c r="C20" s="33">
        <f>COUNTIF(Votes!J3:J149,"N")</f>
        <v>3</v>
      </c>
      <c r="D20" s="33">
        <f>SUMIF(Votes!J3:J149,"N",Votes!B3:B149)</f>
        <v>220</v>
      </c>
      <c r="E20" s="54" t="str">
        <f>IF(B20&gt;D20,"Adoptée","Rejetée")</f>
        <v>Adoptée</v>
      </c>
    </row>
    <row r="21" spans="1:5" ht="15.5" thickTop="1" thickBot="1" x14ac:dyDescent="0.4"/>
    <row r="22" spans="1:5" ht="15" thickTop="1" x14ac:dyDescent="0.35">
      <c r="A22" s="86" t="s">
        <v>34</v>
      </c>
      <c r="B22" s="86"/>
      <c r="C22" s="86"/>
      <c r="D22" s="86"/>
    </row>
    <row r="23" spans="1:5" x14ac:dyDescent="0.35">
      <c r="A23" s="47" t="s">
        <v>57</v>
      </c>
      <c r="B23" s="47" t="s">
        <v>56</v>
      </c>
      <c r="C23" s="47" t="s">
        <v>58</v>
      </c>
      <c r="D23" s="47" t="s">
        <v>56</v>
      </c>
    </row>
    <row r="24" spans="1:5" ht="15" thickBot="1" x14ac:dyDescent="0.4">
      <c r="A24" s="48">
        <f>COUNTIF(Votes!K3:K149,"O")</f>
        <v>8</v>
      </c>
      <c r="B24" s="48">
        <f>SUMIF(Votes!K3:K149,"O",Votes!B3:B149)</f>
        <v>444</v>
      </c>
      <c r="C24" s="48">
        <f>COUNTIF(Votes!L3:L149,"N")</f>
        <v>0</v>
      </c>
      <c r="D24" s="48">
        <f>SUMIF(Votes!L3:L149,"N",Votes!B3:B149)</f>
        <v>0</v>
      </c>
      <c r="E24" s="55" t="str">
        <f>IF(B24&gt;D24,"Adoptée","Rejetée")</f>
        <v>Adoptée</v>
      </c>
    </row>
    <row r="25" spans="1:5" ht="15.5" thickTop="1" thickBot="1" x14ac:dyDescent="0.4"/>
    <row r="26" spans="1:5" ht="15" thickTop="1" x14ac:dyDescent="0.35">
      <c r="A26" s="87" t="s">
        <v>35</v>
      </c>
      <c r="B26" s="87"/>
      <c r="C26" s="87"/>
      <c r="D26" s="87"/>
    </row>
    <row r="27" spans="1:5" x14ac:dyDescent="0.35">
      <c r="A27" s="49" t="s">
        <v>57</v>
      </c>
      <c r="B27" s="49" t="s">
        <v>56</v>
      </c>
      <c r="C27" s="49" t="s">
        <v>58</v>
      </c>
      <c r="D27" s="49" t="s">
        <v>56</v>
      </c>
    </row>
    <row r="28" spans="1:5" ht="15" thickBot="1" x14ac:dyDescent="0.4">
      <c r="A28" s="50">
        <f>COUNTIF(Votes!M3:M149,"O")</f>
        <v>8</v>
      </c>
      <c r="B28" s="50">
        <f>SUMIF(Votes!M3:M149,"O",Votes!B3:B149)</f>
        <v>540</v>
      </c>
      <c r="C28" s="50">
        <f>COUNTIF(Votes!N3:N149,"N")</f>
        <v>5</v>
      </c>
      <c r="D28" s="50">
        <f>SUMIF(Votes!N3:N149,"N",Votes!B3:B149)</f>
        <v>338</v>
      </c>
      <c r="E28" s="56" t="str">
        <f>IF(B28&gt;D28,"Adoptée","Rejetée")</f>
        <v>Adoptée</v>
      </c>
    </row>
    <row r="29" spans="1:5" ht="15" thickTop="1" x14ac:dyDescent="0.35"/>
  </sheetData>
  <sheetProtection sheet="1" objects="1" scenarios="1"/>
  <mergeCells count="11">
    <mergeCell ref="A1:E1"/>
    <mergeCell ref="A22:D22"/>
    <mergeCell ref="A26:D26"/>
    <mergeCell ref="A6:B6"/>
    <mergeCell ref="C6:D6"/>
    <mergeCell ref="G4:H4"/>
    <mergeCell ref="E6:E7"/>
    <mergeCell ref="A2:B2"/>
    <mergeCell ref="A10:D10"/>
    <mergeCell ref="A14:D14"/>
    <mergeCell ref="A18:D18"/>
  </mergeCells>
  <conditionalFormatting sqref="I20">
    <cfRule type="containsText" dxfId="7" priority="8" operator="containsText" text="NON ATTEINT">
      <formula>NOT(ISERROR(SEARCH("NON ATTEINT",I20)))</formula>
    </cfRule>
  </conditionalFormatting>
  <conditionalFormatting sqref="E8">
    <cfRule type="cellIs" dxfId="6" priority="6" operator="equal">
      <formula>"ATTEINT"</formula>
    </cfRule>
    <cfRule type="containsText" dxfId="5" priority="7" operator="containsText" text="NON ATTEINT">
      <formula>NOT(ISERROR(SEARCH("NON ATTEINT",E8)))</formula>
    </cfRule>
  </conditionalFormatting>
  <conditionalFormatting sqref="E12">
    <cfRule type="containsText" dxfId="4" priority="5" operator="containsText" text="Rejetée">
      <formula>NOT(ISERROR(SEARCH("Rejetée",E12)))</formula>
    </cfRule>
  </conditionalFormatting>
  <conditionalFormatting sqref="E16">
    <cfRule type="containsText" dxfId="3" priority="4" operator="containsText" text="Rejetée">
      <formula>NOT(ISERROR(SEARCH("Rejetée",E16)))</formula>
    </cfRule>
  </conditionalFormatting>
  <conditionalFormatting sqref="E20">
    <cfRule type="containsText" dxfId="2" priority="3" operator="containsText" text="Rejetée">
      <formula>NOT(ISERROR(SEARCH("Rejetée",E20)))</formula>
    </cfRule>
  </conditionalFormatting>
  <conditionalFormatting sqref="E24">
    <cfRule type="containsText" dxfId="1" priority="2" operator="containsText" text="Rejetée">
      <formula>NOT(ISERROR(SEARCH("Rejetée",E24)))</formula>
    </cfRule>
  </conditionalFormatting>
  <conditionalFormatting sqref="E28">
    <cfRule type="containsText" dxfId="0" priority="1" operator="containsText" text="Rejetée">
      <formula>NOT(ISERROR(SEARCH("Rejetée",E28)))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96"/>
  <sheetViews>
    <sheetView zoomScale="90" zoomScaleNormal="90" workbookViewId="0">
      <selection activeCell="A97" sqref="A97:XFD97"/>
    </sheetView>
  </sheetViews>
  <sheetFormatPr baseColWidth="10" defaultRowHeight="14.5" x14ac:dyDescent="0.35"/>
  <cols>
    <col min="1" max="1" width="116.36328125" style="43" customWidth="1"/>
  </cols>
  <sheetData>
    <row r="1" spans="1:1" x14ac:dyDescent="0.35">
      <c r="A1" s="44" t="s">
        <v>59</v>
      </c>
    </row>
    <row r="2" spans="1:1" x14ac:dyDescent="0.35">
      <c r="A2" s="44" t="s">
        <v>60</v>
      </c>
    </row>
    <row r="3" spans="1:1" x14ac:dyDescent="0.35">
      <c r="A3" s="44" t="s">
        <v>61</v>
      </c>
    </row>
    <row r="4" spans="1:1" x14ac:dyDescent="0.35">
      <c r="A4" s="44"/>
    </row>
    <row r="5" spans="1:1" x14ac:dyDescent="0.35">
      <c r="A5" s="44" t="s">
        <v>62</v>
      </c>
    </row>
    <row r="6" spans="1:1" x14ac:dyDescent="0.35">
      <c r="A6" s="34"/>
    </row>
    <row r="7" spans="1:1" ht="26" x14ac:dyDescent="0.35">
      <c r="A7" s="35" t="s">
        <v>63</v>
      </c>
    </row>
    <row r="8" spans="1:1" ht="26" x14ac:dyDescent="0.35">
      <c r="A8" s="35" t="s">
        <v>64</v>
      </c>
    </row>
    <row r="9" spans="1:1" ht="26" x14ac:dyDescent="0.35">
      <c r="A9" s="35" t="s">
        <v>65</v>
      </c>
    </row>
    <row r="10" spans="1:1" ht="15.5" x14ac:dyDescent="0.35">
      <c r="A10" s="36"/>
    </row>
    <row r="11" spans="1:1" ht="15.5" x14ac:dyDescent="0.35">
      <c r="A11" s="36" t="s">
        <v>66</v>
      </c>
    </row>
    <row r="12" spans="1:1" ht="31" x14ac:dyDescent="0.35">
      <c r="A12" s="36" t="s">
        <v>67</v>
      </c>
    </row>
    <row r="13" spans="1:1" ht="15.5" x14ac:dyDescent="0.35">
      <c r="A13" s="36"/>
    </row>
    <row r="14" spans="1:1" ht="15.5" x14ac:dyDescent="0.35">
      <c r="A14" s="36" t="s">
        <v>68</v>
      </c>
    </row>
    <row r="15" spans="1:1" ht="15.5" x14ac:dyDescent="0.35">
      <c r="A15" s="36"/>
    </row>
    <row r="16" spans="1:1" ht="15.5" x14ac:dyDescent="0.35">
      <c r="A16" s="37" t="str">
        <f>"SONT PRESENTS OU REPRESENTES : "&amp; Récap!A8 &amp; " copropriétaires totalisant ensemble " &amp; Récap!C8&amp;"/9999 tantièmes"</f>
        <v>SONT PRESENTS OU REPRESENTES : 13 copropriétaires totalisant ensemble 878/9999 tantièmes</v>
      </c>
    </row>
    <row r="17" spans="1:1" ht="15.5" x14ac:dyDescent="0.35">
      <c r="A17" s="37"/>
    </row>
    <row r="18" spans="1:1" ht="148" customHeight="1" x14ac:dyDescent="0.35">
      <c r="A18" s="38"/>
    </row>
    <row r="19" spans="1:1" ht="15.5" x14ac:dyDescent="0.35">
      <c r="A19" s="37" t="str">
        <f>"SONT ABSENTS OU NON REPRESENTES :  "&amp;Récap!B8&amp; " copropriétaires totalisant ensemble " &amp;Récap!D8&amp;"/9999 tantièmes"</f>
        <v>SONT ABSENTS OU NON REPRESENTES :  16 copropriétaires totalisant ensemble 1407/9999 tantièmes</v>
      </c>
    </row>
    <row r="20" spans="1:1" ht="15.5" x14ac:dyDescent="0.35">
      <c r="A20" s="36"/>
    </row>
    <row r="21" spans="1:1" ht="103.5" customHeight="1" x14ac:dyDescent="0.35">
      <c r="A21" s="38"/>
    </row>
    <row r="22" spans="1:1" ht="30" customHeight="1" x14ac:dyDescent="0.35">
      <c r="A22" s="38"/>
    </row>
    <row r="23" spans="1:1" ht="15.5" x14ac:dyDescent="0.35">
      <c r="A23" s="46" t="s">
        <v>69</v>
      </c>
    </row>
    <row r="24" spans="1:1" x14ac:dyDescent="0.35">
      <c r="A24" s="39"/>
    </row>
    <row r="25" spans="1:1" x14ac:dyDescent="0.35">
      <c r="A25" s="40" t="s">
        <v>70</v>
      </c>
    </row>
    <row r="26" spans="1:1" x14ac:dyDescent="0.35">
      <c r="A26" s="39" t="str">
        <f>"L’assemblée  élit :  "&amp;Récap!H6&amp;"."</f>
        <v>L’assemblée  élit :  M. AAAAAA.</v>
      </c>
    </row>
    <row r="27" spans="1:1" x14ac:dyDescent="0.35">
      <c r="A27" s="39"/>
    </row>
    <row r="28" spans="1:1" x14ac:dyDescent="0.35">
      <c r="A28" s="39" t="str">
        <f>"Ont voté « POUR »  "&amp;Récap!B12&amp;" (tantièmes) / " &amp;Récap!C8&amp; " (tantièmes présents ou représentés)"</f>
        <v>Ont voté « POUR »  718 (tantièmes) / 878 (tantièmes présents ou représentés)</v>
      </c>
    </row>
    <row r="29" spans="1:1" x14ac:dyDescent="0.35">
      <c r="A29" s="39"/>
    </row>
    <row r="30" spans="1:1" ht="119" customHeight="1" x14ac:dyDescent="0.35">
      <c r="A30" s="38"/>
    </row>
    <row r="31" spans="1:1" x14ac:dyDescent="0.35">
      <c r="A31" s="39"/>
    </row>
    <row r="32" spans="1:1" x14ac:dyDescent="0.35">
      <c r="A32" s="41" t="str">
        <f>"Résolution "&amp;Récap!E12&amp;" à la majorité des copropriétaires présents et représentés."</f>
        <v>Résolution Adoptée à la majorité des copropriétaires présents et représentés.</v>
      </c>
    </row>
    <row r="33" spans="1:1" x14ac:dyDescent="0.35">
      <c r="A33" s="39"/>
    </row>
    <row r="34" spans="1:1" x14ac:dyDescent="0.35">
      <c r="A34" s="39" t="s">
        <v>71</v>
      </c>
    </row>
    <row r="35" spans="1:1" ht="94" customHeight="1" x14ac:dyDescent="0.35">
      <c r="A35" s="38"/>
    </row>
    <row r="36" spans="1:1" x14ac:dyDescent="0.35">
      <c r="A36" s="39"/>
    </row>
    <row r="37" spans="1:1" x14ac:dyDescent="0.35">
      <c r="A37" s="40" t="s">
        <v>72</v>
      </c>
    </row>
    <row r="38" spans="1:1" x14ac:dyDescent="0.35">
      <c r="A38" s="41"/>
    </row>
    <row r="39" spans="1:1" x14ac:dyDescent="0.35">
      <c r="A39" s="39" t="str">
        <f>"L’assemblée  élit :  "&amp;Récap!H7&amp;", "&amp;Récap!H8&amp;", "&amp;Récap!H9&amp;"."</f>
        <v>L’assemblée  élit :  M. BBBBBB, M. CCCCCC, M. DDDDD.</v>
      </c>
    </row>
    <row r="40" spans="1:1" x14ac:dyDescent="0.35">
      <c r="A40" s="39"/>
    </row>
    <row r="41" spans="1:1" x14ac:dyDescent="0.35">
      <c r="A41" s="39" t="str">
        <f>"Ont voté « POUR » "&amp;Récap!B16&amp; " (tantièmes) / "&amp;Récap!C8&amp; " (tantièmes présents ou représentés)"</f>
        <v>Ont voté « POUR » 756 (tantièmes) / 878 (tantièmes présents ou représentés)</v>
      </c>
    </row>
    <row r="42" spans="1:1" x14ac:dyDescent="0.35">
      <c r="A42" s="39"/>
    </row>
    <row r="43" spans="1:1" ht="77" customHeight="1" x14ac:dyDescent="0.35">
      <c r="A43" s="38"/>
    </row>
    <row r="44" spans="1:1" x14ac:dyDescent="0.35">
      <c r="A44" s="39"/>
    </row>
    <row r="45" spans="1:1" x14ac:dyDescent="0.35">
      <c r="A45" s="41" t="str">
        <f>"Résolution "&amp; Récap!E16&amp;" à la majorité des copropriétaires présents et représentés."</f>
        <v>Résolution Adoptée à la majorité des copropriétaires présents et représentés.</v>
      </c>
    </row>
    <row r="46" spans="1:1" x14ac:dyDescent="0.35">
      <c r="A46" s="39"/>
    </row>
    <row r="47" spans="1:1" x14ac:dyDescent="0.35">
      <c r="A47" s="39" t="s">
        <v>71</v>
      </c>
    </row>
    <row r="48" spans="1:1" ht="59" customHeight="1" x14ac:dyDescent="0.35">
      <c r="A48" s="38"/>
    </row>
    <row r="49" spans="1:1" x14ac:dyDescent="0.35">
      <c r="A49" s="41"/>
    </row>
    <row r="50" spans="1:1" x14ac:dyDescent="0.35">
      <c r="A50" s="41"/>
    </row>
    <row r="51" spans="1:1" x14ac:dyDescent="0.35">
      <c r="A51" s="41"/>
    </row>
    <row r="52" spans="1:1" x14ac:dyDescent="0.35">
      <c r="A52" s="40" t="s">
        <v>73</v>
      </c>
    </row>
    <row r="53" spans="1:1" x14ac:dyDescent="0.35">
      <c r="A53" s="39" t="str">
        <f>"L’assemblée  élit :  "&amp;Récap!H12&amp;"."</f>
        <v>L’assemblée  élit :  M.EEEEEE.</v>
      </c>
    </row>
    <row r="54" spans="1:1" x14ac:dyDescent="0.35">
      <c r="A54" s="39"/>
    </row>
    <row r="55" spans="1:1" x14ac:dyDescent="0.35">
      <c r="A55" s="39" t="str">
        <f>"Ont voté « POUR » " &amp;Récap!B20&amp; " (tantièmes) / " &amp;Récap!C8&amp; " (tantièmes présents ou représentés)"</f>
        <v>Ont voté « POUR » 658 (tantièmes) / 878 (tantièmes présents ou représentés)</v>
      </c>
    </row>
    <row r="56" spans="1:1" x14ac:dyDescent="0.35">
      <c r="A56" s="39"/>
    </row>
    <row r="57" spans="1:1" ht="88.5" customHeight="1" x14ac:dyDescent="0.35">
      <c r="A57" s="38"/>
    </row>
    <row r="58" spans="1:1" x14ac:dyDescent="0.35">
      <c r="A58" s="39"/>
    </row>
    <row r="59" spans="1:1" x14ac:dyDescent="0.35">
      <c r="A59" s="41" t="str">
        <f>"Résolution "&amp;Récap!E20&amp;" à la majorité des copropriétaires présents et représentés."</f>
        <v>Résolution Adoptée à la majorité des copropriétaires présents et représentés.</v>
      </c>
    </row>
    <row r="60" spans="1:1" x14ac:dyDescent="0.35">
      <c r="A60" s="39"/>
    </row>
    <row r="61" spans="1:1" x14ac:dyDescent="0.35">
      <c r="A61" s="39" t="s">
        <v>71</v>
      </c>
    </row>
    <row r="62" spans="1:1" ht="86" customHeight="1" x14ac:dyDescent="0.35">
      <c r="A62" s="38"/>
    </row>
    <row r="63" spans="1:1" x14ac:dyDescent="0.35">
      <c r="A63" s="41"/>
    </row>
    <row r="64" spans="1:1" x14ac:dyDescent="0.35">
      <c r="A64" s="41"/>
    </row>
    <row r="65" spans="1:1" x14ac:dyDescent="0.35">
      <c r="A65" s="41"/>
    </row>
    <row r="66" spans="1:1" ht="29" x14ac:dyDescent="0.35">
      <c r="A66" s="40" t="s">
        <v>74</v>
      </c>
    </row>
    <row r="67" spans="1:1" x14ac:dyDescent="0.35">
      <c r="A67" s="42"/>
    </row>
    <row r="68" spans="1:1" x14ac:dyDescent="0.35">
      <c r="A68" s="39" t="str">
        <f>"L’assemblée après avoir pris connaissance des contrats "&amp;Récap!H14&amp;" joints à la convocation élit le cabinet  "&amp;Récap!H15&amp;"."</f>
        <v>L’assemblée après avoir pris connaissance des contrats Xxxxxxxxxxx joints à la convocation élit le cabinet  Yyyyyyyyy.</v>
      </c>
    </row>
    <row r="69" spans="1:1" x14ac:dyDescent="0.35">
      <c r="A69" s="42"/>
    </row>
    <row r="70" spans="1:1" x14ac:dyDescent="0.35">
      <c r="A70" s="39" t="str">
        <f>"Ont voté « POUR » " &amp;Récap!B24&amp;" (tantièmes) /"&amp;Récap!C8&amp;" (tantièmes présents ou représentés)"</f>
        <v>Ont voté « POUR » 444 (tantièmes) /878 (tantièmes présents ou représentés)</v>
      </c>
    </row>
    <row r="71" spans="1:1" x14ac:dyDescent="0.35">
      <c r="A71" s="39"/>
    </row>
    <row r="72" spans="1:1" ht="80.5" customHeight="1" x14ac:dyDescent="0.35">
      <c r="A72" s="38"/>
    </row>
    <row r="73" spans="1:1" x14ac:dyDescent="0.35">
      <c r="A73" s="39"/>
    </row>
    <row r="74" spans="1:1" x14ac:dyDescent="0.35">
      <c r="A74" s="39"/>
    </row>
    <row r="75" spans="1:1" x14ac:dyDescent="0.35">
      <c r="A75" s="39" t="s">
        <v>71</v>
      </c>
    </row>
    <row r="76" spans="1:1" ht="81" customHeight="1" x14ac:dyDescent="0.35">
      <c r="A76" s="38"/>
    </row>
    <row r="77" spans="1:1" x14ac:dyDescent="0.35">
      <c r="A77" s="42"/>
    </row>
    <row r="78" spans="1:1" x14ac:dyDescent="0.35">
      <c r="A78" s="41" t="str">
        <f>"Résolution "&amp;Récap!E24&amp;" à la majorité des copropriétaires présents et représentés."</f>
        <v>Résolution Adoptée à la majorité des copropriétaires présents et représentés.</v>
      </c>
    </row>
    <row r="79" spans="1:1" x14ac:dyDescent="0.35">
      <c r="A79" s="42"/>
    </row>
    <row r="80" spans="1:1" x14ac:dyDescent="0.35">
      <c r="A80" s="42"/>
    </row>
    <row r="81" spans="1:1" x14ac:dyDescent="0.35">
      <c r="A81" s="42"/>
    </row>
    <row r="82" spans="1:1" x14ac:dyDescent="0.35">
      <c r="A82" s="42"/>
    </row>
    <row r="83" spans="1:1" x14ac:dyDescent="0.35">
      <c r="A83" s="42"/>
    </row>
    <row r="84" spans="1:1" ht="29" x14ac:dyDescent="0.35">
      <c r="A84" s="40" t="s">
        <v>75</v>
      </c>
    </row>
    <row r="85" spans="1:1" x14ac:dyDescent="0.35">
      <c r="A85" s="40"/>
    </row>
    <row r="86" spans="1:1" x14ac:dyDescent="0.35">
      <c r="A86" s="39" t="str">
        <f>"L’assemblée après avoir pris connaissance des contrats "&amp;Récap!H14&amp;" joints à la convocation élit le cabinet  "&amp;Récap!H15&amp;"."</f>
        <v>L’assemblée après avoir pris connaissance des contrats Xxxxxxxxxxx joints à la convocation élit le cabinet  Yyyyyyyyy.</v>
      </c>
    </row>
    <row r="87" spans="1:1" x14ac:dyDescent="0.35">
      <c r="A87" s="42"/>
    </row>
    <row r="88" spans="1:1" x14ac:dyDescent="0.35">
      <c r="A88" s="39" t="str">
        <f>"Ont voté « POUR » "&amp;Récap!B28&amp;" (tantièmes) / "&amp;Récap!C8&amp;" (tantièmes présents ou représentés)"</f>
        <v>Ont voté « POUR » 540 (tantièmes) / 878 (tantièmes présents ou représentés)</v>
      </c>
    </row>
    <row r="89" spans="1:1" x14ac:dyDescent="0.35">
      <c r="A89" s="39"/>
    </row>
    <row r="90" spans="1:1" ht="89" customHeight="1" x14ac:dyDescent="0.35">
      <c r="A90" s="38"/>
    </row>
    <row r="91" spans="1:1" x14ac:dyDescent="0.35">
      <c r="A91" s="39"/>
    </row>
    <row r="92" spans="1:1" x14ac:dyDescent="0.35">
      <c r="A92" s="39"/>
    </row>
    <row r="93" spans="1:1" x14ac:dyDescent="0.35">
      <c r="A93" s="39" t="s">
        <v>71</v>
      </c>
    </row>
    <row r="94" spans="1:1" ht="114.5" customHeight="1" x14ac:dyDescent="0.35">
      <c r="A94" s="38"/>
    </row>
    <row r="95" spans="1:1" x14ac:dyDescent="0.35">
      <c r="A95" s="42"/>
    </row>
    <row r="96" spans="1:1" x14ac:dyDescent="0.35">
      <c r="A96" s="41" t="str">
        <f>"Résolution "&amp;Récap!E28&amp;" à la majorité des copropriétaires présents et représentés."</f>
        <v>Résolution Adoptée à la majorité des copropriétaires présents et représentés.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Votes</vt:lpstr>
      <vt:lpstr>Récap</vt:lpstr>
      <vt:lpstr>PV</vt:lpstr>
      <vt:lpstr>Récap!Zone_d_impression</vt:lpstr>
      <vt:lpstr>Votes!Zone_d_impression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AFEH56</cp:lastModifiedBy>
  <cp:lastPrinted>2016-11-05T14:59:30Z</cp:lastPrinted>
  <dcterms:created xsi:type="dcterms:W3CDTF">2016-11-02T17:00:53Z</dcterms:created>
  <dcterms:modified xsi:type="dcterms:W3CDTF">2016-11-05T15:15:31Z</dcterms:modified>
</cp:coreProperties>
</file>