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80" windowWidth="19420" windowHeight="9560" activeTab="2"/>
  </bookViews>
  <sheets>
    <sheet name="Accueil" sheetId="6" r:id="rId1"/>
    <sheet name="Mvts" sheetId="5" r:id="rId2"/>
    <sheet name="Base" sheetId="4" r:id="rId3"/>
  </sheets>
  <definedNames>
    <definedName name="Catégorie">OFFSET(Accueil!$A$2,,,COUNTA(Accueil!$A:$A)-1)</definedName>
    <definedName name="_xlnm.Print_Area" localSheetId="1">Mvts!$A$2:$G$2</definedName>
  </definedNames>
  <calcPr calcId="145621"/>
</workbook>
</file>

<file path=xl/calcChain.xml><?xml version="1.0" encoding="utf-8"?>
<calcChain xmlns="http://schemas.openxmlformats.org/spreadsheetml/2006/main">
  <c r="J4" i="6" l="1"/>
  <c r="D6" i="4" l="1"/>
  <c r="E6" i="4"/>
  <c r="I6" i="4"/>
  <c r="F6" i="4" l="1"/>
  <c r="H6" i="4" s="1"/>
  <c r="I4" i="4"/>
  <c r="I5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3" i="4"/>
  <c r="D4" i="4"/>
  <c r="E4" i="4"/>
  <c r="D5" i="4"/>
  <c r="E5" i="4"/>
  <c r="D7" i="4"/>
  <c r="E7" i="4"/>
  <c r="D8" i="4"/>
  <c r="E8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D29" i="4"/>
  <c r="E29" i="4"/>
  <c r="D30" i="4"/>
  <c r="E30" i="4"/>
  <c r="D31" i="4"/>
  <c r="E31" i="4"/>
  <c r="D32" i="4"/>
  <c r="E32" i="4"/>
  <c r="D33" i="4"/>
  <c r="E33" i="4"/>
  <c r="D34" i="4"/>
  <c r="E34" i="4"/>
  <c r="D35" i="4"/>
  <c r="E35" i="4"/>
  <c r="D36" i="4"/>
  <c r="E36" i="4"/>
  <c r="D37" i="4"/>
  <c r="E37" i="4"/>
  <c r="D38" i="4"/>
  <c r="E38" i="4"/>
  <c r="D39" i="4"/>
  <c r="E39" i="4"/>
  <c r="D40" i="4"/>
  <c r="E40" i="4"/>
  <c r="D41" i="4"/>
  <c r="E41" i="4"/>
  <c r="D42" i="4"/>
  <c r="E42" i="4"/>
  <c r="D43" i="4"/>
  <c r="E43" i="4"/>
  <c r="D44" i="4"/>
  <c r="E44" i="4"/>
  <c r="D45" i="4"/>
  <c r="E45" i="4"/>
  <c r="D46" i="4"/>
  <c r="E46" i="4"/>
  <c r="D47" i="4"/>
  <c r="E47" i="4"/>
  <c r="D48" i="4"/>
  <c r="E48" i="4"/>
  <c r="D49" i="4"/>
  <c r="E49" i="4"/>
  <c r="D50" i="4"/>
  <c r="E50" i="4"/>
  <c r="D51" i="4"/>
  <c r="E51" i="4"/>
  <c r="D52" i="4"/>
  <c r="E52" i="4"/>
  <c r="D53" i="4"/>
  <c r="E53" i="4"/>
  <c r="D54" i="4"/>
  <c r="E54" i="4"/>
  <c r="D55" i="4"/>
  <c r="E55" i="4"/>
  <c r="D56" i="4"/>
  <c r="E56" i="4"/>
  <c r="D57" i="4"/>
  <c r="E57" i="4"/>
  <c r="D58" i="4"/>
  <c r="E58" i="4"/>
  <c r="D59" i="4"/>
  <c r="E59" i="4"/>
  <c r="D60" i="4"/>
  <c r="E60" i="4"/>
  <c r="D61" i="4"/>
  <c r="E61" i="4"/>
  <c r="D62" i="4"/>
  <c r="E62" i="4"/>
  <c r="D63" i="4"/>
  <c r="E63" i="4"/>
  <c r="D64" i="4"/>
  <c r="E64" i="4"/>
  <c r="D65" i="4"/>
  <c r="E65" i="4"/>
  <c r="D66" i="4"/>
  <c r="E66" i="4"/>
  <c r="D67" i="4"/>
  <c r="E67" i="4"/>
  <c r="D68" i="4"/>
  <c r="E68" i="4"/>
  <c r="D69" i="4"/>
  <c r="E69" i="4"/>
  <c r="D70" i="4"/>
  <c r="E70" i="4"/>
  <c r="D71" i="4"/>
  <c r="E71" i="4"/>
  <c r="D72" i="4"/>
  <c r="E72" i="4"/>
  <c r="D73" i="4"/>
  <c r="E73" i="4"/>
  <c r="D74" i="4"/>
  <c r="E74" i="4"/>
  <c r="D75" i="4"/>
  <c r="E75" i="4"/>
  <c r="D76" i="4"/>
  <c r="E76" i="4"/>
  <c r="D77" i="4"/>
  <c r="E77" i="4"/>
  <c r="D78" i="4"/>
  <c r="E78" i="4"/>
  <c r="D79" i="4"/>
  <c r="E79" i="4"/>
  <c r="D80" i="4"/>
  <c r="E80" i="4"/>
  <c r="D81" i="4"/>
  <c r="E81" i="4"/>
  <c r="D82" i="4"/>
  <c r="E82" i="4"/>
  <c r="D83" i="4"/>
  <c r="E83" i="4"/>
  <c r="D84" i="4"/>
  <c r="E84" i="4"/>
  <c r="D85" i="4"/>
  <c r="E85" i="4"/>
  <c r="D86" i="4"/>
  <c r="E86" i="4"/>
  <c r="D87" i="4"/>
  <c r="E87" i="4"/>
  <c r="D88" i="4"/>
  <c r="E88" i="4"/>
  <c r="D89" i="4"/>
  <c r="E89" i="4"/>
  <c r="D90" i="4"/>
  <c r="E90" i="4"/>
  <c r="D91" i="4"/>
  <c r="E91" i="4"/>
  <c r="D92" i="4"/>
  <c r="E92" i="4"/>
  <c r="D93" i="4"/>
  <c r="E93" i="4"/>
  <c r="D94" i="4"/>
  <c r="E94" i="4"/>
  <c r="D95" i="4"/>
  <c r="E95" i="4"/>
  <c r="D96" i="4"/>
  <c r="E96" i="4"/>
  <c r="D97" i="4"/>
  <c r="E97" i="4"/>
  <c r="D98" i="4"/>
  <c r="E98" i="4"/>
  <c r="D99" i="4"/>
  <c r="E99" i="4"/>
  <c r="D100" i="4"/>
  <c r="E100" i="4"/>
  <c r="D101" i="4"/>
  <c r="E101" i="4"/>
  <c r="D102" i="4"/>
  <c r="E102" i="4"/>
  <c r="D103" i="4"/>
  <c r="E103" i="4"/>
  <c r="D104" i="4"/>
  <c r="E104" i="4"/>
  <c r="D105" i="4"/>
  <c r="E105" i="4"/>
  <c r="D106" i="4"/>
  <c r="E106" i="4"/>
  <c r="D107" i="4"/>
  <c r="E107" i="4"/>
  <c r="D108" i="4"/>
  <c r="E108" i="4"/>
  <c r="D109" i="4"/>
  <c r="E109" i="4"/>
  <c r="D110" i="4"/>
  <c r="E110" i="4"/>
  <c r="D111" i="4"/>
  <c r="E111" i="4"/>
  <c r="D112" i="4"/>
  <c r="E112" i="4"/>
  <c r="D113" i="4"/>
  <c r="E113" i="4"/>
  <c r="D114" i="4"/>
  <c r="E114" i="4"/>
  <c r="D115" i="4"/>
  <c r="E115" i="4"/>
  <c r="D116" i="4"/>
  <c r="E116" i="4"/>
  <c r="D117" i="4"/>
  <c r="E117" i="4"/>
  <c r="D118" i="4"/>
  <c r="E118" i="4"/>
  <c r="D119" i="4"/>
  <c r="E119" i="4"/>
  <c r="D120" i="4"/>
  <c r="E120" i="4"/>
  <c r="D121" i="4"/>
  <c r="E121" i="4"/>
  <c r="D122" i="4"/>
  <c r="E122" i="4"/>
  <c r="D123" i="4"/>
  <c r="E123" i="4"/>
  <c r="D124" i="4"/>
  <c r="E124" i="4"/>
  <c r="D125" i="4"/>
  <c r="E125" i="4"/>
  <c r="D126" i="4"/>
  <c r="E126" i="4"/>
  <c r="D127" i="4"/>
  <c r="E127" i="4"/>
  <c r="D128" i="4"/>
  <c r="E128" i="4"/>
  <c r="D129" i="4"/>
  <c r="E129" i="4"/>
  <c r="D130" i="4"/>
  <c r="E130" i="4"/>
  <c r="D131" i="4"/>
  <c r="E131" i="4"/>
  <c r="D132" i="4"/>
  <c r="E132" i="4"/>
  <c r="D133" i="4"/>
  <c r="E133" i="4"/>
  <c r="D134" i="4"/>
  <c r="E134" i="4"/>
  <c r="D135" i="4"/>
  <c r="E135" i="4"/>
  <c r="D136" i="4"/>
  <c r="E136" i="4"/>
  <c r="D137" i="4"/>
  <c r="E137" i="4"/>
  <c r="D138" i="4"/>
  <c r="E138" i="4"/>
  <c r="E3" i="4"/>
  <c r="D3" i="4"/>
  <c r="F138" i="4" l="1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3" i="4"/>
  <c r="H3" i="4" s="1"/>
  <c r="F11" i="4"/>
  <c r="F10" i="4"/>
  <c r="F9" i="4"/>
  <c r="F8" i="4"/>
  <c r="H8" i="4" s="1"/>
  <c r="F7" i="4"/>
  <c r="H7" i="4" s="1"/>
  <c r="F5" i="4"/>
  <c r="F4" i="4"/>
  <c r="H22" i="4" l="1"/>
  <c r="H24" i="4"/>
  <c r="H9" i="4"/>
  <c r="H10" i="4"/>
  <c r="H23" i="4"/>
  <c r="H35" i="4"/>
  <c r="H25" i="4"/>
  <c r="H26" i="4"/>
  <c r="H27" i="4"/>
  <c r="H28" i="4"/>
  <c r="H29" i="4"/>
  <c r="H30" i="4"/>
  <c r="H31" i="4"/>
  <c r="H32" i="4"/>
  <c r="H14" i="4"/>
  <c r="H33" i="4"/>
  <c r="H34" i="4"/>
  <c r="H18" i="4"/>
  <c r="H19" i="4"/>
  <c r="H36" i="4"/>
  <c r="H37" i="4"/>
  <c r="H38" i="4"/>
  <c r="H39" i="4"/>
  <c r="H40" i="4"/>
  <c r="H65" i="4"/>
  <c r="H13" i="4"/>
  <c r="H66" i="4"/>
  <c r="H41" i="4"/>
  <c r="H42" i="4"/>
  <c r="H43" i="4"/>
  <c r="H44" i="4"/>
  <c r="H45" i="4"/>
  <c r="H67" i="4"/>
  <c r="H20" i="4"/>
  <c r="H68" i="4"/>
  <c r="H21" i="4"/>
  <c r="H69" i="4"/>
  <c r="H103" i="4"/>
  <c r="H46" i="4"/>
  <c r="H47" i="4"/>
  <c r="H48" i="4"/>
  <c r="H49" i="4"/>
  <c r="H70" i="4"/>
  <c r="H50" i="4"/>
  <c r="H53" i="4"/>
  <c r="H54" i="4"/>
  <c r="H55" i="4"/>
  <c r="H11" i="4"/>
  <c r="H56" i="4"/>
  <c r="H57" i="4"/>
  <c r="H58" i="4"/>
  <c r="H59" i="4"/>
  <c r="H60" i="4"/>
  <c r="H71" i="4"/>
  <c r="H51" i="4"/>
  <c r="H72" i="4"/>
  <c r="H73" i="4"/>
  <c r="H15" i="4"/>
  <c r="H16" i="4"/>
  <c r="H17" i="4"/>
  <c r="H61" i="4"/>
  <c r="H12" i="4"/>
  <c r="H62" i="4"/>
  <c r="H52" i="4"/>
  <c r="H115" i="4"/>
  <c r="H116" i="4"/>
  <c r="H117" i="4"/>
  <c r="H118" i="4"/>
  <c r="H76" i="4"/>
  <c r="H77" i="4"/>
  <c r="H75" i="4"/>
  <c r="H78" i="4"/>
  <c r="H119" i="4"/>
  <c r="H79" i="4"/>
  <c r="H80" i="4"/>
  <c r="H120" i="4"/>
  <c r="H121" i="4"/>
  <c r="H122" i="4"/>
  <c r="H81" i="4"/>
  <c r="H82" i="4"/>
  <c r="H123" i="4"/>
  <c r="H83" i="4"/>
  <c r="H124" i="4"/>
  <c r="H125" i="4"/>
  <c r="H84" i="4"/>
  <c r="H85" i="4"/>
  <c r="H86" i="4"/>
  <c r="H87" i="4"/>
  <c r="H88" i="4"/>
  <c r="H127" i="4"/>
  <c r="H89" i="4"/>
  <c r="H128" i="4"/>
  <c r="H129" i="4"/>
  <c r="H90" i="4"/>
  <c r="H130" i="4"/>
  <c r="H131" i="4"/>
  <c r="H132" i="4"/>
  <c r="H91" i="4"/>
  <c r="H133" i="4"/>
  <c r="H92" i="4"/>
  <c r="H93" i="4"/>
  <c r="H94" i="4"/>
  <c r="H95" i="4"/>
  <c r="H96" i="4"/>
  <c r="H134" i="4"/>
  <c r="H97" i="4"/>
  <c r="H98" i="4"/>
  <c r="H99" i="4"/>
  <c r="H101" i="4"/>
  <c r="H102" i="4"/>
  <c r="H105" i="4"/>
  <c r="H135" i="4"/>
  <c r="H136" i="4"/>
  <c r="H106" i="4"/>
  <c r="H137" i="4"/>
  <c r="H107" i="4"/>
  <c r="H108" i="4"/>
  <c r="H109" i="4"/>
  <c r="H110" i="4"/>
  <c r="H111" i="4"/>
  <c r="H112" i="4"/>
  <c r="H113" i="4"/>
  <c r="H138" i="4"/>
  <c r="H114" i="4"/>
  <c r="H100" i="4"/>
  <c r="H126" i="4"/>
  <c r="H64" i="4"/>
  <c r="H104" i="4"/>
  <c r="H63" i="4"/>
  <c r="H4" i="4"/>
  <c r="H5" i="4" l="1"/>
  <c r="F2" i="5"/>
  <c r="G2" i="5" s="1"/>
  <c r="H74" i="4"/>
  <c r="H141" i="4" l="1"/>
</calcChain>
</file>

<file path=xl/sharedStrings.xml><?xml version="1.0" encoding="utf-8"?>
<sst xmlns="http://schemas.openxmlformats.org/spreadsheetml/2006/main" count="307" uniqueCount="169">
  <si>
    <t>Désignation Produits</t>
  </si>
  <si>
    <t>entrées</t>
  </si>
  <si>
    <t>sorties</t>
  </si>
  <si>
    <t>Ananas ½</t>
  </si>
  <si>
    <t>Cassoulet 1/2</t>
  </si>
  <si>
    <t>Cassoulet 4/4</t>
  </si>
  <si>
    <t>Céréales</t>
  </si>
  <si>
    <t>Chili con carné 4/4</t>
  </si>
  <si>
    <t>Chocolat poudre</t>
  </si>
  <si>
    <t>Choucroute ½</t>
  </si>
  <si>
    <t>Choucroute 4/4</t>
  </si>
  <si>
    <t>Cornichons</t>
  </si>
  <si>
    <t>Haricots blancs 4/4</t>
  </si>
  <si>
    <t>Huile</t>
  </si>
  <si>
    <t>Ketchup</t>
  </si>
  <si>
    <t>Légumes couscous 4/4</t>
  </si>
  <si>
    <t>Lentilles ½</t>
  </si>
  <si>
    <t>Lentilles 4/4</t>
  </si>
  <si>
    <t>Macedoine ½</t>
  </si>
  <si>
    <t>Macédoine 4/4</t>
  </si>
  <si>
    <t>Mayonnaise</t>
  </si>
  <si>
    <t>Moutarde</t>
  </si>
  <si>
    <t>Pâtes</t>
  </si>
  <si>
    <t>Potage brique</t>
  </si>
  <si>
    <t>Purée</t>
  </si>
  <si>
    <t>Ratatouille 4/4</t>
  </si>
  <si>
    <t>Raviolis 4/4</t>
  </si>
  <si>
    <t>Riz</t>
  </si>
  <si>
    <t>Sardines</t>
  </si>
  <si>
    <t>Sauce tomate</t>
  </si>
  <si>
    <t>Saucisses lentilles 4/4</t>
  </si>
  <si>
    <t>Tablettes chocolat noisettes</t>
  </si>
  <si>
    <t>Thé</t>
  </si>
  <si>
    <t>Thon</t>
  </si>
  <si>
    <t>Assouplissant</t>
  </si>
  <si>
    <t>Déodorant</t>
  </si>
  <si>
    <t>Rasoir</t>
  </si>
  <si>
    <t>Savonnettes</t>
  </si>
  <si>
    <t>Shampoing</t>
  </si>
  <si>
    <t>Baguettes</t>
  </si>
  <si>
    <t>Camenbert</t>
  </si>
  <si>
    <t>Carottes rapées</t>
  </si>
  <si>
    <t>Céleri rémoulade</t>
  </si>
  <si>
    <t>Frites</t>
  </si>
  <si>
    <t>Fromage blanc</t>
  </si>
  <si>
    <t>Jambon blanc x 6 tranches</t>
  </si>
  <si>
    <t>Jambon cru</t>
  </si>
  <si>
    <t>Lardons</t>
  </si>
  <si>
    <t>Petits suisses</t>
  </si>
  <si>
    <t>Poisson en pavé</t>
  </si>
  <si>
    <t>Salade mélangée</t>
  </si>
  <si>
    <t>Salami</t>
  </si>
  <si>
    <t>Carottes 1/2</t>
  </si>
  <si>
    <t>crème fraîche</t>
  </si>
  <si>
    <t>Sel</t>
  </si>
  <si>
    <t>Poivre</t>
  </si>
  <si>
    <t>TOTAL</t>
  </si>
  <si>
    <t>lait</t>
  </si>
  <si>
    <t>Concombre</t>
  </si>
  <si>
    <t>Ricoré</t>
  </si>
  <si>
    <t>Panés Pic Express</t>
  </si>
  <si>
    <t>Type</t>
  </si>
  <si>
    <t>Produits</t>
  </si>
  <si>
    <t>Nouveau stock</t>
  </si>
  <si>
    <t>Date</t>
  </si>
  <si>
    <t>Type Produits</t>
  </si>
  <si>
    <t>P.U.</t>
  </si>
  <si>
    <t>Préparation Flan</t>
  </si>
  <si>
    <t>Café Soluble</t>
  </si>
  <si>
    <t>Chocolat</t>
  </si>
  <si>
    <t>Miel</t>
  </si>
  <si>
    <t>Cœur de palmiers</t>
  </si>
  <si>
    <t>Champignons 4/4</t>
  </si>
  <si>
    <t>Gratin dauphinois 4/4</t>
  </si>
  <si>
    <t>Petits pois 4/4</t>
  </si>
  <si>
    <t>Petits pois carottes 1/2</t>
  </si>
  <si>
    <t>Petits pois carottes 4/4</t>
  </si>
  <si>
    <t>Tartiflette 4/4</t>
  </si>
  <si>
    <t>Caramel</t>
  </si>
  <si>
    <t>Eponge Végétale</t>
  </si>
  <si>
    <t>Eponge Tampon</t>
  </si>
  <si>
    <t>Eponge Métallique</t>
  </si>
  <si>
    <t>Lessive Liquide</t>
  </si>
  <si>
    <t>Liquide Vaisselle</t>
  </si>
  <si>
    <t>Nettoyant Ménager</t>
  </si>
  <si>
    <t>Papier WC</t>
  </si>
  <si>
    <t>Sacs Poubelle</t>
  </si>
  <si>
    <t>Tampon à Récurer</t>
  </si>
  <si>
    <t>Dentifrice</t>
  </si>
  <si>
    <t>Mouchoirs Boîtes</t>
  </si>
  <si>
    <t>Mouchoirs Paquets</t>
  </si>
  <si>
    <t>Entrées</t>
  </si>
  <si>
    <t>Sorties</t>
  </si>
  <si>
    <t>BISCUITS</t>
  </si>
  <si>
    <t>CAFE-THE-TISANES</t>
  </si>
  <si>
    <t>CHOCOLAT</t>
  </si>
  <si>
    <t>CONFITURES</t>
  </si>
  <si>
    <t>CONSERVES</t>
  </si>
  <si>
    <t>PROD. ENTRETIEN</t>
  </si>
  <si>
    <t>PROD. HYGIENE</t>
  </si>
  <si>
    <t>PROD. SURGELES</t>
  </si>
  <si>
    <t xml:space="preserve">PROD. FRAIS </t>
  </si>
  <si>
    <t>DIVERS</t>
  </si>
  <si>
    <t>Choco BN</t>
  </si>
  <si>
    <t>Artichauts</t>
  </si>
  <si>
    <t>Champignons ½</t>
  </si>
  <si>
    <t>CONFITURE</t>
  </si>
  <si>
    <t>Fruits rouge</t>
  </si>
  <si>
    <t>Autres</t>
  </si>
  <si>
    <t>Fruits au Sirop 4/4</t>
  </si>
  <si>
    <t>Haricots blancs ½</t>
  </si>
  <si>
    <t>Petits pois ½</t>
  </si>
  <si>
    <t>PROD. FRAIS</t>
  </si>
  <si>
    <t>Café Moulu</t>
  </si>
  <si>
    <t>Choco Bn</t>
  </si>
  <si>
    <t>Tisanes</t>
  </si>
  <si>
    <t>Nutella</t>
  </si>
  <si>
    <t xml:space="preserve">Asperges </t>
  </si>
  <si>
    <t>Potage Sachet</t>
  </si>
  <si>
    <t>Sauce Bolognaise</t>
  </si>
  <si>
    <t>Sucre Morceaux</t>
  </si>
  <si>
    <t>Essuie Tout</t>
  </si>
  <si>
    <t>Chou De Bruxelles</t>
  </si>
  <si>
    <t>Chou Fleur</t>
  </si>
  <si>
    <t>Cordon Bleu X10</t>
  </si>
  <si>
    <t>Cordon Bleu X4</t>
  </si>
  <si>
    <t>Coulommiers</t>
  </si>
  <si>
    <t>Courgettes Surgelées</t>
  </si>
  <si>
    <t>Croquettes De Poisson X10</t>
  </si>
  <si>
    <t>Croquettes De Poisson X4</t>
  </si>
  <si>
    <t>Farine</t>
  </si>
  <si>
    <t>Fromage de chèvre</t>
  </si>
  <si>
    <t>Fromage double crème</t>
  </si>
  <si>
    <t>Gruyère Morceaux</t>
  </si>
  <si>
    <t>Gruyère rapé</t>
  </si>
  <si>
    <t>Haricots Verts Surgelés</t>
  </si>
  <si>
    <t>Jambon Blanc X 4 Tranches</t>
  </si>
  <si>
    <t>Œufs</t>
  </si>
  <si>
    <t>Pain Grillé</t>
  </si>
  <si>
    <t>Pizza Surgelée</t>
  </si>
  <si>
    <t>Poisson En Filet</t>
  </si>
  <si>
    <t>Pommes Rissolées</t>
  </si>
  <si>
    <t>Saucisses Chipos</t>
  </si>
  <si>
    <t>Saucisses De Strasbourgx10</t>
  </si>
  <si>
    <t>Saucisses De Strasbourgx20</t>
  </si>
  <si>
    <t>Saucisses Sèches</t>
  </si>
  <si>
    <t>Saucisson À L'Ail</t>
  </si>
  <si>
    <t>Steak Hachés</t>
  </si>
  <si>
    <t>Yaourts Nature X16</t>
  </si>
  <si>
    <t>Brosse À Dents</t>
  </si>
  <si>
    <t>Cotons Tiges</t>
  </si>
  <si>
    <t>Gel Douche</t>
  </si>
  <si>
    <t>Mousse À Raser</t>
  </si>
  <si>
    <t>BISCUITS-BISCOTTES</t>
  </si>
  <si>
    <t>EPICERIE</t>
  </si>
  <si>
    <t>Sucre Poudre</t>
  </si>
  <si>
    <t>Sacs Isothermes</t>
  </si>
  <si>
    <t>Biscottes</t>
  </si>
  <si>
    <t>cookies</t>
  </si>
  <si>
    <t>galettes</t>
  </si>
  <si>
    <t>Tablettes Chocolat Lait</t>
  </si>
  <si>
    <t>Tablettes Chocolat Noir</t>
  </si>
  <si>
    <t>POUR INORMATION</t>
  </si>
  <si>
    <t>MONTANT TOTAL DU STOCK</t>
  </si>
  <si>
    <t>SITUATION DU JOUR</t>
  </si>
  <si>
    <t>Stock Initial</t>
  </si>
  <si>
    <t>SUIVI EVOLUTION---&gt;</t>
  </si>
  <si>
    <t>0</t>
  </si>
  <si>
    <t>Liste des Types de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</si>
</sst>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 applyFill="1" applyBorder="1"/>
    <xf numFmtId="0" fontId="0" fillId="4" borderId="0" xfId="0" applyFont="1" applyFill="1" applyBorder="1"/>
    <xf numFmtId="164" fontId="0" fillId="0" borderId="0" xfId="0" applyNumberFormat="1"/>
    <xf numFmtId="2" fontId="0" fillId="0" borderId="0" xfId="0" applyNumberFormat="1"/>
    <xf numFmtId="0" fontId="0" fillId="2" borderId="1" xfId="0" applyFont="1" applyFill="1" applyBorder="1"/>
    <xf numFmtId="1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0" fontId="0" fillId="3" borderId="0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0" fontId="0" fillId="5" borderId="0" xfId="0" applyNumberFormat="1" applyFont="1" applyFill="1" applyAlignment="1" applyProtection="1">
      <alignment horizontal="center"/>
      <protection locked="0"/>
    </xf>
    <xf numFmtId="0" fontId="0" fillId="6" borderId="0" xfId="0" applyNumberFormat="1" applyFont="1" applyFill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1" fillId="0" borderId="0" xfId="0" applyNumberFormat="1" applyFont="1"/>
    <xf numFmtId="14" fontId="0" fillId="0" borderId="0" xfId="0" applyNumberFormat="1" applyAlignment="1"/>
    <xf numFmtId="0" fontId="2" fillId="9" borderId="0" xfId="0" applyFont="1" applyFill="1"/>
    <xf numFmtId="0" fontId="0" fillId="10" borderId="0" xfId="0" applyFill="1"/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4" formatCode="#,##0.00\ &quot;€&quot;"/>
    </dxf>
    <dxf>
      <numFmt numFmtId="2" formatCode="0.0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#,##0.00\ &quot;€&quot;"/>
    </dxf>
    <dxf>
      <numFmt numFmtId="164" formatCode="#,##0.00\ &quot;€&quot;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 style="medium">
          <color indexed="64"/>
        </left>
        <right/>
        <top style="thin">
          <color theme="1"/>
        </top>
        <bottom style="thin">
          <color theme="1"/>
        </bottom>
      </border>
    </dxf>
    <dxf>
      <numFmt numFmtId="19" formatCode="dd/mm/yyyy"/>
    </dxf>
  </dxfs>
  <tableStyles count="0" defaultTableStyle="TableStyleMedium8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4</xdr:row>
      <xdr:rowOff>139700</xdr:rowOff>
    </xdr:from>
    <xdr:to>
      <xdr:col>2</xdr:col>
      <xdr:colOff>723900</xdr:colOff>
      <xdr:row>9</xdr:row>
      <xdr:rowOff>133350</xdr:rowOff>
    </xdr:to>
    <xdr:sp macro="[0]!formulaire" textlink="">
      <xdr:nvSpPr>
        <xdr:cNvPr id="2" name="Rectangle à coins arrondis 1"/>
        <xdr:cNvSpPr/>
      </xdr:nvSpPr>
      <xdr:spPr>
        <a:xfrm>
          <a:off x="2120900" y="958850"/>
          <a:ext cx="13906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r>
            <a:rPr lang="fr-FR" sz="1100"/>
            <a:t>GESTION Entrées/Sorties</a:t>
          </a:r>
        </a:p>
      </xdr:txBody>
    </xdr:sp>
    <xdr:clientData/>
  </xdr:twoCellAnchor>
  <xdr:twoCellAnchor>
    <xdr:from>
      <xdr:col>3</xdr:col>
      <xdr:colOff>247650</xdr:colOff>
      <xdr:row>9</xdr:row>
      <xdr:rowOff>69850</xdr:rowOff>
    </xdr:from>
    <xdr:to>
      <xdr:col>5</xdr:col>
      <xdr:colOff>400050</xdr:colOff>
      <xdr:row>14</xdr:row>
      <xdr:rowOff>63500</xdr:rowOff>
    </xdr:to>
    <xdr:sp macro="[0]!Gest" textlink="">
      <xdr:nvSpPr>
        <xdr:cNvPr id="3" name="Rectangle à coins arrondis 2"/>
        <xdr:cNvSpPr/>
      </xdr:nvSpPr>
      <xdr:spPr>
        <a:xfrm>
          <a:off x="3797300" y="1809750"/>
          <a:ext cx="167640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</a:t>
          </a:r>
          <a:r>
            <a:rPr lang="fr-FR" sz="1100" baseline="0"/>
            <a:t> FORMULAIRE</a:t>
          </a:r>
        </a:p>
        <a:p>
          <a:pPr algn="ctr"/>
          <a:r>
            <a:rPr lang="fr-FR" sz="1100" baseline="0"/>
            <a:t>GESTION BASE</a:t>
          </a:r>
          <a:endParaRPr lang="fr-FR" sz="1100"/>
        </a:p>
      </xdr:txBody>
    </xdr:sp>
    <xdr:clientData/>
  </xdr:twoCellAnchor>
  <xdr:twoCellAnchor>
    <xdr:from>
      <xdr:col>6</xdr:col>
      <xdr:colOff>31750</xdr:colOff>
      <xdr:row>14</xdr:row>
      <xdr:rowOff>25400</xdr:rowOff>
    </xdr:from>
    <xdr:to>
      <xdr:col>8</xdr:col>
      <xdr:colOff>6350</xdr:colOff>
      <xdr:row>18</xdr:row>
      <xdr:rowOff>139700</xdr:rowOff>
    </xdr:to>
    <xdr:sp macro="[0]!Inventaire" textlink="">
      <xdr:nvSpPr>
        <xdr:cNvPr id="4" name="Rectangle à coins arrondis 3"/>
        <xdr:cNvSpPr/>
      </xdr:nvSpPr>
      <xdr:spPr>
        <a:xfrm>
          <a:off x="5867400" y="2686050"/>
          <a:ext cx="1498600" cy="850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REINITIALISATION</a:t>
          </a:r>
          <a:r>
            <a:rPr lang="fr-FR" sz="1100" baseline="0"/>
            <a:t> APRES</a:t>
          </a:r>
        </a:p>
        <a:p>
          <a:pPr algn="ctr"/>
          <a:r>
            <a:rPr lang="fr-FR" sz="1100" baseline="0"/>
            <a:t>I</a:t>
          </a:r>
          <a:r>
            <a:rPr lang="fr-FR" sz="1100"/>
            <a:t>NVENTAIRE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" totalsRowShown="0">
  <autoFilter ref="A1:G2"/>
  <tableColumns count="7">
    <tableColumn id="1" name="Date" dataDxfId="13"/>
    <tableColumn id="2" name="Type"/>
    <tableColumn id="3" name="Produits" dataDxfId="12"/>
    <tableColumn id="4" name="entrées" dataDxfId="11"/>
    <tableColumn id="5" name="sorties" dataDxfId="10"/>
    <tableColumn id="6" name="P.U." dataDxfId="9">
      <calculatedColumnFormula>VLOOKUP(Tableau1[[#This Row],[Produits]],Tableau2[[#All],[Désignation Produits]:[P.U.]],4,FALSE)</calculatedColumnFormula>
    </tableColumn>
    <tableColumn id="7" name="TOTAL" dataDxfId="8">
      <calculatedColumnFormula>Tableau1[[#This Row],[sorties]]*Tableau1[[#This Row],[P.U.]]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I138" totalsRowShown="0">
  <autoFilter ref="A2:I138"/>
  <sortState ref="A3:M139">
    <sortCondition ref="A3:A139"/>
    <sortCondition ref="B3:B139"/>
  </sortState>
  <tableColumns count="9">
    <tableColumn id="1" name="Type Produits"/>
    <tableColumn id="2" name="Désignation Produits" dataDxfId="7"/>
    <tableColumn id="3" name="Stock Initial" dataDxfId="6"/>
    <tableColumn id="74" name="Entrées" dataDxfId="5">
      <calculatedColumnFormula>SUMPRODUCT((Tableau1[Produits]=B3)*(Tableau1[entrées]))</calculatedColumnFormula>
    </tableColumn>
    <tableColumn id="73" name="Sorties" dataDxfId="4">
      <calculatedColumnFormula>SUMPRODUCT((Tableau1[Produits]=B3)*(Tableau1[sorties]))</calculatedColumnFormula>
    </tableColumn>
    <tableColumn id="4" name="Nouveau stock" dataDxfId="3">
      <calculatedColumnFormula>Tableau2[[#This Row],[Stock Initial]]+Tableau2[[#This Row],[Entrées]]-Tableau2[[#This Row],[Sorties]]</calculatedColumnFormula>
    </tableColumn>
    <tableColumn id="5" name="P.U." dataDxfId="2"/>
    <tableColumn id="6" name="TOTAL" dataDxfId="1">
      <calculatedColumnFormula>Tableau2[[#This Row],[Nouveau stock]]*Tableau2[[#This Row],[P.U.]]</calculatedColumnFormula>
    </tableColumn>
    <tableColumn id="7" name="SUIVI EVOLUTION---&gt;" dataDxfId="0">
      <calculatedColumnFormula>Tableau2[[#This Row],[Désignation Produits]]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12"/>
  <sheetViews>
    <sheetView workbookViewId="0">
      <selection activeCell="A11" sqref="A11"/>
    </sheetView>
  </sheetViews>
  <sheetFormatPr baseColWidth="10" defaultRowHeight="14.5" x14ac:dyDescent="0.35"/>
  <cols>
    <col min="1" max="1" width="27" customWidth="1"/>
  </cols>
  <sheetData>
    <row r="1" spans="1:25" x14ac:dyDescent="0.35">
      <c r="A1" s="24" t="s">
        <v>168</v>
      </c>
      <c r="V1" s="22"/>
      <c r="W1" s="22"/>
      <c r="X1" s="22"/>
      <c r="Y1" s="22"/>
    </row>
    <row r="2" spans="1:25" x14ac:dyDescent="0.35">
      <c r="A2" t="s">
        <v>153</v>
      </c>
      <c r="G2" s="25" t="s">
        <v>162</v>
      </c>
      <c r="H2" s="25"/>
    </row>
    <row r="3" spans="1:25" x14ac:dyDescent="0.35">
      <c r="A3" t="s">
        <v>94</v>
      </c>
    </row>
    <row r="4" spans="1:25" ht="21" x14ac:dyDescent="0.5">
      <c r="A4" t="s">
        <v>95</v>
      </c>
      <c r="G4" s="26" t="s">
        <v>163</v>
      </c>
      <c r="H4" s="26"/>
      <c r="I4" s="26"/>
      <c r="J4" s="23">
        <f>SUM(Tableau2[TOTAL])</f>
        <v>643.11999999999978</v>
      </c>
    </row>
    <row r="5" spans="1:25" x14ac:dyDescent="0.35">
      <c r="A5" t="s">
        <v>96</v>
      </c>
    </row>
    <row r="6" spans="1:25" x14ac:dyDescent="0.35">
      <c r="A6" t="s">
        <v>97</v>
      </c>
    </row>
    <row r="7" spans="1:25" x14ac:dyDescent="0.35">
      <c r="A7" t="s">
        <v>154</v>
      </c>
    </row>
    <row r="8" spans="1:25" x14ac:dyDescent="0.35">
      <c r="A8" t="s">
        <v>98</v>
      </c>
    </row>
    <row r="9" spans="1:25" x14ac:dyDescent="0.35">
      <c r="A9" t="s">
        <v>99</v>
      </c>
    </row>
    <row r="10" spans="1:25" x14ac:dyDescent="0.35">
      <c r="A10" t="s">
        <v>100</v>
      </c>
    </row>
    <row r="11" spans="1:25" x14ac:dyDescent="0.35">
      <c r="A11" t="s">
        <v>101</v>
      </c>
    </row>
    <row r="12" spans="1:25" x14ac:dyDescent="0.35">
      <c r="A12" t="s">
        <v>102</v>
      </c>
    </row>
  </sheetData>
  <mergeCells count="2">
    <mergeCell ref="G2:H2"/>
    <mergeCell ref="G4:I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showRuler="0" zoomScaleNormal="100" workbookViewId="0">
      <selection sqref="A1:G2"/>
    </sheetView>
  </sheetViews>
  <sheetFormatPr baseColWidth="10" defaultRowHeight="14.5" x14ac:dyDescent="0.35"/>
  <cols>
    <col min="2" max="2" width="16.1796875" customWidth="1"/>
    <col min="3" max="3" width="30.54296875" customWidth="1"/>
    <col min="4" max="4" width="10.90625" style="1"/>
    <col min="5" max="5" width="10.90625" style="10"/>
    <col min="6" max="7" width="10.90625" style="7"/>
  </cols>
  <sheetData>
    <row r="1" spans="1:7" x14ac:dyDescent="0.35">
      <c r="A1" t="s">
        <v>64</v>
      </c>
      <c r="B1" t="s">
        <v>61</v>
      </c>
      <c r="C1" t="s">
        <v>62</v>
      </c>
      <c r="D1" s="1" t="s">
        <v>1</v>
      </c>
      <c r="E1" s="10" t="s">
        <v>2</v>
      </c>
      <c r="F1" s="7" t="s">
        <v>66</v>
      </c>
      <c r="G1" s="7" t="s">
        <v>56</v>
      </c>
    </row>
    <row r="2" spans="1:7" ht="0.25" customHeight="1" x14ac:dyDescent="0.35">
      <c r="A2" s="2">
        <v>42370</v>
      </c>
      <c r="B2" t="s">
        <v>93</v>
      </c>
      <c r="C2" s="9" t="s">
        <v>103</v>
      </c>
      <c r="D2" s="10">
        <v>0</v>
      </c>
      <c r="E2" s="10">
        <v>0</v>
      </c>
      <c r="F2" s="7">
        <f>VLOOKUP(Tableau1[[#This Row],[Produits]],Tableau2[[#All],[Désignation Produits]:[P.U.]],4,FALSE)</f>
        <v>0</v>
      </c>
      <c r="G2" s="7">
        <f>Tableau1[[#This Row],[sorties]]*Tableau1[[#This Row],[P.U.]]</f>
        <v>0</v>
      </c>
    </row>
  </sheetData>
  <pageMargins left="0.7" right="0.7" top="0.75" bottom="0.75" header="0.3" footer="0.3"/>
  <pageSetup paperSize="9" orientation="landscape" horizontalDpi="0" verticalDpi="0" r:id="rId1"/>
  <headerFooter>
    <oddHeader>&amp;CSauvegarde du [Date]</oddHeader>
    <oddFooter>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41"/>
  <sheetViews>
    <sheetView tabSelected="1" workbookViewId="0">
      <pane xSplit="2" ySplit="2" topLeftCell="C3" activePane="bottomRight" state="frozenSplit"/>
      <selection pane="topRight" activeCell="B1" sqref="B1"/>
      <selection pane="bottomLeft" activeCell="A3" sqref="A3"/>
      <selection pane="bottomRight" activeCell="R13" sqref="R13"/>
    </sheetView>
  </sheetViews>
  <sheetFormatPr baseColWidth="10" defaultRowHeight="14.5" x14ac:dyDescent="0.35"/>
  <cols>
    <col min="1" max="1" width="18.54296875" customWidth="1"/>
    <col min="2" max="2" width="28.54296875" customWidth="1"/>
    <col min="3" max="3" width="12.453125" style="11" customWidth="1"/>
    <col min="4" max="4" width="8.1796875" style="11" customWidth="1"/>
    <col min="5" max="5" width="7.7265625" style="11" customWidth="1"/>
    <col min="6" max="6" width="16.7265625" style="1" customWidth="1"/>
    <col min="7" max="7" width="6.36328125" style="8" customWidth="1"/>
    <col min="8" max="8" width="10.90625" style="7"/>
    <col min="9" max="9" width="23.36328125" customWidth="1"/>
  </cols>
  <sheetData>
    <row r="1" spans="1:9" x14ac:dyDescent="0.35">
      <c r="A1" s="27" t="s">
        <v>164</v>
      </c>
      <c r="B1" s="27"/>
      <c r="C1" s="17"/>
      <c r="D1" s="17"/>
      <c r="E1" s="17"/>
      <c r="F1" s="17"/>
      <c r="G1" s="17"/>
      <c r="H1" s="17"/>
      <c r="I1" s="17"/>
    </row>
    <row r="2" spans="1:9" x14ac:dyDescent="0.35">
      <c r="A2" t="s">
        <v>65</v>
      </c>
      <c r="B2" t="s">
        <v>0</v>
      </c>
      <c r="C2" s="11" t="s">
        <v>165</v>
      </c>
      <c r="D2" s="11" t="s">
        <v>91</v>
      </c>
      <c r="E2" s="11" t="s">
        <v>92</v>
      </c>
      <c r="F2" s="1" t="s">
        <v>63</v>
      </c>
      <c r="G2" s="8" t="s">
        <v>66</v>
      </c>
      <c r="H2" s="7" t="s">
        <v>56</v>
      </c>
      <c r="I2" s="17" t="s">
        <v>166</v>
      </c>
    </row>
    <row r="3" spans="1:9" x14ac:dyDescent="0.35">
      <c r="A3" t="s">
        <v>153</v>
      </c>
      <c r="B3" t="s">
        <v>157</v>
      </c>
      <c r="C3" s="18">
        <v>0</v>
      </c>
      <c r="D3" s="15">
        <f>SUMPRODUCT((Tableau1[Produits]=B3)*(Tableau1[entrées]))</f>
        <v>0</v>
      </c>
      <c r="E3" s="16">
        <f>SUMPRODUCT((Tableau1[Produits]=B3)*(Tableau1[sorties]))</f>
        <v>0</v>
      </c>
      <c r="F3" s="14">
        <f>Tableau2[[#This Row],[Stock Initial]]+Tableau2[[#This Row],[Entrées]]-Tableau2[[#This Row],[Sorties]]</f>
        <v>0</v>
      </c>
      <c r="G3" s="8">
        <v>0</v>
      </c>
      <c r="H3" s="7">
        <f>Tableau2[[#This Row],[Nouveau stock]]*Tableau2[[#This Row],[P.U.]]</f>
        <v>0</v>
      </c>
      <c r="I3" t="str">
        <f>Tableau2[[#This Row],[Désignation Produits]]</f>
        <v>Biscottes</v>
      </c>
    </row>
    <row r="4" spans="1:9" x14ac:dyDescent="0.35">
      <c r="A4" t="s">
        <v>153</v>
      </c>
      <c r="B4" s="3" t="s">
        <v>114</v>
      </c>
      <c r="C4" s="12">
        <v>10</v>
      </c>
      <c r="D4" s="15">
        <f>SUMPRODUCT((Tableau1[Produits]=B4)*(Tableau1[entrées]))</f>
        <v>0</v>
      </c>
      <c r="E4" s="16">
        <f>SUMPRODUCT((Tableau1[Produits]=B4)*(Tableau1[sorties]))</f>
        <v>0</v>
      </c>
      <c r="F4" s="14">
        <f>Tableau2[[#This Row],[Stock Initial]]+Tableau2[[#This Row],[Entrées]]-Tableau2[[#This Row],[Sorties]]</f>
        <v>10</v>
      </c>
      <c r="G4" s="8">
        <v>0.5</v>
      </c>
      <c r="H4" s="7">
        <f>Tableau2[[#This Row],[Nouveau stock]]*Tableau2[[#This Row],[P.U.]]</f>
        <v>5</v>
      </c>
      <c r="I4" t="str">
        <f>Tableau2[[#This Row],[Désignation Produits]]</f>
        <v>Choco Bn</v>
      </c>
    </row>
    <row r="5" spans="1:9" x14ac:dyDescent="0.35">
      <c r="A5" t="s">
        <v>153</v>
      </c>
      <c r="B5" s="4" t="s">
        <v>69</v>
      </c>
      <c r="C5" s="12">
        <v>48</v>
      </c>
      <c r="D5" s="15">
        <f>SUMPRODUCT((Tableau1[Produits]=B5)*(Tableau1[entrées]))</f>
        <v>0</v>
      </c>
      <c r="E5" s="16">
        <f>SUMPRODUCT((Tableau1[Produits]=B5)*(Tableau1[sorties]))</f>
        <v>0</v>
      </c>
      <c r="F5" s="14">
        <f>Tableau2[[#This Row],[Stock Initial]]+Tableau2[[#This Row],[Entrées]]-Tableau2[[#This Row],[Sorties]]</f>
        <v>48</v>
      </c>
      <c r="G5" s="8">
        <v>0.66</v>
      </c>
      <c r="H5" s="7">
        <f>Tableau2[[#This Row],[Nouveau stock]]*Tableau2[[#This Row],[P.U.]]</f>
        <v>31.68</v>
      </c>
      <c r="I5" t="str">
        <f>Tableau2[[#This Row],[Désignation Produits]]</f>
        <v>Chocolat</v>
      </c>
    </row>
    <row r="6" spans="1:9" x14ac:dyDescent="0.35">
      <c r="A6" t="s">
        <v>153</v>
      </c>
      <c r="B6" t="s">
        <v>158</v>
      </c>
      <c r="C6" s="18" t="s">
        <v>167</v>
      </c>
      <c r="D6" s="19">
        <f>SUMPRODUCT((Tableau1[Produits]=B6)*(Tableau1[entrées]))</f>
        <v>0</v>
      </c>
      <c r="E6" s="20">
        <f>SUMPRODUCT((Tableau1[Produits]=B6)*(Tableau1[sorties]))</f>
        <v>0</v>
      </c>
      <c r="F6" s="14">
        <f>Tableau2[[#This Row],[Stock Initial]]+Tableau2[[#This Row],[Entrées]]-Tableau2[[#This Row],[Sorties]]</f>
        <v>0</v>
      </c>
      <c r="G6" s="8">
        <v>0</v>
      </c>
      <c r="H6" s="7">
        <f>Tableau2[[#This Row],[Nouveau stock]]*Tableau2[[#This Row],[P.U.]]</f>
        <v>0</v>
      </c>
      <c r="I6" s="21" t="str">
        <f>Tableau2[[#This Row],[Désignation Produits]]</f>
        <v>cookies</v>
      </c>
    </row>
    <row r="7" spans="1:9" x14ac:dyDescent="0.35">
      <c r="A7" t="s">
        <v>153</v>
      </c>
      <c r="B7" t="s">
        <v>159</v>
      </c>
      <c r="C7" s="18" t="s">
        <v>167</v>
      </c>
      <c r="D7" s="15">
        <f>SUMPRODUCT((Tableau1[Produits]=B7)*(Tableau1[entrées]))</f>
        <v>0</v>
      </c>
      <c r="E7" s="16">
        <f>SUMPRODUCT((Tableau1[Produits]=B7)*(Tableau1[sorties]))</f>
        <v>0</v>
      </c>
      <c r="F7" s="14">
        <f>Tableau2[[#This Row],[Stock Initial]]+Tableau2[[#This Row],[Entrées]]-Tableau2[[#This Row],[Sorties]]</f>
        <v>0</v>
      </c>
      <c r="G7" s="8">
        <v>0</v>
      </c>
      <c r="H7" s="7">
        <f>Tableau2[[#This Row],[Nouveau stock]]*Tableau2[[#This Row],[P.U.]]</f>
        <v>0</v>
      </c>
      <c r="I7" t="str">
        <f>Tableau2[[#This Row],[Désignation Produits]]</f>
        <v>galettes</v>
      </c>
    </row>
    <row r="8" spans="1:9" x14ac:dyDescent="0.35">
      <c r="A8" t="s">
        <v>153</v>
      </c>
      <c r="B8" s="5" t="s">
        <v>138</v>
      </c>
      <c r="C8" s="18">
        <v>0</v>
      </c>
      <c r="D8" s="15">
        <f>SUMPRODUCT((Tableau1[Produits]=B8)*(Tableau1[entrées]))</f>
        <v>0</v>
      </c>
      <c r="E8" s="16">
        <f>SUMPRODUCT((Tableau1[Produits]=B8)*(Tableau1[sorties]))</f>
        <v>0</v>
      </c>
      <c r="F8" s="14">
        <f>Tableau2[[#This Row],[Stock Initial]]+Tableau2[[#This Row],[Entrées]]-Tableau2[[#This Row],[Sorties]]</f>
        <v>0</v>
      </c>
      <c r="G8" s="8">
        <v>0</v>
      </c>
      <c r="H8" s="7">
        <f>Tableau2[[#This Row],[Nouveau stock]]*Tableau2[[#This Row],[P.U.]]</f>
        <v>0</v>
      </c>
      <c r="I8" t="str">
        <f>Tableau2[[#This Row],[Désignation Produits]]</f>
        <v>Pain Grillé</v>
      </c>
    </row>
    <row r="9" spans="1:9" x14ac:dyDescent="0.35">
      <c r="A9" t="s">
        <v>94</v>
      </c>
      <c r="B9" s="3" t="s">
        <v>113</v>
      </c>
      <c r="C9" s="12">
        <v>67</v>
      </c>
      <c r="D9" s="15">
        <f>SUMPRODUCT((Tableau1[Produits]=B9)*(Tableau1[entrées]))</f>
        <v>0</v>
      </c>
      <c r="E9" s="16">
        <f>SUMPRODUCT((Tableau1[Produits]=B9)*(Tableau1[sorties]))</f>
        <v>0</v>
      </c>
      <c r="F9" s="14">
        <f>Tableau2[[#This Row],[Stock Initial]]+Tableau2[[#This Row],[Entrées]]-Tableau2[[#This Row],[Sorties]]</f>
        <v>67</v>
      </c>
      <c r="G9" s="8">
        <v>0.73</v>
      </c>
      <c r="H9" s="7">
        <f>Tableau2[[#This Row],[Nouveau stock]]*Tableau2[[#This Row],[P.U.]]</f>
        <v>48.91</v>
      </c>
      <c r="I9" t="str">
        <f>Tableau2[[#This Row],[Désignation Produits]]</f>
        <v>Café Moulu</v>
      </c>
    </row>
    <row r="10" spans="1:9" x14ac:dyDescent="0.35">
      <c r="A10" t="s">
        <v>94</v>
      </c>
      <c r="B10" s="4" t="s">
        <v>68</v>
      </c>
      <c r="C10" s="12">
        <v>10</v>
      </c>
      <c r="D10" s="15">
        <f>SUMPRODUCT((Tableau1[Produits]=B10)*(Tableau1[entrées]))</f>
        <v>0</v>
      </c>
      <c r="E10" s="16">
        <f>SUMPRODUCT((Tableau1[Produits]=B10)*(Tableau1[sorties]))</f>
        <v>0</v>
      </c>
      <c r="F10" s="14">
        <f>Tableau2[[#This Row],[Stock Initial]]+Tableau2[[#This Row],[Entrées]]-Tableau2[[#This Row],[Sorties]]</f>
        <v>10</v>
      </c>
      <c r="G10" s="8">
        <v>2.21</v>
      </c>
      <c r="H10" s="7">
        <f>Tableau2[[#This Row],[Nouveau stock]]*Tableau2[[#This Row],[P.U.]]</f>
        <v>22.1</v>
      </c>
      <c r="I10" t="str">
        <f>Tableau2[[#This Row],[Désignation Produits]]</f>
        <v>Café Soluble</v>
      </c>
    </row>
    <row r="11" spans="1:9" x14ac:dyDescent="0.35">
      <c r="A11" t="s">
        <v>94</v>
      </c>
      <c r="B11" s="3" t="s">
        <v>59</v>
      </c>
      <c r="C11" s="12">
        <v>0</v>
      </c>
      <c r="D11" s="15">
        <f>SUMPRODUCT((Tableau1[Produits]=B11)*(Tableau1[entrées]))</f>
        <v>0</v>
      </c>
      <c r="E11" s="16">
        <f>SUMPRODUCT((Tableau1[Produits]=B11)*(Tableau1[sorties]))</f>
        <v>0</v>
      </c>
      <c r="F11" s="14">
        <f>Tableau2[[#This Row],[Stock Initial]]+Tableau2[[#This Row],[Entrées]]-Tableau2[[#This Row],[Sorties]]</f>
        <v>0</v>
      </c>
      <c r="G11" s="8">
        <v>0</v>
      </c>
      <c r="H11" s="7">
        <f>Tableau2[[#This Row],[Nouveau stock]]*Tableau2[[#This Row],[P.U.]]</f>
        <v>0</v>
      </c>
      <c r="I11" t="str">
        <f>Tableau2[[#This Row],[Désignation Produits]]</f>
        <v>Ricoré</v>
      </c>
    </row>
    <row r="12" spans="1:9" x14ac:dyDescent="0.35">
      <c r="A12" t="s">
        <v>94</v>
      </c>
      <c r="B12" s="6" t="s">
        <v>32</v>
      </c>
      <c r="C12" s="12">
        <v>4</v>
      </c>
      <c r="D12" s="15">
        <f>SUMPRODUCT((Tableau1[Produits]=B12)*(Tableau1[entrées]))</f>
        <v>0</v>
      </c>
      <c r="E12" s="16">
        <f>SUMPRODUCT((Tableau1[Produits]=B12)*(Tableau1[sorties]))</f>
        <v>0</v>
      </c>
      <c r="F12" s="14">
        <f>Tableau2[[#This Row],[Stock Initial]]+Tableau2[[#This Row],[Entrées]]-Tableau2[[#This Row],[Sorties]]</f>
        <v>4</v>
      </c>
      <c r="G12" s="8">
        <v>4</v>
      </c>
      <c r="H12" s="7">
        <f>Tableau2[[#This Row],[Nouveau stock]]*Tableau2[[#This Row],[P.U.]]</f>
        <v>16</v>
      </c>
      <c r="I12" t="str">
        <f>Tableau2[[#This Row],[Désignation Produits]]</f>
        <v>Thé</v>
      </c>
    </row>
    <row r="13" spans="1:9" x14ac:dyDescent="0.35">
      <c r="A13" t="s">
        <v>94</v>
      </c>
      <c r="B13" s="4" t="s">
        <v>115</v>
      </c>
      <c r="C13" s="12">
        <v>6</v>
      </c>
      <c r="D13" s="15">
        <f>SUMPRODUCT((Tableau1[Produits]=B13)*(Tableau1[entrées]))</f>
        <v>0</v>
      </c>
      <c r="E13" s="16">
        <f>SUMPRODUCT((Tableau1[Produits]=B13)*(Tableau1[sorties]))</f>
        <v>0</v>
      </c>
      <c r="F13" s="14">
        <f>Tableau2[[#This Row],[Stock Initial]]+Tableau2[[#This Row],[Entrées]]-Tableau2[[#This Row],[Sorties]]</f>
        <v>6</v>
      </c>
      <c r="G13" s="8">
        <v>0.9</v>
      </c>
      <c r="H13" s="7">
        <f>Tableau2[[#This Row],[Nouveau stock]]*Tableau2[[#This Row],[P.U.]]</f>
        <v>5.4</v>
      </c>
      <c r="I13" t="str">
        <f>Tableau2[[#This Row],[Désignation Produits]]</f>
        <v>Tisanes</v>
      </c>
    </row>
    <row r="14" spans="1:9" x14ac:dyDescent="0.35">
      <c r="A14" t="s">
        <v>95</v>
      </c>
      <c r="B14" s="3" t="s">
        <v>8</v>
      </c>
      <c r="C14" s="12">
        <v>0</v>
      </c>
      <c r="D14" s="15">
        <f>SUMPRODUCT((Tableau1[Produits]=B14)*(Tableau1[entrées]))</f>
        <v>0</v>
      </c>
      <c r="E14" s="16">
        <f>SUMPRODUCT((Tableau1[Produits]=B14)*(Tableau1[sorties]))</f>
        <v>0</v>
      </c>
      <c r="F14" s="14">
        <f>Tableau2[[#This Row],[Stock Initial]]+Tableau2[[#This Row],[Entrées]]-Tableau2[[#This Row],[Sorties]]</f>
        <v>0</v>
      </c>
      <c r="G14" s="8">
        <v>0</v>
      </c>
      <c r="H14" s="7">
        <f>Tableau2[[#This Row],[Nouveau stock]]*Tableau2[[#This Row],[P.U.]]</f>
        <v>0</v>
      </c>
      <c r="I14" t="str">
        <f>Tableau2[[#This Row],[Désignation Produits]]</f>
        <v>Chocolat poudre</v>
      </c>
    </row>
    <row r="15" spans="1:9" x14ac:dyDescent="0.35">
      <c r="A15" t="s">
        <v>95</v>
      </c>
      <c r="B15" s="6" t="s">
        <v>160</v>
      </c>
      <c r="C15" s="12">
        <v>8</v>
      </c>
      <c r="D15" s="15">
        <f>SUMPRODUCT((Tableau1[Produits]=B15)*(Tableau1[entrées]))</f>
        <v>0</v>
      </c>
      <c r="E15" s="16">
        <f>SUMPRODUCT((Tableau1[Produits]=B15)*(Tableau1[sorties]))</f>
        <v>0</v>
      </c>
      <c r="F15" s="14">
        <f>Tableau2[[#This Row],[Stock Initial]]+Tableau2[[#This Row],[Entrées]]-Tableau2[[#This Row],[Sorties]]</f>
        <v>8</v>
      </c>
      <c r="G15" s="8">
        <v>0</v>
      </c>
      <c r="H15" s="7">
        <f>Tableau2[[#This Row],[Nouveau stock]]*Tableau2[[#This Row],[P.U.]]</f>
        <v>0</v>
      </c>
      <c r="I15" t="str">
        <f>Tableau2[[#This Row],[Désignation Produits]]</f>
        <v>Tablettes Chocolat Lait</v>
      </c>
    </row>
    <row r="16" spans="1:9" x14ac:dyDescent="0.35">
      <c r="A16" t="s">
        <v>95</v>
      </c>
      <c r="B16" s="3" t="s">
        <v>161</v>
      </c>
      <c r="C16" s="12">
        <v>29</v>
      </c>
      <c r="D16" s="15">
        <f>SUMPRODUCT((Tableau1[Produits]=B16)*(Tableau1[entrées]))</f>
        <v>0</v>
      </c>
      <c r="E16" s="16">
        <f>SUMPRODUCT((Tableau1[Produits]=B16)*(Tableau1[sorties]))</f>
        <v>0</v>
      </c>
      <c r="F16" s="14">
        <f>Tableau2[[#This Row],[Stock Initial]]+Tableau2[[#This Row],[Entrées]]-Tableau2[[#This Row],[Sorties]]</f>
        <v>29</v>
      </c>
      <c r="G16" s="8">
        <v>0</v>
      </c>
      <c r="H16" s="7">
        <f>Tableau2[[#This Row],[Nouveau stock]]*Tableau2[[#This Row],[P.U.]]</f>
        <v>0</v>
      </c>
      <c r="I16" t="str">
        <f>Tableau2[[#This Row],[Désignation Produits]]</f>
        <v>Tablettes Chocolat Noir</v>
      </c>
    </row>
    <row r="17" spans="1:9" x14ac:dyDescent="0.35">
      <c r="A17" t="s">
        <v>95</v>
      </c>
      <c r="B17" s="6" t="s">
        <v>31</v>
      </c>
      <c r="C17" s="12">
        <v>0</v>
      </c>
      <c r="D17" s="15">
        <f>SUMPRODUCT((Tableau1[Produits]=B17)*(Tableau1[entrées]))</f>
        <v>0</v>
      </c>
      <c r="E17" s="16">
        <f>SUMPRODUCT((Tableau1[Produits]=B17)*(Tableau1[sorties]))</f>
        <v>0</v>
      </c>
      <c r="F17" s="14">
        <f>Tableau2[[#This Row],[Stock Initial]]+Tableau2[[#This Row],[Entrées]]-Tableau2[[#This Row],[Sorties]]</f>
        <v>0</v>
      </c>
      <c r="G17" s="8">
        <v>0</v>
      </c>
      <c r="H17" s="7">
        <f>Tableau2[[#This Row],[Nouveau stock]]*Tableau2[[#This Row],[P.U.]]</f>
        <v>0</v>
      </c>
      <c r="I17" t="str">
        <f>Tableau2[[#This Row],[Désignation Produits]]</f>
        <v>Tablettes chocolat noisettes</v>
      </c>
    </row>
    <row r="18" spans="1:9" x14ac:dyDescent="0.35">
      <c r="A18" t="s">
        <v>106</v>
      </c>
      <c r="B18" s="3" t="s">
        <v>108</v>
      </c>
      <c r="C18" s="12">
        <v>2</v>
      </c>
      <c r="D18" s="15">
        <f>SUMPRODUCT((Tableau1[Produits]=B18)*(Tableau1[entrées]))</f>
        <v>0</v>
      </c>
      <c r="E18" s="16">
        <f>SUMPRODUCT((Tableau1[Produits]=B18)*(Tableau1[sorties]))</f>
        <v>0</v>
      </c>
      <c r="F18" s="14">
        <f>Tableau2[[#This Row],[Stock Initial]]+Tableau2[[#This Row],[Entrées]]-Tableau2[[#This Row],[Sorties]]</f>
        <v>2</v>
      </c>
      <c r="G18" s="8">
        <v>0.63</v>
      </c>
      <c r="H18" s="7">
        <f>Tableau2[[#This Row],[Nouveau stock]]*Tableau2[[#This Row],[P.U.]]</f>
        <v>1.26</v>
      </c>
      <c r="I18" t="str">
        <f>Tableau2[[#This Row],[Désignation Produits]]</f>
        <v>Autres</v>
      </c>
    </row>
    <row r="19" spans="1:9" x14ac:dyDescent="0.35">
      <c r="A19" t="s">
        <v>106</v>
      </c>
      <c r="B19" s="4" t="s">
        <v>107</v>
      </c>
      <c r="C19" s="12">
        <v>30</v>
      </c>
      <c r="D19" s="15">
        <f>SUMPRODUCT((Tableau1[Produits]=B19)*(Tableau1[entrées]))</f>
        <v>0</v>
      </c>
      <c r="E19" s="16">
        <f>SUMPRODUCT((Tableau1[Produits]=B19)*(Tableau1[sorties]))</f>
        <v>0</v>
      </c>
      <c r="F19" s="14">
        <f>Tableau2[[#This Row],[Stock Initial]]+Tableau2[[#This Row],[Entrées]]-Tableau2[[#This Row],[Sorties]]</f>
        <v>30</v>
      </c>
      <c r="G19" s="8">
        <v>0.64</v>
      </c>
      <c r="H19" s="7">
        <f>Tableau2[[#This Row],[Nouveau stock]]*Tableau2[[#This Row],[P.U.]]</f>
        <v>19.2</v>
      </c>
      <c r="I19" t="str">
        <f>Tableau2[[#This Row],[Désignation Produits]]</f>
        <v>Fruits rouge</v>
      </c>
    </row>
    <row r="20" spans="1:9" x14ac:dyDescent="0.35">
      <c r="A20" t="s">
        <v>106</v>
      </c>
      <c r="B20" s="3" t="s">
        <v>70</v>
      </c>
      <c r="C20" s="12">
        <v>1</v>
      </c>
      <c r="D20" s="15">
        <f>SUMPRODUCT((Tableau1[Produits]=B20)*(Tableau1[entrées]))</f>
        <v>0</v>
      </c>
      <c r="E20" s="16">
        <f>SUMPRODUCT((Tableau1[Produits]=B20)*(Tableau1[sorties]))</f>
        <v>0</v>
      </c>
      <c r="F20" s="14">
        <f>Tableau2[[#This Row],[Stock Initial]]+Tableau2[[#This Row],[Entrées]]-Tableau2[[#This Row],[Sorties]]</f>
        <v>1</v>
      </c>
      <c r="G20" s="8">
        <v>1</v>
      </c>
      <c r="H20" s="7">
        <f>Tableau2[[#This Row],[Nouveau stock]]*Tableau2[[#This Row],[P.U.]]</f>
        <v>1</v>
      </c>
      <c r="I20" t="str">
        <f>Tableau2[[#This Row],[Désignation Produits]]</f>
        <v>Miel</v>
      </c>
    </row>
    <row r="21" spans="1:9" x14ac:dyDescent="0.35">
      <c r="A21" t="s">
        <v>96</v>
      </c>
      <c r="B21" s="3" t="s">
        <v>116</v>
      </c>
      <c r="C21" s="12">
        <v>4</v>
      </c>
      <c r="D21" s="15">
        <f>SUMPRODUCT((Tableau1[Produits]=B21)*(Tableau1[entrées]))</f>
        <v>0</v>
      </c>
      <c r="E21" s="16">
        <f>SUMPRODUCT((Tableau1[Produits]=B21)*(Tableau1[sorties]))</f>
        <v>0</v>
      </c>
      <c r="F21" s="14">
        <f>Tableau2[[#This Row],[Stock Initial]]+Tableau2[[#This Row],[Entrées]]-Tableau2[[#This Row],[Sorties]]</f>
        <v>4</v>
      </c>
      <c r="G21" s="8">
        <v>4</v>
      </c>
      <c r="H21" s="7">
        <f>Tableau2[[#This Row],[Nouveau stock]]*Tableau2[[#This Row],[P.U.]]</f>
        <v>16</v>
      </c>
      <c r="I21" t="str">
        <f>Tableau2[[#This Row],[Désignation Produits]]</f>
        <v>Nutella</v>
      </c>
    </row>
    <row r="22" spans="1:9" x14ac:dyDescent="0.35">
      <c r="A22" t="s">
        <v>97</v>
      </c>
      <c r="B22" s="3" t="s">
        <v>3</v>
      </c>
      <c r="C22" s="12">
        <v>4</v>
      </c>
      <c r="D22" s="15">
        <f>SUMPRODUCT((Tableau1[Produits]=B22)*(Tableau1[entrées]))</f>
        <v>0</v>
      </c>
      <c r="E22" s="16">
        <f>SUMPRODUCT((Tableau1[Produits]=B22)*(Tableau1[sorties]))</f>
        <v>0</v>
      </c>
      <c r="F22" s="14">
        <f>Tableau2[[#This Row],[Stock Initial]]+Tableau2[[#This Row],[Entrées]]-Tableau2[[#This Row],[Sorties]]</f>
        <v>4</v>
      </c>
      <c r="G22" s="8">
        <v>0.95</v>
      </c>
      <c r="H22" s="7">
        <f>Tableau2[[#This Row],[Nouveau stock]]*Tableau2[[#This Row],[P.U.]]</f>
        <v>3.8</v>
      </c>
      <c r="I22" t="str">
        <f>Tableau2[[#This Row],[Désignation Produits]]</f>
        <v>Ananas ½</v>
      </c>
    </row>
    <row r="23" spans="1:9" x14ac:dyDescent="0.35">
      <c r="A23" t="s">
        <v>97</v>
      </c>
      <c r="B23" s="3" t="s">
        <v>104</v>
      </c>
      <c r="C23" s="12">
        <v>2</v>
      </c>
      <c r="D23" s="15">
        <f>SUMPRODUCT((Tableau1[Produits]=B23)*(Tableau1[entrées]))</f>
        <v>0</v>
      </c>
      <c r="E23" s="16">
        <f>SUMPRODUCT((Tableau1[Produits]=B23)*(Tableau1[sorties]))</f>
        <v>0</v>
      </c>
      <c r="F23" s="14">
        <f>Tableau2[[#This Row],[Stock Initial]]+Tableau2[[#This Row],[Entrées]]-Tableau2[[#This Row],[Sorties]]</f>
        <v>2</v>
      </c>
      <c r="G23" s="8">
        <v>2.04</v>
      </c>
      <c r="H23" s="7">
        <f>Tableau2[[#This Row],[Nouveau stock]]*Tableau2[[#This Row],[P.U.]]</f>
        <v>4.08</v>
      </c>
      <c r="I23" t="str">
        <f>Tableau2[[#This Row],[Désignation Produits]]</f>
        <v>Artichauts</v>
      </c>
    </row>
    <row r="24" spans="1:9" x14ac:dyDescent="0.35">
      <c r="A24" t="s">
        <v>97</v>
      </c>
      <c r="B24" s="4" t="s">
        <v>117</v>
      </c>
      <c r="C24" s="12">
        <v>0</v>
      </c>
      <c r="D24" s="15">
        <f>SUMPRODUCT((Tableau1[Produits]=B24)*(Tableau1[entrées]))</f>
        <v>0</v>
      </c>
      <c r="E24" s="16">
        <f>SUMPRODUCT((Tableau1[Produits]=B24)*(Tableau1[sorties]))</f>
        <v>0</v>
      </c>
      <c r="F24" s="14">
        <f>Tableau2[[#This Row],[Stock Initial]]+Tableau2[[#This Row],[Entrées]]-Tableau2[[#This Row],[Sorties]]</f>
        <v>0</v>
      </c>
      <c r="G24" s="8">
        <v>1.18</v>
      </c>
      <c r="H24" s="7">
        <f>Tableau2[[#This Row],[Nouveau stock]]*Tableau2[[#This Row],[P.U.]]</f>
        <v>0</v>
      </c>
      <c r="I24" t="str">
        <f>Tableau2[[#This Row],[Désignation Produits]]</f>
        <v xml:space="preserve">Asperges </v>
      </c>
    </row>
    <row r="25" spans="1:9" x14ac:dyDescent="0.35">
      <c r="A25" t="s">
        <v>97</v>
      </c>
      <c r="B25" s="3" t="s">
        <v>78</v>
      </c>
      <c r="C25" s="12">
        <v>0</v>
      </c>
      <c r="D25" s="15">
        <f>SUMPRODUCT((Tableau1[Produits]=B25)*(Tableau1[entrées]))</f>
        <v>0</v>
      </c>
      <c r="E25" s="16">
        <f>SUMPRODUCT((Tableau1[Produits]=B25)*(Tableau1[sorties]))</f>
        <v>0</v>
      </c>
      <c r="F25" s="14">
        <f>Tableau2[[#This Row],[Stock Initial]]+Tableau2[[#This Row],[Entrées]]-Tableau2[[#This Row],[Sorties]]</f>
        <v>0</v>
      </c>
      <c r="G25" s="8">
        <v>1.72</v>
      </c>
      <c r="H25" s="7">
        <f>Tableau2[[#This Row],[Nouveau stock]]*Tableau2[[#This Row],[P.U.]]</f>
        <v>0</v>
      </c>
      <c r="I25" t="str">
        <f>Tableau2[[#This Row],[Désignation Produits]]</f>
        <v>Caramel</v>
      </c>
    </row>
    <row r="26" spans="1:9" x14ac:dyDescent="0.35">
      <c r="A26" t="s">
        <v>97</v>
      </c>
      <c r="B26" s="4" t="s">
        <v>52</v>
      </c>
      <c r="C26" s="12">
        <v>4</v>
      </c>
      <c r="D26" s="15">
        <f>SUMPRODUCT((Tableau1[Produits]=B26)*(Tableau1[entrées]))</f>
        <v>0</v>
      </c>
      <c r="E26" s="16">
        <f>SUMPRODUCT((Tableau1[Produits]=B26)*(Tableau1[sorties]))</f>
        <v>0</v>
      </c>
      <c r="F26" s="14">
        <f>Tableau2[[#This Row],[Stock Initial]]+Tableau2[[#This Row],[Entrées]]-Tableau2[[#This Row],[Sorties]]</f>
        <v>4</v>
      </c>
      <c r="G26" s="8">
        <v>0.76</v>
      </c>
      <c r="H26" s="7">
        <f>Tableau2[[#This Row],[Nouveau stock]]*Tableau2[[#This Row],[P.U.]]</f>
        <v>3.04</v>
      </c>
      <c r="I26" t="str">
        <f>Tableau2[[#This Row],[Désignation Produits]]</f>
        <v>Carottes 1/2</v>
      </c>
    </row>
    <row r="27" spans="1:9" x14ac:dyDescent="0.35">
      <c r="A27" t="s">
        <v>97</v>
      </c>
      <c r="B27" s="3" t="s">
        <v>4</v>
      </c>
      <c r="C27" s="12">
        <v>0</v>
      </c>
      <c r="D27" s="15">
        <f>SUMPRODUCT((Tableau1[Produits]=B27)*(Tableau1[entrées]))</f>
        <v>0</v>
      </c>
      <c r="E27" s="16">
        <f>SUMPRODUCT((Tableau1[Produits]=B27)*(Tableau1[sorties]))</f>
        <v>0</v>
      </c>
      <c r="F27" s="14">
        <f>Tableau2[[#This Row],[Stock Initial]]+Tableau2[[#This Row],[Entrées]]-Tableau2[[#This Row],[Sorties]]</f>
        <v>0</v>
      </c>
      <c r="G27" s="8">
        <v>0</v>
      </c>
      <c r="H27" s="7">
        <f>Tableau2[[#This Row],[Nouveau stock]]*Tableau2[[#This Row],[P.U.]]</f>
        <v>0</v>
      </c>
      <c r="I27" t="str">
        <f>Tableau2[[#This Row],[Désignation Produits]]</f>
        <v>Cassoulet 1/2</v>
      </c>
    </row>
    <row r="28" spans="1:9" x14ac:dyDescent="0.35">
      <c r="A28" t="s">
        <v>97</v>
      </c>
      <c r="B28" s="4" t="s">
        <v>5</v>
      </c>
      <c r="C28" s="12">
        <v>27</v>
      </c>
      <c r="D28" s="15">
        <f>SUMPRODUCT((Tableau1[Produits]=B28)*(Tableau1[entrées]))</f>
        <v>0</v>
      </c>
      <c r="E28" s="16">
        <f>SUMPRODUCT((Tableau1[Produits]=B28)*(Tableau1[sorties]))</f>
        <v>0</v>
      </c>
      <c r="F28" s="14">
        <f>Tableau2[[#This Row],[Stock Initial]]+Tableau2[[#This Row],[Entrées]]-Tableau2[[#This Row],[Sorties]]</f>
        <v>27</v>
      </c>
      <c r="G28" s="8">
        <v>2.4500000000000002</v>
      </c>
      <c r="H28" s="7">
        <f>Tableau2[[#This Row],[Nouveau stock]]*Tableau2[[#This Row],[P.U.]]</f>
        <v>66.150000000000006</v>
      </c>
      <c r="I28" t="str">
        <f>Tableau2[[#This Row],[Désignation Produits]]</f>
        <v>Cassoulet 4/4</v>
      </c>
    </row>
    <row r="29" spans="1:9" x14ac:dyDescent="0.35">
      <c r="A29" t="s">
        <v>97</v>
      </c>
      <c r="B29" s="3" t="s">
        <v>6</v>
      </c>
      <c r="C29" s="12">
        <v>0</v>
      </c>
      <c r="D29" s="15">
        <f>SUMPRODUCT((Tableau1[Produits]=B29)*(Tableau1[entrées]))</f>
        <v>0</v>
      </c>
      <c r="E29" s="16">
        <f>SUMPRODUCT((Tableau1[Produits]=B29)*(Tableau1[sorties]))</f>
        <v>0</v>
      </c>
      <c r="F29" s="14">
        <f>Tableau2[[#This Row],[Stock Initial]]+Tableau2[[#This Row],[Entrées]]-Tableau2[[#This Row],[Sorties]]</f>
        <v>0</v>
      </c>
      <c r="G29" s="8">
        <v>0</v>
      </c>
      <c r="H29" s="7">
        <f>Tableau2[[#This Row],[Nouveau stock]]*Tableau2[[#This Row],[P.U.]]</f>
        <v>0</v>
      </c>
      <c r="I29" t="str">
        <f>Tableau2[[#This Row],[Désignation Produits]]</f>
        <v>Céréales</v>
      </c>
    </row>
    <row r="30" spans="1:9" x14ac:dyDescent="0.35">
      <c r="A30" t="s">
        <v>97</v>
      </c>
      <c r="B30" s="4" t="s">
        <v>105</v>
      </c>
      <c r="C30" s="12">
        <v>10</v>
      </c>
      <c r="D30" s="15">
        <f>SUMPRODUCT((Tableau1[Produits]=B30)*(Tableau1[entrées]))</f>
        <v>0</v>
      </c>
      <c r="E30" s="16">
        <f>SUMPRODUCT((Tableau1[Produits]=B30)*(Tableau1[sorties]))</f>
        <v>0</v>
      </c>
      <c r="F30" s="14">
        <f>Tableau2[[#This Row],[Stock Initial]]+Tableau2[[#This Row],[Entrées]]-Tableau2[[#This Row],[Sorties]]</f>
        <v>10</v>
      </c>
      <c r="G30" s="8">
        <v>0.63</v>
      </c>
      <c r="H30" s="7">
        <f>Tableau2[[#This Row],[Nouveau stock]]*Tableau2[[#This Row],[P.U.]]</f>
        <v>6.3</v>
      </c>
      <c r="I30" t="str">
        <f>Tableau2[[#This Row],[Désignation Produits]]</f>
        <v>Champignons ½</v>
      </c>
    </row>
    <row r="31" spans="1:9" x14ac:dyDescent="0.35">
      <c r="A31" t="s">
        <v>97</v>
      </c>
      <c r="B31" s="3" t="s">
        <v>72</v>
      </c>
      <c r="C31" s="12">
        <v>6</v>
      </c>
      <c r="D31" s="15">
        <f>SUMPRODUCT((Tableau1[Produits]=B31)*(Tableau1[entrées]))</f>
        <v>0</v>
      </c>
      <c r="E31" s="16">
        <f>SUMPRODUCT((Tableau1[Produits]=B31)*(Tableau1[sorties]))</f>
        <v>0</v>
      </c>
      <c r="F31" s="14">
        <f>Tableau2[[#This Row],[Stock Initial]]+Tableau2[[#This Row],[Entrées]]-Tableau2[[#This Row],[Sorties]]</f>
        <v>6</v>
      </c>
      <c r="G31" s="8">
        <v>1.2</v>
      </c>
      <c r="H31" s="7">
        <f>Tableau2[[#This Row],[Nouveau stock]]*Tableau2[[#This Row],[P.U.]]</f>
        <v>7.1999999999999993</v>
      </c>
      <c r="I31" t="str">
        <f>Tableau2[[#This Row],[Désignation Produits]]</f>
        <v>Champignons 4/4</v>
      </c>
    </row>
    <row r="32" spans="1:9" x14ac:dyDescent="0.35">
      <c r="A32" t="s">
        <v>97</v>
      </c>
      <c r="B32" s="4" t="s">
        <v>7</v>
      </c>
      <c r="C32" s="12">
        <v>5</v>
      </c>
      <c r="D32" s="15">
        <f>SUMPRODUCT((Tableau1[Produits]=B32)*(Tableau1[entrées]))</f>
        <v>0</v>
      </c>
      <c r="E32" s="16">
        <f>SUMPRODUCT((Tableau1[Produits]=B32)*(Tableau1[sorties]))</f>
        <v>0</v>
      </c>
      <c r="F32" s="14">
        <f>Tableau2[[#This Row],[Stock Initial]]+Tableau2[[#This Row],[Entrées]]-Tableau2[[#This Row],[Sorties]]</f>
        <v>5</v>
      </c>
      <c r="G32" s="8">
        <v>1.9</v>
      </c>
      <c r="H32" s="7">
        <f>Tableau2[[#This Row],[Nouveau stock]]*Tableau2[[#This Row],[P.U.]]</f>
        <v>9.5</v>
      </c>
      <c r="I32" t="str">
        <f>Tableau2[[#This Row],[Désignation Produits]]</f>
        <v>Chili con carné 4/4</v>
      </c>
    </row>
    <row r="33" spans="1:9" x14ac:dyDescent="0.35">
      <c r="A33" t="s">
        <v>97</v>
      </c>
      <c r="B33" s="4" t="s">
        <v>9</v>
      </c>
      <c r="C33" s="12">
        <v>4</v>
      </c>
      <c r="D33" s="15">
        <f>SUMPRODUCT((Tableau1[Produits]=B33)*(Tableau1[entrées]))</f>
        <v>0</v>
      </c>
      <c r="E33" s="16">
        <f>SUMPRODUCT((Tableau1[Produits]=B33)*(Tableau1[sorties]))</f>
        <v>0</v>
      </c>
      <c r="F33" s="14">
        <f>Tableau2[[#This Row],[Stock Initial]]+Tableau2[[#This Row],[Entrées]]-Tableau2[[#This Row],[Sorties]]</f>
        <v>4</v>
      </c>
      <c r="G33" s="8">
        <v>1.19</v>
      </c>
      <c r="H33" s="7">
        <f>Tableau2[[#This Row],[Nouveau stock]]*Tableau2[[#This Row],[P.U.]]</f>
        <v>4.76</v>
      </c>
      <c r="I33" t="str">
        <f>Tableau2[[#This Row],[Désignation Produits]]</f>
        <v>Choucroute ½</v>
      </c>
    </row>
    <row r="34" spans="1:9" x14ac:dyDescent="0.35">
      <c r="A34" t="s">
        <v>97</v>
      </c>
      <c r="B34" s="3" t="s">
        <v>10</v>
      </c>
      <c r="C34" s="12">
        <v>6</v>
      </c>
      <c r="D34" s="15">
        <f>SUMPRODUCT((Tableau1[Produits]=B34)*(Tableau1[entrées]))</f>
        <v>0</v>
      </c>
      <c r="E34" s="16">
        <f>SUMPRODUCT((Tableau1[Produits]=B34)*(Tableau1[sorties]))</f>
        <v>0</v>
      </c>
      <c r="F34" s="14">
        <f>Tableau2[[#This Row],[Stock Initial]]+Tableau2[[#This Row],[Entrées]]-Tableau2[[#This Row],[Sorties]]</f>
        <v>6</v>
      </c>
      <c r="G34" s="8">
        <v>0</v>
      </c>
      <c r="H34" s="7">
        <f>Tableau2[[#This Row],[Nouveau stock]]*Tableau2[[#This Row],[P.U.]]</f>
        <v>0</v>
      </c>
      <c r="I34" t="str">
        <f>Tableau2[[#This Row],[Désignation Produits]]</f>
        <v>Choucroute 4/4</v>
      </c>
    </row>
    <row r="35" spans="1:9" x14ac:dyDescent="0.35">
      <c r="A35" t="s">
        <v>97</v>
      </c>
      <c r="B35" s="4" t="s">
        <v>71</v>
      </c>
      <c r="C35" s="12">
        <v>0</v>
      </c>
      <c r="D35" s="15">
        <f>SUMPRODUCT((Tableau1[Produits]=B35)*(Tableau1[entrées]))</f>
        <v>0</v>
      </c>
      <c r="E35" s="16">
        <f>SUMPRODUCT((Tableau1[Produits]=B35)*(Tableau1[sorties]))</f>
        <v>0</v>
      </c>
      <c r="F35" s="14">
        <f>Tableau2[[#This Row],[Stock Initial]]+Tableau2[[#This Row],[Entrées]]-Tableau2[[#This Row],[Sorties]]</f>
        <v>0</v>
      </c>
      <c r="G35" s="8">
        <v>0</v>
      </c>
      <c r="H35" s="7">
        <f>Tableau2[[#This Row],[Nouveau stock]]*Tableau2[[#This Row],[P.U.]]</f>
        <v>0</v>
      </c>
      <c r="I35" t="str">
        <f>Tableau2[[#This Row],[Désignation Produits]]</f>
        <v>Cœur de palmiers</v>
      </c>
    </row>
    <row r="36" spans="1:9" x14ac:dyDescent="0.35">
      <c r="A36" t="s">
        <v>97</v>
      </c>
      <c r="B36" s="3" t="s">
        <v>11</v>
      </c>
      <c r="C36" s="12">
        <v>5</v>
      </c>
      <c r="D36" s="15">
        <f>SUMPRODUCT((Tableau1[Produits]=B36)*(Tableau1[entrées]))</f>
        <v>0</v>
      </c>
      <c r="E36" s="16">
        <f>SUMPRODUCT((Tableau1[Produits]=B36)*(Tableau1[sorties]))</f>
        <v>0</v>
      </c>
      <c r="F36" s="14">
        <f>Tableau2[[#This Row],[Stock Initial]]+Tableau2[[#This Row],[Entrées]]-Tableau2[[#This Row],[Sorties]]</f>
        <v>5</v>
      </c>
      <c r="G36" s="8">
        <v>0.75</v>
      </c>
      <c r="H36" s="7">
        <f>Tableau2[[#This Row],[Nouveau stock]]*Tableau2[[#This Row],[P.U.]]</f>
        <v>3.75</v>
      </c>
      <c r="I36" t="str">
        <f>Tableau2[[#This Row],[Désignation Produits]]</f>
        <v>Cornichons</v>
      </c>
    </row>
    <row r="37" spans="1:9" x14ac:dyDescent="0.35">
      <c r="A37" t="s">
        <v>97</v>
      </c>
      <c r="B37" s="4" t="s">
        <v>109</v>
      </c>
      <c r="C37" s="12">
        <v>10</v>
      </c>
      <c r="D37" s="15">
        <f>SUMPRODUCT((Tableau1[Produits]=B37)*(Tableau1[entrées]))</f>
        <v>0</v>
      </c>
      <c r="E37" s="16">
        <f>SUMPRODUCT((Tableau1[Produits]=B37)*(Tableau1[sorties]))</f>
        <v>0</v>
      </c>
      <c r="F37" s="14">
        <f>Tableau2[[#This Row],[Stock Initial]]+Tableau2[[#This Row],[Entrées]]-Tableau2[[#This Row],[Sorties]]</f>
        <v>10</v>
      </c>
      <c r="G37" s="8">
        <v>1.25</v>
      </c>
      <c r="H37" s="7">
        <f>Tableau2[[#This Row],[Nouveau stock]]*Tableau2[[#This Row],[P.U.]]</f>
        <v>12.5</v>
      </c>
      <c r="I37" t="str">
        <f>Tableau2[[#This Row],[Désignation Produits]]</f>
        <v>Fruits au Sirop 4/4</v>
      </c>
    </row>
    <row r="38" spans="1:9" x14ac:dyDescent="0.35">
      <c r="A38" t="s">
        <v>97</v>
      </c>
      <c r="B38" s="4" t="s">
        <v>73</v>
      </c>
      <c r="C38" s="12">
        <v>3</v>
      </c>
      <c r="D38" s="15">
        <f>SUMPRODUCT((Tableau1[Produits]=B38)*(Tableau1[entrées]))</f>
        <v>0</v>
      </c>
      <c r="E38" s="16">
        <f>SUMPRODUCT((Tableau1[Produits]=B38)*(Tableau1[sorties]))</f>
        <v>0</v>
      </c>
      <c r="F38" s="14">
        <f>Tableau2[[#This Row],[Stock Initial]]+Tableau2[[#This Row],[Entrées]]-Tableau2[[#This Row],[Sorties]]</f>
        <v>3</v>
      </c>
      <c r="G38" s="8">
        <v>1.05</v>
      </c>
      <c r="H38" s="7">
        <f>Tableau2[[#This Row],[Nouveau stock]]*Tableau2[[#This Row],[P.U.]]</f>
        <v>3.1500000000000004</v>
      </c>
      <c r="I38" t="str">
        <f>Tableau2[[#This Row],[Désignation Produits]]</f>
        <v>Gratin dauphinois 4/4</v>
      </c>
    </row>
    <row r="39" spans="1:9" x14ac:dyDescent="0.35">
      <c r="A39" t="s">
        <v>97</v>
      </c>
      <c r="B39" s="3" t="s">
        <v>110</v>
      </c>
      <c r="C39" s="12">
        <v>0</v>
      </c>
      <c r="D39" s="15">
        <f>SUMPRODUCT((Tableau1[Produits]=B39)*(Tableau1[entrées]))</f>
        <v>0</v>
      </c>
      <c r="E39" s="16">
        <f>SUMPRODUCT((Tableau1[Produits]=B39)*(Tableau1[sorties]))</f>
        <v>0</v>
      </c>
      <c r="F39" s="14">
        <f>Tableau2[[#This Row],[Stock Initial]]+Tableau2[[#This Row],[Entrées]]-Tableau2[[#This Row],[Sorties]]</f>
        <v>0</v>
      </c>
      <c r="G39" s="8">
        <v>0.61</v>
      </c>
      <c r="H39" s="7">
        <f>Tableau2[[#This Row],[Nouveau stock]]*Tableau2[[#This Row],[P.U.]]</f>
        <v>0</v>
      </c>
      <c r="I39" t="str">
        <f>Tableau2[[#This Row],[Désignation Produits]]</f>
        <v>Haricots blancs ½</v>
      </c>
    </row>
    <row r="40" spans="1:9" x14ac:dyDescent="0.35">
      <c r="A40" t="s">
        <v>97</v>
      </c>
      <c r="B40" s="4" t="s">
        <v>12</v>
      </c>
      <c r="C40" s="12">
        <v>5</v>
      </c>
      <c r="D40" s="15">
        <f>SUMPRODUCT((Tableau1[Produits]=B40)*(Tableau1[entrées]))</f>
        <v>0</v>
      </c>
      <c r="E40" s="16">
        <f>SUMPRODUCT((Tableau1[Produits]=B40)*(Tableau1[sorties]))</f>
        <v>0</v>
      </c>
      <c r="F40" s="14">
        <f>Tableau2[[#This Row],[Stock Initial]]+Tableau2[[#This Row],[Entrées]]-Tableau2[[#This Row],[Sorties]]</f>
        <v>5</v>
      </c>
      <c r="G40" s="8">
        <v>0.95</v>
      </c>
      <c r="H40" s="7">
        <f>Tableau2[[#This Row],[Nouveau stock]]*Tableau2[[#This Row],[P.U.]]</f>
        <v>4.75</v>
      </c>
      <c r="I40" t="str">
        <f>Tableau2[[#This Row],[Désignation Produits]]</f>
        <v>Haricots blancs 4/4</v>
      </c>
    </row>
    <row r="41" spans="1:9" x14ac:dyDescent="0.35">
      <c r="A41" t="s">
        <v>97</v>
      </c>
      <c r="B41" s="4" t="s">
        <v>15</v>
      </c>
      <c r="C41" s="12">
        <v>6</v>
      </c>
      <c r="D41" s="15">
        <f>SUMPRODUCT((Tableau1[Produits]=B41)*(Tableau1[entrées]))</f>
        <v>0</v>
      </c>
      <c r="E41" s="16">
        <f>SUMPRODUCT((Tableau1[Produits]=B41)*(Tableau1[sorties]))</f>
        <v>0</v>
      </c>
      <c r="F41" s="14">
        <f>Tableau2[[#This Row],[Stock Initial]]+Tableau2[[#This Row],[Entrées]]-Tableau2[[#This Row],[Sorties]]</f>
        <v>6</v>
      </c>
      <c r="G41" s="8">
        <v>1.0900000000000001</v>
      </c>
      <c r="H41" s="7">
        <f>Tableau2[[#This Row],[Nouveau stock]]*Tableau2[[#This Row],[P.U.]]</f>
        <v>6.5400000000000009</v>
      </c>
      <c r="I41" t="str">
        <f>Tableau2[[#This Row],[Désignation Produits]]</f>
        <v>Légumes couscous 4/4</v>
      </c>
    </row>
    <row r="42" spans="1:9" x14ac:dyDescent="0.35">
      <c r="A42" t="s">
        <v>97</v>
      </c>
      <c r="B42" s="3" t="s">
        <v>16</v>
      </c>
      <c r="C42" s="12">
        <v>0</v>
      </c>
      <c r="D42" s="15">
        <f>SUMPRODUCT((Tableau1[Produits]=B42)*(Tableau1[entrées]))</f>
        <v>0</v>
      </c>
      <c r="E42" s="16">
        <f>SUMPRODUCT((Tableau1[Produits]=B42)*(Tableau1[sorties]))</f>
        <v>0</v>
      </c>
      <c r="F42" s="14">
        <f>Tableau2[[#This Row],[Stock Initial]]+Tableau2[[#This Row],[Entrées]]-Tableau2[[#This Row],[Sorties]]</f>
        <v>0</v>
      </c>
      <c r="G42" s="8">
        <v>0</v>
      </c>
      <c r="H42" s="7">
        <f>Tableau2[[#This Row],[Nouveau stock]]*Tableau2[[#This Row],[P.U.]]</f>
        <v>0</v>
      </c>
      <c r="I42" t="str">
        <f>Tableau2[[#This Row],[Désignation Produits]]</f>
        <v>Lentilles ½</v>
      </c>
    </row>
    <row r="43" spans="1:9" x14ac:dyDescent="0.35">
      <c r="A43" t="s">
        <v>97</v>
      </c>
      <c r="B43" s="4" t="s">
        <v>17</v>
      </c>
      <c r="C43" s="12">
        <v>0</v>
      </c>
      <c r="D43" s="15">
        <f>SUMPRODUCT((Tableau1[Produits]=B43)*(Tableau1[entrées]))</f>
        <v>0</v>
      </c>
      <c r="E43" s="16">
        <f>SUMPRODUCT((Tableau1[Produits]=B43)*(Tableau1[sorties]))</f>
        <v>0</v>
      </c>
      <c r="F43" s="14">
        <f>Tableau2[[#This Row],[Stock Initial]]+Tableau2[[#This Row],[Entrées]]-Tableau2[[#This Row],[Sorties]]</f>
        <v>0</v>
      </c>
      <c r="G43" s="8">
        <v>0</v>
      </c>
      <c r="H43" s="7">
        <f>Tableau2[[#This Row],[Nouveau stock]]*Tableau2[[#This Row],[P.U.]]</f>
        <v>0</v>
      </c>
      <c r="I43" t="str">
        <f>Tableau2[[#This Row],[Désignation Produits]]</f>
        <v>Lentilles 4/4</v>
      </c>
    </row>
    <row r="44" spans="1:9" x14ac:dyDescent="0.35">
      <c r="A44" t="s">
        <v>97</v>
      </c>
      <c r="B44" s="3" t="s">
        <v>18</v>
      </c>
      <c r="C44" s="12">
        <v>0</v>
      </c>
      <c r="D44" s="15">
        <f>SUMPRODUCT((Tableau1[Produits]=B44)*(Tableau1[entrées]))</f>
        <v>0</v>
      </c>
      <c r="E44" s="16">
        <f>SUMPRODUCT((Tableau1[Produits]=B44)*(Tableau1[sorties]))</f>
        <v>0</v>
      </c>
      <c r="F44" s="14">
        <f>Tableau2[[#This Row],[Stock Initial]]+Tableau2[[#This Row],[Entrées]]-Tableau2[[#This Row],[Sorties]]</f>
        <v>0</v>
      </c>
      <c r="G44" s="8">
        <v>0.64</v>
      </c>
      <c r="H44" s="7">
        <f>Tableau2[[#This Row],[Nouveau stock]]*Tableau2[[#This Row],[P.U.]]</f>
        <v>0</v>
      </c>
      <c r="I44" t="str">
        <f>Tableau2[[#This Row],[Désignation Produits]]</f>
        <v>Macedoine ½</v>
      </c>
    </row>
    <row r="45" spans="1:9" x14ac:dyDescent="0.35">
      <c r="A45" t="s">
        <v>97</v>
      </c>
      <c r="B45" s="4" t="s">
        <v>19</v>
      </c>
      <c r="C45" s="12">
        <v>8</v>
      </c>
      <c r="D45" s="15">
        <f>SUMPRODUCT((Tableau1[Produits]=B45)*(Tableau1[entrées]))</f>
        <v>0</v>
      </c>
      <c r="E45" s="16">
        <f>SUMPRODUCT((Tableau1[Produits]=B45)*(Tableau1[sorties]))</f>
        <v>0</v>
      </c>
      <c r="F45" s="14">
        <f>Tableau2[[#This Row],[Stock Initial]]+Tableau2[[#This Row],[Entrées]]-Tableau2[[#This Row],[Sorties]]</f>
        <v>8</v>
      </c>
      <c r="G45" s="8">
        <v>1.31</v>
      </c>
      <c r="H45" s="7">
        <f>Tableau2[[#This Row],[Nouveau stock]]*Tableau2[[#This Row],[P.U.]]</f>
        <v>10.48</v>
      </c>
      <c r="I45" t="str">
        <f>Tableau2[[#This Row],[Désignation Produits]]</f>
        <v>Macédoine 4/4</v>
      </c>
    </row>
    <row r="46" spans="1:9" x14ac:dyDescent="0.35">
      <c r="A46" t="s">
        <v>97</v>
      </c>
      <c r="B46" s="3" t="s">
        <v>111</v>
      </c>
      <c r="C46" s="12">
        <v>1</v>
      </c>
      <c r="D46" s="15">
        <f>SUMPRODUCT((Tableau1[Produits]=B46)*(Tableau1[entrées]))</f>
        <v>0</v>
      </c>
      <c r="E46" s="16">
        <f>SUMPRODUCT((Tableau1[Produits]=B46)*(Tableau1[sorties]))</f>
        <v>0</v>
      </c>
      <c r="F46" s="14">
        <f>Tableau2[[#This Row],[Stock Initial]]+Tableau2[[#This Row],[Entrées]]-Tableau2[[#This Row],[Sorties]]</f>
        <v>1</v>
      </c>
      <c r="G46" s="8">
        <v>0.75</v>
      </c>
      <c r="H46" s="7">
        <f>Tableau2[[#This Row],[Nouveau stock]]*Tableau2[[#This Row],[P.U.]]</f>
        <v>0.75</v>
      </c>
      <c r="I46" t="str">
        <f>Tableau2[[#This Row],[Désignation Produits]]</f>
        <v>Petits pois ½</v>
      </c>
    </row>
    <row r="47" spans="1:9" x14ac:dyDescent="0.35">
      <c r="A47" t="s">
        <v>97</v>
      </c>
      <c r="B47" s="4" t="s">
        <v>74</v>
      </c>
      <c r="C47" s="12">
        <v>7</v>
      </c>
      <c r="D47" s="15">
        <f>SUMPRODUCT((Tableau1[Produits]=B47)*(Tableau1[entrées]))</f>
        <v>0</v>
      </c>
      <c r="E47" s="16">
        <f>SUMPRODUCT((Tableau1[Produits]=B47)*(Tableau1[sorties]))</f>
        <v>0</v>
      </c>
      <c r="F47" s="14">
        <f>Tableau2[[#This Row],[Stock Initial]]+Tableau2[[#This Row],[Entrées]]-Tableau2[[#This Row],[Sorties]]</f>
        <v>7</v>
      </c>
      <c r="G47" s="8">
        <v>0.99</v>
      </c>
      <c r="H47" s="7">
        <f>Tableau2[[#This Row],[Nouveau stock]]*Tableau2[[#This Row],[P.U.]]</f>
        <v>6.93</v>
      </c>
      <c r="I47" t="str">
        <f>Tableau2[[#This Row],[Désignation Produits]]</f>
        <v>Petits pois 4/4</v>
      </c>
    </row>
    <row r="48" spans="1:9" x14ac:dyDescent="0.35">
      <c r="A48" t="s">
        <v>97</v>
      </c>
      <c r="B48" s="3" t="s">
        <v>75</v>
      </c>
      <c r="C48" s="12">
        <v>1</v>
      </c>
      <c r="D48" s="15">
        <f>SUMPRODUCT((Tableau1[Produits]=B48)*(Tableau1[entrées]))</f>
        <v>0</v>
      </c>
      <c r="E48" s="16">
        <f>SUMPRODUCT((Tableau1[Produits]=B48)*(Tableau1[sorties]))</f>
        <v>0</v>
      </c>
      <c r="F48" s="14">
        <f>Tableau2[[#This Row],[Stock Initial]]+Tableau2[[#This Row],[Entrées]]-Tableau2[[#This Row],[Sorties]]</f>
        <v>1</v>
      </c>
      <c r="G48" s="8">
        <v>0.75</v>
      </c>
      <c r="H48" s="7">
        <f>Tableau2[[#This Row],[Nouveau stock]]*Tableau2[[#This Row],[P.U.]]</f>
        <v>0.75</v>
      </c>
      <c r="I48" t="str">
        <f>Tableau2[[#This Row],[Désignation Produits]]</f>
        <v>Petits pois carottes 1/2</v>
      </c>
    </row>
    <row r="49" spans="1:9" x14ac:dyDescent="0.35">
      <c r="A49" t="s">
        <v>97</v>
      </c>
      <c r="B49" s="4" t="s">
        <v>76</v>
      </c>
      <c r="C49" s="12">
        <v>7</v>
      </c>
      <c r="D49" s="15">
        <f>SUMPRODUCT((Tableau1[Produits]=B49)*(Tableau1[entrées]))</f>
        <v>0</v>
      </c>
      <c r="E49" s="16">
        <f>SUMPRODUCT((Tableau1[Produits]=B49)*(Tableau1[sorties]))</f>
        <v>0</v>
      </c>
      <c r="F49" s="14">
        <f>Tableau2[[#This Row],[Stock Initial]]+Tableau2[[#This Row],[Entrées]]-Tableau2[[#This Row],[Sorties]]</f>
        <v>7</v>
      </c>
      <c r="G49" s="8">
        <v>0.9</v>
      </c>
      <c r="H49" s="7">
        <f>Tableau2[[#This Row],[Nouveau stock]]*Tableau2[[#This Row],[P.U.]]</f>
        <v>6.3</v>
      </c>
      <c r="I49" t="str">
        <f>Tableau2[[#This Row],[Désignation Produits]]</f>
        <v>Petits pois carottes 4/4</v>
      </c>
    </row>
    <row r="50" spans="1:9" x14ac:dyDescent="0.35">
      <c r="A50" t="s">
        <v>97</v>
      </c>
      <c r="B50" s="4" t="s">
        <v>23</v>
      </c>
      <c r="C50" s="12">
        <v>14</v>
      </c>
      <c r="D50" s="15">
        <f>SUMPRODUCT((Tableau1[Produits]=B50)*(Tableau1[entrées]))</f>
        <v>0</v>
      </c>
      <c r="E50" s="16">
        <f>SUMPRODUCT((Tableau1[Produits]=B50)*(Tableau1[sorties]))</f>
        <v>0</v>
      </c>
      <c r="F50" s="14">
        <f>Tableau2[[#This Row],[Stock Initial]]+Tableau2[[#This Row],[Entrées]]-Tableau2[[#This Row],[Sorties]]</f>
        <v>14</v>
      </c>
      <c r="G50" s="8">
        <v>0.7</v>
      </c>
      <c r="H50" s="7">
        <f>Tableau2[[#This Row],[Nouveau stock]]*Tableau2[[#This Row],[P.U.]]</f>
        <v>9.7999999999999989</v>
      </c>
      <c r="I50" t="str">
        <f>Tableau2[[#This Row],[Désignation Produits]]</f>
        <v>Potage brique</v>
      </c>
    </row>
    <row r="51" spans="1:9" x14ac:dyDescent="0.35">
      <c r="A51" t="s">
        <v>97</v>
      </c>
      <c r="B51" s="3" t="s">
        <v>118</v>
      </c>
      <c r="C51" s="12">
        <v>0</v>
      </c>
      <c r="D51" s="15">
        <f>SUMPRODUCT((Tableau1[Produits]=B51)*(Tableau1[entrées]))</f>
        <v>0</v>
      </c>
      <c r="E51" s="16">
        <f>SUMPRODUCT((Tableau1[Produits]=B51)*(Tableau1[sorties]))</f>
        <v>0</v>
      </c>
      <c r="F51" s="14">
        <f>Tableau2[[#This Row],[Stock Initial]]+Tableau2[[#This Row],[Entrées]]-Tableau2[[#This Row],[Sorties]]</f>
        <v>0</v>
      </c>
      <c r="G51" s="8">
        <v>0</v>
      </c>
      <c r="H51" s="7">
        <f>Tableau2[[#This Row],[Nouveau stock]]*Tableau2[[#This Row],[P.U.]]</f>
        <v>0</v>
      </c>
      <c r="I51" t="str">
        <f>Tableau2[[#This Row],[Désignation Produits]]</f>
        <v>Potage Sachet</v>
      </c>
    </row>
    <row r="52" spans="1:9" x14ac:dyDescent="0.35">
      <c r="A52" t="s">
        <v>97</v>
      </c>
      <c r="B52" s="6" t="s">
        <v>67</v>
      </c>
      <c r="C52" s="12">
        <v>0</v>
      </c>
      <c r="D52" s="15">
        <f>SUMPRODUCT((Tableau1[Produits]=B52)*(Tableau1[entrées]))</f>
        <v>0</v>
      </c>
      <c r="E52" s="16">
        <f>SUMPRODUCT((Tableau1[Produits]=B52)*(Tableau1[sorties]))</f>
        <v>0</v>
      </c>
      <c r="F52" s="14">
        <f>Tableau2[[#This Row],[Stock Initial]]+Tableau2[[#This Row],[Entrées]]-Tableau2[[#This Row],[Sorties]]</f>
        <v>0</v>
      </c>
      <c r="G52" s="8">
        <v>0</v>
      </c>
      <c r="H52" s="7">
        <f>Tableau2[[#This Row],[Nouveau stock]]*Tableau2[[#This Row],[P.U.]]</f>
        <v>0</v>
      </c>
      <c r="I52" t="str">
        <f>Tableau2[[#This Row],[Désignation Produits]]</f>
        <v>Préparation Flan</v>
      </c>
    </row>
    <row r="53" spans="1:9" x14ac:dyDescent="0.35">
      <c r="A53" t="s">
        <v>97</v>
      </c>
      <c r="B53" s="3" t="s">
        <v>24</v>
      </c>
      <c r="C53" s="12">
        <v>0</v>
      </c>
      <c r="D53" s="15">
        <f>SUMPRODUCT((Tableau1[Produits]=B53)*(Tableau1[entrées]))</f>
        <v>0</v>
      </c>
      <c r="E53" s="16">
        <f>SUMPRODUCT((Tableau1[Produits]=B53)*(Tableau1[sorties]))</f>
        <v>0</v>
      </c>
      <c r="F53" s="14">
        <f>Tableau2[[#This Row],[Stock Initial]]+Tableau2[[#This Row],[Entrées]]-Tableau2[[#This Row],[Sorties]]</f>
        <v>0</v>
      </c>
      <c r="G53" s="8">
        <v>0.74</v>
      </c>
      <c r="H53" s="7">
        <f>Tableau2[[#This Row],[Nouveau stock]]*Tableau2[[#This Row],[P.U.]]</f>
        <v>0</v>
      </c>
      <c r="I53" t="str">
        <f>Tableau2[[#This Row],[Désignation Produits]]</f>
        <v>Purée</v>
      </c>
    </row>
    <row r="54" spans="1:9" x14ac:dyDescent="0.35">
      <c r="A54" t="s">
        <v>97</v>
      </c>
      <c r="B54" s="4" t="s">
        <v>25</v>
      </c>
      <c r="C54" s="12">
        <v>9</v>
      </c>
      <c r="D54" s="15">
        <f>SUMPRODUCT((Tableau1[Produits]=B54)*(Tableau1[entrées]))</f>
        <v>0</v>
      </c>
      <c r="E54" s="16">
        <f>SUMPRODUCT((Tableau1[Produits]=B54)*(Tableau1[sorties]))</f>
        <v>0</v>
      </c>
      <c r="F54" s="14">
        <f>Tableau2[[#This Row],[Stock Initial]]+Tableau2[[#This Row],[Entrées]]-Tableau2[[#This Row],[Sorties]]</f>
        <v>9</v>
      </c>
      <c r="G54" s="8">
        <v>1.4</v>
      </c>
      <c r="H54" s="7">
        <f>Tableau2[[#This Row],[Nouveau stock]]*Tableau2[[#This Row],[P.U.]]</f>
        <v>12.6</v>
      </c>
      <c r="I54" t="str">
        <f>Tableau2[[#This Row],[Désignation Produits]]</f>
        <v>Ratatouille 4/4</v>
      </c>
    </row>
    <row r="55" spans="1:9" x14ac:dyDescent="0.35">
      <c r="A55" t="s">
        <v>97</v>
      </c>
      <c r="B55" s="4" t="s">
        <v>26</v>
      </c>
      <c r="C55" s="12">
        <v>3</v>
      </c>
      <c r="D55" s="15">
        <f>SUMPRODUCT((Tableau1[Produits]=B55)*(Tableau1[entrées]))</f>
        <v>0</v>
      </c>
      <c r="E55" s="16">
        <f>SUMPRODUCT((Tableau1[Produits]=B55)*(Tableau1[sorties]))</f>
        <v>0</v>
      </c>
      <c r="F55" s="14">
        <f>Tableau2[[#This Row],[Stock Initial]]+Tableau2[[#This Row],[Entrées]]-Tableau2[[#This Row],[Sorties]]</f>
        <v>3</v>
      </c>
      <c r="G55" s="8">
        <v>0.75</v>
      </c>
      <c r="H55" s="7">
        <f>Tableau2[[#This Row],[Nouveau stock]]*Tableau2[[#This Row],[P.U.]]</f>
        <v>2.25</v>
      </c>
      <c r="I55" t="str">
        <f>Tableau2[[#This Row],[Désignation Produits]]</f>
        <v>Raviolis 4/4</v>
      </c>
    </row>
    <row r="56" spans="1:9" x14ac:dyDescent="0.35">
      <c r="A56" t="s">
        <v>97</v>
      </c>
      <c r="B56" s="6" t="s">
        <v>27</v>
      </c>
      <c r="C56" s="12">
        <v>14</v>
      </c>
      <c r="D56" s="15">
        <f>SUMPRODUCT((Tableau1[Produits]=B56)*(Tableau1[entrées]))</f>
        <v>0</v>
      </c>
      <c r="E56" s="16">
        <f>SUMPRODUCT((Tableau1[Produits]=B56)*(Tableau1[sorties]))</f>
        <v>0</v>
      </c>
      <c r="F56" s="14">
        <f>Tableau2[[#This Row],[Stock Initial]]+Tableau2[[#This Row],[Entrées]]-Tableau2[[#This Row],[Sorties]]</f>
        <v>14</v>
      </c>
      <c r="G56" s="8">
        <v>0</v>
      </c>
      <c r="H56" s="7">
        <f>Tableau2[[#This Row],[Nouveau stock]]*Tableau2[[#This Row],[P.U.]]</f>
        <v>0</v>
      </c>
      <c r="I56" t="str">
        <f>Tableau2[[#This Row],[Désignation Produits]]</f>
        <v>Riz</v>
      </c>
    </row>
    <row r="57" spans="1:9" x14ac:dyDescent="0.35">
      <c r="A57" t="s">
        <v>97</v>
      </c>
      <c r="B57" s="3" t="s">
        <v>28</v>
      </c>
      <c r="C57" s="12">
        <v>43</v>
      </c>
      <c r="D57" s="15">
        <f>SUMPRODUCT((Tableau1[Produits]=B57)*(Tableau1[entrées]))</f>
        <v>0</v>
      </c>
      <c r="E57" s="16">
        <f>SUMPRODUCT((Tableau1[Produits]=B57)*(Tableau1[sorties]))</f>
        <v>0</v>
      </c>
      <c r="F57" s="14">
        <f>Tableau2[[#This Row],[Stock Initial]]+Tableau2[[#This Row],[Entrées]]-Tableau2[[#This Row],[Sorties]]</f>
        <v>43</v>
      </c>
      <c r="G57" s="8">
        <v>0</v>
      </c>
      <c r="H57" s="7">
        <f>Tableau2[[#This Row],[Nouveau stock]]*Tableau2[[#This Row],[P.U.]]</f>
        <v>0</v>
      </c>
      <c r="I57" t="str">
        <f>Tableau2[[#This Row],[Désignation Produits]]</f>
        <v>Sardines</v>
      </c>
    </row>
    <row r="58" spans="1:9" x14ac:dyDescent="0.35">
      <c r="A58" t="s">
        <v>97</v>
      </c>
      <c r="B58" s="6" t="s">
        <v>119</v>
      </c>
      <c r="C58" s="12">
        <v>0</v>
      </c>
      <c r="D58" s="15">
        <f>SUMPRODUCT((Tableau1[Produits]=B58)*(Tableau1[entrées]))</f>
        <v>0</v>
      </c>
      <c r="E58" s="16">
        <f>SUMPRODUCT((Tableau1[Produits]=B58)*(Tableau1[sorties]))</f>
        <v>0</v>
      </c>
      <c r="F58" s="14">
        <f>Tableau2[[#This Row],[Stock Initial]]+Tableau2[[#This Row],[Entrées]]-Tableau2[[#This Row],[Sorties]]</f>
        <v>0</v>
      </c>
      <c r="G58" s="8">
        <v>0</v>
      </c>
      <c r="H58" s="7">
        <f>Tableau2[[#This Row],[Nouveau stock]]*Tableau2[[#This Row],[P.U.]]</f>
        <v>0</v>
      </c>
      <c r="I58" t="str">
        <f>Tableau2[[#This Row],[Désignation Produits]]</f>
        <v>Sauce Bolognaise</v>
      </c>
    </row>
    <row r="59" spans="1:9" x14ac:dyDescent="0.35">
      <c r="A59" t="s">
        <v>97</v>
      </c>
      <c r="B59" s="3" t="s">
        <v>29</v>
      </c>
      <c r="C59" s="12">
        <v>30</v>
      </c>
      <c r="D59" s="15">
        <f>SUMPRODUCT((Tableau1[Produits]=B59)*(Tableau1[entrées]))</f>
        <v>0</v>
      </c>
      <c r="E59" s="16">
        <f>SUMPRODUCT((Tableau1[Produits]=B59)*(Tableau1[sorties]))</f>
        <v>0</v>
      </c>
      <c r="F59" s="14">
        <f>Tableau2[[#This Row],[Stock Initial]]+Tableau2[[#This Row],[Entrées]]-Tableau2[[#This Row],[Sorties]]</f>
        <v>30</v>
      </c>
      <c r="G59" s="8">
        <v>1.18</v>
      </c>
      <c r="H59" s="7">
        <f>Tableau2[[#This Row],[Nouveau stock]]*Tableau2[[#This Row],[P.U.]]</f>
        <v>35.4</v>
      </c>
      <c r="I59" t="str">
        <f>Tableau2[[#This Row],[Désignation Produits]]</f>
        <v>Sauce tomate</v>
      </c>
    </row>
    <row r="60" spans="1:9" x14ac:dyDescent="0.35">
      <c r="A60" t="s">
        <v>97</v>
      </c>
      <c r="B60" s="6" t="s">
        <v>30</v>
      </c>
      <c r="C60" s="12">
        <v>8</v>
      </c>
      <c r="D60" s="15">
        <f>SUMPRODUCT((Tableau1[Produits]=B60)*(Tableau1[entrées]))</f>
        <v>0</v>
      </c>
      <c r="E60" s="16">
        <f>SUMPRODUCT((Tableau1[Produits]=B60)*(Tableau1[sorties]))</f>
        <v>0</v>
      </c>
      <c r="F60" s="14">
        <f>Tableau2[[#This Row],[Stock Initial]]+Tableau2[[#This Row],[Entrées]]-Tableau2[[#This Row],[Sorties]]</f>
        <v>8</v>
      </c>
      <c r="G60" s="8">
        <v>0.91</v>
      </c>
      <c r="H60" s="7">
        <f>Tableau2[[#This Row],[Nouveau stock]]*Tableau2[[#This Row],[P.U.]]</f>
        <v>7.28</v>
      </c>
      <c r="I60" t="str">
        <f>Tableau2[[#This Row],[Désignation Produits]]</f>
        <v>Saucisses lentilles 4/4</v>
      </c>
    </row>
    <row r="61" spans="1:9" x14ac:dyDescent="0.35">
      <c r="A61" t="s">
        <v>97</v>
      </c>
      <c r="B61" s="3" t="s">
        <v>77</v>
      </c>
      <c r="C61" s="12">
        <v>0</v>
      </c>
      <c r="D61" s="15">
        <f>SUMPRODUCT((Tableau1[Produits]=B61)*(Tableau1[entrées]))</f>
        <v>0</v>
      </c>
      <c r="E61" s="16">
        <f>SUMPRODUCT((Tableau1[Produits]=B61)*(Tableau1[sorties]))</f>
        <v>0</v>
      </c>
      <c r="F61" s="14">
        <f>Tableau2[[#This Row],[Stock Initial]]+Tableau2[[#This Row],[Entrées]]-Tableau2[[#This Row],[Sorties]]</f>
        <v>0</v>
      </c>
      <c r="G61" s="8">
        <v>2.62</v>
      </c>
      <c r="H61" s="7">
        <f>Tableau2[[#This Row],[Nouveau stock]]*Tableau2[[#This Row],[P.U.]]</f>
        <v>0</v>
      </c>
      <c r="I61" t="str">
        <f>Tableau2[[#This Row],[Désignation Produits]]</f>
        <v>Tartiflette 4/4</v>
      </c>
    </row>
    <row r="62" spans="1:9" x14ac:dyDescent="0.35">
      <c r="A62" t="s">
        <v>97</v>
      </c>
      <c r="B62" s="3" t="s">
        <v>33</v>
      </c>
      <c r="C62" s="12">
        <v>8</v>
      </c>
      <c r="D62" s="15">
        <f>SUMPRODUCT((Tableau1[Produits]=B62)*(Tableau1[entrées]))</f>
        <v>0</v>
      </c>
      <c r="E62" s="16">
        <f>SUMPRODUCT((Tableau1[Produits]=B62)*(Tableau1[sorties]))</f>
        <v>0</v>
      </c>
      <c r="F62" s="14">
        <f>Tableau2[[#This Row],[Stock Initial]]+Tableau2[[#This Row],[Entrées]]-Tableau2[[#This Row],[Sorties]]</f>
        <v>8</v>
      </c>
      <c r="G62" s="8">
        <v>1.01</v>
      </c>
      <c r="H62" s="7">
        <f>Tableau2[[#This Row],[Nouveau stock]]*Tableau2[[#This Row],[P.U.]]</f>
        <v>8.08</v>
      </c>
      <c r="I62" t="str">
        <f>Tableau2[[#This Row],[Désignation Produits]]</f>
        <v>Thon</v>
      </c>
    </row>
    <row r="63" spans="1:9" x14ac:dyDescent="0.35">
      <c r="A63" t="s">
        <v>102</v>
      </c>
      <c r="B63" s="5" t="s">
        <v>156</v>
      </c>
      <c r="C63" s="13">
        <v>0</v>
      </c>
      <c r="D63" s="15">
        <f>SUMPRODUCT((Tableau1[Produits]=B63)*(Tableau1[entrées]))</f>
        <v>0</v>
      </c>
      <c r="E63" s="16">
        <f>SUMPRODUCT((Tableau1[Produits]=B63)*(Tableau1[sorties]))</f>
        <v>0</v>
      </c>
      <c r="F63" s="14">
        <f>Tableau2[[#This Row],[Stock Initial]]+Tableau2[[#This Row],[Entrées]]-Tableau2[[#This Row],[Sorties]]</f>
        <v>0</v>
      </c>
      <c r="G63" s="8">
        <v>1.27</v>
      </c>
      <c r="H63" s="7">
        <f>Tableau2[[#This Row],[Nouveau stock]]*Tableau2[[#This Row],[P.U.]]</f>
        <v>0</v>
      </c>
      <c r="I63" t="str">
        <f>Tableau2[[#This Row],[Désignation Produits]]</f>
        <v>Sacs Isothermes</v>
      </c>
    </row>
    <row r="64" spans="1:9" x14ac:dyDescent="0.35">
      <c r="A64" t="s">
        <v>154</v>
      </c>
      <c r="B64" s="5" t="s">
        <v>130</v>
      </c>
      <c r="C64" s="13">
        <v>0</v>
      </c>
      <c r="D64" s="15">
        <f>SUMPRODUCT((Tableau1[Produits]=B64)*(Tableau1[entrées]))</f>
        <v>0</v>
      </c>
      <c r="E64" s="16">
        <f>SUMPRODUCT((Tableau1[Produits]=B64)*(Tableau1[sorties]))</f>
        <v>0</v>
      </c>
      <c r="F64" s="14">
        <f>Tableau2[[#This Row],[Stock Initial]]+Tableau2[[#This Row],[Entrées]]-Tableau2[[#This Row],[Sorties]]</f>
        <v>0</v>
      </c>
      <c r="G64" s="8">
        <v>0</v>
      </c>
      <c r="H64" s="7">
        <f>Tableau2[[#This Row],[Nouveau stock]]*Tableau2[[#This Row],[P.U.]]</f>
        <v>0</v>
      </c>
      <c r="I64" t="str">
        <f>Tableau2[[#This Row],[Désignation Produits]]</f>
        <v>Farine</v>
      </c>
    </row>
    <row r="65" spans="1:9" x14ac:dyDescent="0.35">
      <c r="A65" t="s">
        <v>154</v>
      </c>
      <c r="B65" s="3" t="s">
        <v>13</v>
      </c>
      <c r="C65" s="12">
        <v>6</v>
      </c>
      <c r="D65" s="15">
        <f>SUMPRODUCT((Tableau1[Produits]=B65)*(Tableau1[entrées]))</f>
        <v>0</v>
      </c>
      <c r="E65" s="16">
        <f>SUMPRODUCT((Tableau1[Produits]=B65)*(Tableau1[sorties]))</f>
        <v>0</v>
      </c>
      <c r="F65" s="14">
        <f>Tableau2[[#This Row],[Stock Initial]]+Tableau2[[#This Row],[Entrées]]-Tableau2[[#This Row],[Sorties]]</f>
        <v>6</v>
      </c>
      <c r="G65" s="8">
        <v>1.34</v>
      </c>
      <c r="H65" s="7">
        <f>Tableau2[[#This Row],[Nouveau stock]]*Tableau2[[#This Row],[P.U.]]</f>
        <v>8.0400000000000009</v>
      </c>
      <c r="I65" t="str">
        <f>Tableau2[[#This Row],[Désignation Produits]]</f>
        <v>Huile</v>
      </c>
    </row>
    <row r="66" spans="1:9" x14ac:dyDescent="0.35">
      <c r="A66" t="s">
        <v>154</v>
      </c>
      <c r="B66" s="3" t="s">
        <v>14</v>
      </c>
      <c r="C66" s="12">
        <v>9</v>
      </c>
      <c r="D66" s="15">
        <f>SUMPRODUCT((Tableau1[Produits]=B66)*(Tableau1[entrées]))</f>
        <v>0</v>
      </c>
      <c r="E66" s="16">
        <f>SUMPRODUCT((Tableau1[Produits]=B66)*(Tableau1[sorties]))</f>
        <v>0</v>
      </c>
      <c r="F66" s="14">
        <f>Tableau2[[#This Row],[Stock Initial]]+Tableau2[[#This Row],[Entrées]]-Tableau2[[#This Row],[Sorties]]</f>
        <v>9</v>
      </c>
      <c r="G66" s="8">
        <v>0</v>
      </c>
      <c r="H66" s="7">
        <f>Tableau2[[#This Row],[Nouveau stock]]*Tableau2[[#This Row],[P.U.]]</f>
        <v>0</v>
      </c>
      <c r="I66" t="str">
        <f>Tableau2[[#This Row],[Désignation Produits]]</f>
        <v>Ketchup</v>
      </c>
    </row>
    <row r="67" spans="1:9" x14ac:dyDescent="0.35">
      <c r="A67" t="s">
        <v>154</v>
      </c>
      <c r="B67" s="4" t="s">
        <v>20</v>
      </c>
      <c r="C67" s="12">
        <v>7</v>
      </c>
      <c r="D67" s="15">
        <f>SUMPRODUCT((Tableau1[Produits]=B67)*(Tableau1[entrées]))</f>
        <v>0</v>
      </c>
      <c r="E67" s="16">
        <f>SUMPRODUCT((Tableau1[Produits]=B67)*(Tableau1[sorties]))</f>
        <v>0</v>
      </c>
      <c r="F67" s="14">
        <f>Tableau2[[#This Row],[Stock Initial]]+Tableau2[[#This Row],[Entrées]]-Tableau2[[#This Row],[Sorties]]</f>
        <v>7</v>
      </c>
      <c r="G67" s="8">
        <v>0.86</v>
      </c>
      <c r="H67" s="7">
        <f>Tableau2[[#This Row],[Nouveau stock]]*Tableau2[[#This Row],[P.U.]]</f>
        <v>6.02</v>
      </c>
      <c r="I67" t="str">
        <f>Tableau2[[#This Row],[Désignation Produits]]</f>
        <v>Mayonnaise</v>
      </c>
    </row>
    <row r="68" spans="1:9" x14ac:dyDescent="0.35">
      <c r="A68" t="s">
        <v>154</v>
      </c>
      <c r="B68" s="4" t="s">
        <v>21</v>
      </c>
      <c r="C68" s="12">
        <v>5</v>
      </c>
      <c r="D68" s="15">
        <f>SUMPRODUCT((Tableau1[Produits]=B68)*(Tableau1[entrées]))</f>
        <v>0</v>
      </c>
      <c r="E68" s="16">
        <f>SUMPRODUCT((Tableau1[Produits]=B68)*(Tableau1[sorties]))</f>
        <v>0</v>
      </c>
      <c r="F68" s="14">
        <f>Tableau2[[#This Row],[Stock Initial]]+Tableau2[[#This Row],[Entrées]]-Tableau2[[#This Row],[Sorties]]</f>
        <v>5</v>
      </c>
      <c r="G68" s="8">
        <v>0.38</v>
      </c>
      <c r="H68" s="7">
        <f>Tableau2[[#This Row],[Nouveau stock]]*Tableau2[[#This Row],[P.U.]]</f>
        <v>1.9</v>
      </c>
      <c r="I68" t="str">
        <f>Tableau2[[#This Row],[Désignation Produits]]</f>
        <v>Moutarde</v>
      </c>
    </row>
    <row r="69" spans="1:9" x14ac:dyDescent="0.35">
      <c r="A69" t="s">
        <v>154</v>
      </c>
      <c r="B69" s="4" t="s">
        <v>22</v>
      </c>
      <c r="C69" s="12">
        <v>0</v>
      </c>
      <c r="D69" s="15">
        <f>SUMPRODUCT((Tableau1[Produits]=B69)*(Tableau1[entrées]))</f>
        <v>0</v>
      </c>
      <c r="E69" s="16">
        <f>SUMPRODUCT((Tableau1[Produits]=B69)*(Tableau1[sorties]))</f>
        <v>0</v>
      </c>
      <c r="F69" s="14">
        <f>Tableau2[[#This Row],[Stock Initial]]+Tableau2[[#This Row],[Entrées]]-Tableau2[[#This Row],[Sorties]]</f>
        <v>0</v>
      </c>
      <c r="G69" s="8">
        <v>0</v>
      </c>
      <c r="H69" s="7">
        <f>Tableau2[[#This Row],[Nouveau stock]]*Tableau2[[#This Row],[P.U.]]</f>
        <v>0</v>
      </c>
      <c r="I69" t="str">
        <f>Tableau2[[#This Row],[Désignation Produits]]</f>
        <v>Pâtes</v>
      </c>
    </row>
    <row r="70" spans="1:9" x14ac:dyDescent="0.35">
      <c r="A70" t="s">
        <v>154</v>
      </c>
      <c r="B70" s="3" t="s">
        <v>55</v>
      </c>
      <c r="C70" s="12">
        <v>8</v>
      </c>
      <c r="D70" s="15">
        <f>SUMPRODUCT((Tableau1[Produits]=B70)*(Tableau1[entrées]))</f>
        <v>0</v>
      </c>
      <c r="E70" s="16">
        <f>SUMPRODUCT((Tableau1[Produits]=B70)*(Tableau1[sorties]))</f>
        <v>0</v>
      </c>
      <c r="F70" s="14">
        <f>Tableau2[[#This Row],[Stock Initial]]+Tableau2[[#This Row],[Entrées]]-Tableau2[[#This Row],[Sorties]]</f>
        <v>8</v>
      </c>
      <c r="G70" s="8">
        <v>0.3</v>
      </c>
      <c r="H70" s="7">
        <f>Tableau2[[#This Row],[Nouveau stock]]*Tableau2[[#This Row],[P.U.]]</f>
        <v>2.4</v>
      </c>
      <c r="I70" t="str">
        <f>Tableau2[[#This Row],[Désignation Produits]]</f>
        <v>Poivre</v>
      </c>
    </row>
    <row r="71" spans="1:9" x14ac:dyDescent="0.35">
      <c r="A71" t="s">
        <v>154</v>
      </c>
      <c r="B71" s="3" t="s">
        <v>54</v>
      </c>
      <c r="C71" s="12">
        <v>12</v>
      </c>
      <c r="D71" s="15">
        <f>SUMPRODUCT((Tableau1[Produits]=B71)*(Tableau1[entrées]))</f>
        <v>0</v>
      </c>
      <c r="E71" s="16">
        <f>SUMPRODUCT((Tableau1[Produits]=B71)*(Tableau1[sorties]))</f>
        <v>0</v>
      </c>
      <c r="F71" s="14">
        <f>Tableau2[[#This Row],[Stock Initial]]+Tableau2[[#This Row],[Entrées]]-Tableau2[[#This Row],[Sorties]]</f>
        <v>12</v>
      </c>
      <c r="G71" s="8">
        <v>0.23</v>
      </c>
      <c r="H71" s="7">
        <f>Tableau2[[#This Row],[Nouveau stock]]*Tableau2[[#This Row],[P.U.]]</f>
        <v>2.7600000000000002</v>
      </c>
      <c r="I71" t="str">
        <f>Tableau2[[#This Row],[Désignation Produits]]</f>
        <v>Sel</v>
      </c>
    </row>
    <row r="72" spans="1:9" x14ac:dyDescent="0.35">
      <c r="A72" t="s">
        <v>154</v>
      </c>
      <c r="B72" s="6" t="s">
        <v>120</v>
      </c>
      <c r="C72" s="12">
        <v>5</v>
      </c>
      <c r="D72" s="15">
        <f>SUMPRODUCT((Tableau1[Produits]=B72)*(Tableau1[entrées]))</f>
        <v>0</v>
      </c>
      <c r="E72" s="16">
        <f>SUMPRODUCT((Tableau1[Produits]=B72)*(Tableau1[sorties]))</f>
        <v>0</v>
      </c>
      <c r="F72" s="14">
        <f>Tableau2[[#This Row],[Stock Initial]]+Tableau2[[#This Row],[Entrées]]-Tableau2[[#This Row],[Sorties]]</f>
        <v>5</v>
      </c>
      <c r="G72" s="8">
        <v>0</v>
      </c>
      <c r="H72" s="7">
        <f>Tableau2[[#This Row],[Nouveau stock]]*Tableau2[[#This Row],[P.U.]]</f>
        <v>0</v>
      </c>
      <c r="I72" t="str">
        <f>Tableau2[[#This Row],[Désignation Produits]]</f>
        <v>Sucre Morceaux</v>
      </c>
    </row>
    <row r="73" spans="1:9" x14ac:dyDescent="0.35">
      <c r="A73" t="s">
        <v>154</v>
      </c>
      <c r="B73" s="3" t="s">
        <v>155</v>
      </c>
      <c r="C73" s="12">
        <v>23</v>
      </c>
      <c r="D73" s="15">
        <f>SUMPRODUCT((Tableau1[Produits]=B73)*(Tableau1[entrées]))</f>
        <v>0</v>
      </c>
      <c r="E73" s="16">
        <f>SUMPRODUCT((Tableau1[Produits]=B73)*(Tableau1[sorties]))</f>
        <v>0</v>
      </c>
      <c r="F73" s="14">
        <f>Tableau2[[#This Row],[Stock Initial]]+Tableau2[[#This Row],[Entrées]]-Tableau2[[#This Row],[Sorties]]</f>
        <v>23</v>
      </c>
      <c r="G73" s="8">
        <v>0.89</v>
      </c>
      <c r="H73" s="7">
        <f>Tableau2[[#This Row],[Nouveau stock]]*Tableau2[[#This Row],[P.U.]]</f>
        <v>20.47</v>
      </c>
      <c r="I73" t="str">
        <f>Tableau2[[#This Row],[Désignation Produits]]</f>
        <v>Sucre Poudre</v>
      </c>
    </row>
    <row r="74" spans="1:9" x14ac:dyDescent="0.35">
      <c r="A74" t="s">
        <v>98</v>
      </c>
      <c r="B74" s="4" t="s">
        <v>34</v>
      </c>
      <c r="C74" s="12">
        <v>2</v>
      </c>
      <c r="D74" s="15">
        <f>SUMPRODUCT((Tableau1[Produits]=B74)*(Tableau1[entrées]))</f>
        <v>0</v>
      </c>
      <c r="E74" s="16">
        <f>SUMPRODUCT((Tableau1[Produits]=B74)*(Tableau1[sorties]))</f>
        <v>0</v>
      </c>
      <c r="F74" s="14">
        <f>Tableau2[[#This Row],[Stock Initial]]+Tableau2[[#This Row],[Entrées]]-Tableau2[[#This Row],[Sorties]]</f>
        <v>2</v>
      </c>
      <c r="G74" s="8">
        <v>1.41</v>
      </c>
      <c r="H74" s="7">
        <f>Tableau2[[#This Row],[Nouveau stock]]*Tableau2[[#This Row],[P.U.]]</f>
        <v>2.82</v>
      </c>
      <c r="I74" t="str">
        <f>Tableau2[[#This Row],[Désignation Produits]]</f>
        <v>Assouplissant</v>
      </c>
    </row>
    <row r="75" spans="1:9" x14ac:dyDescent="0.35">
      <c r="A75" t="s">
        <v>98</v>
      </c>
      <c r="B75" s="3" t="s">
        <v>81</v>
      </c>
      <c r="C75" s="12">
        <v>14</v>
      </c>
      <c r="D75" s="15">
        <f>SUMPRODUCT((Tableau1[Produits]=B75)*(Tableau1[entrées]))</f>
        <v>0</v>
      </c>
      <c r="E75" s="16">
        <f>SUMPRODUCT((Tableau1[Produits]=B75)*(Tableau1[sorties]))</f>
        <v>0</v>
      </c>
      <c r="F75" s="14">
        <f>Tableau2[[#This Row],[Stock Initial]]+Tableau2[[#This Row],[Entrées]]-Tableau2[[#This Row],[Sorties]]</f>
        <v>14</v>
      </c>
      <c r="G75" s="8">
        <v>0.52</v>
      </c>
      <c r="H75" s="7">
        <f>Tableau2[[#This Row],[Nouveau stock]]*Tableau2[[#This Row],[P.U.]]</f>
        <v>7.28</v>
      </c>
      <c r="I75" t="str">
        <f>Tableau2[[#This Row],[Désignation Produits]]</f>
        <v>Eponge Métallique</v>
      </c>
    </row>
    <row r="76" spans="1:9" x14ac:dyDescent="0.35">
      <c r="A76" t="s">
        <v>98</v>
      </c>
      <c r="B76" s="3" t="s">
        <v>80</v>
      </c>
      <c r="C76" s="12">
        <v>2</v>
      </c>
      <c r="D76" s="15">
        <f>SUMPRODUCT((Tableau1[Produits]=B76)*(Tableau1[entrées]))</f>
        <v>0</v>
      </c>
      <c r="E76" s="16">
        <f>SUMPRODUCT((Tableau1[Produits]=B76)*(Tableau1[sorties]))</f>
        <v>0</v>
      </c>
      <c r="F76" s="14">
        <f>Tableau2[[#This Row],[Stock Initial]]+Tableau2[[#This Row],[Entrées]]-Tableau2[[#This Row],[Sorties]]</f>
        <v>2</v>
      </c>
      <c r="G76" s="8">
        <v>0.99</v>
      </c>
      <c r="H76" s="7">
        <f>Tableau2[[#This Row],[Nouveau stock]]*Tableau2[[#This Row],[P.U.]]</f>
        <v>1.98</v>
      </c>
      <c r="I76" t="str">
        <f>Tableau2[[#This Row],[Désignation Produits]]</f>
        <v>Eponge Tampon</v>
      </c>
    </row>
    <row r="77" spans="1:9" x14ac:dyDescent="0.35">
      <c r="A77" t="s">
        <v>98</v>
      </c>
      <c r="B77" s="4" t="s">
        <v>79</v>
      </c>
      <c r="C77" s="12">
        <v>20</v>
      </c>
      <c r="D77" s="15">
        <f>SUMPRODUCT((Tableau1[Produits]=B77)*(Tableau1[entrées]))</f>
        <v>0</v>
      </c>
      <c r="E77" s="16">
        <f>SUMPRODUCT((Tableau1[Produits]=B77)*(Tableau1[sorties]))</f>
        <v>0</v>
      </c>
      <c r="F77" s="14">
        <f>Tableau2[[#This Row],[Stock Initial]]+Tableau2[[#This Row],[Entrées]]-Tableau2[[#This Row],[Sorties]]</f>
        <v>20</v>
      </c>
      <c r="G77" s="8">
        <v>0</v>
      </c>
      <c r="H77" s="7">
        <f>Tableau2[[#This Row],[Nouveau stock]]*Tableau2[[#This Row],[P.U.]]</f>
        <v>0</v>
      </c>
      <c r="I77" t="str">
        <f>Tableau2[[#This Row],[Désignation Produits]]</f>
        <v>Eponge Végétale</v>
      </c>
    </row>
    <row r="78" spans="1:9" x14ac:dyDescent="0.35">
      <c r="A78" t="s">
        <v>98</v>
      </c>
      <c r="B78" s="4" t="s">
        <v>121</v>
      </c>
      <c r="C78" s="12">
        <v>5</v>
      </c>
      <c r="D78" s="15">
        <f>SUMPRODUCT((Tableau1[Produits]=B78)*(Tableau1[entrées]))</f>
        <v>0</v>
      </c>
      <c r="E78" s="16">
        <f>SUMPRODUCT((Tableau1[Produits]=B78)*(Tableau1[sorties]))</f>
        <v>0</v>
      </c>
      <c r="F78" s="14">
        <f>Tableau2[[#This Row],[Stock Initial]]+Tableau2[[#This Row],[Entrées]]-Tableau2[[#This Row],[Sorties]]</f>
        <v>5</v>
      </c>
      <c r="G78" s="8">
        <v>1.85</v>
      </c>
      <c r="H78" s="7">
        <f>Tableau2[[#This Row],[Nouveau stock]]*Tableau2[[#This Row],[P.U.]]</f>
        <v>9.25</v>
      </c>
      <c r="I78" t="str">
        <f>Tableau2[[#This Row],[Désignation Produits]]</f>
        <v>Essuie Tout</v>
      </c>
    </row>
    <row r="79" spans="1:9" x14ac:dyDescent="0.35">
      <c r="A79" t="s">
        <v>98</v>
      </c>
      <c r="B79" s="4" t="s">
        <v>82</v>
      </c>
      <c r="C79" s="12">
        <v>1</v>
      </c>
      <c r="D79" s="15">
        <f>SUMPRODUCT((Tableau1[Produits]=B79)*(Tableau1[entrées]))</f>
        <v>0</v>
      </c>
      <c r="E79" s="16">
        <f>SUMPRODUCT((Tableau1[Produits]=B79)*(Tableau1[sorties]))</f>
        <v>0</v>
      </c>
      <c r="F79" s="14">
        <f>Tableau2[[#This Row],[Stock Initial]]+Tableau2[[#This Row],[Entrées]]-Tableau2[[#This Row],[Sorties]]</f>
        <v>1</v>
      </c>
      <c r="G79" s="8">
        <v>4.29</v>
      </c>
      <c r="H79" s="7">
        <f>Tableau2[[#This Row],[Nouveau stock]]*Tableau2[[#This Row],[P.U.]]</f>
        <v>4.29</v>
      </c>
      <c r="I79" t="str">
        <f>Tableau2[[#This Row],[Désignation Produits]]</f>
        <v>Lessive Liquide</v>
      </c>
    </row>
    <row r="80" spans="1:9" x14ac:dyDescent="0.35">
      <c r="A80" t="s">
        <v>98</v>
      </c>
      <c r="B80" s="3" t="s">
        <v>83</v>
      </c>
      <c r="C80" s="12">
        <v>7</v>
      </c>
      <c r="D80" s="15">
        <f>SUMPRODUCT((Tableau1[Produits]=B80)*(Tableau1[entrées]))</f>
        <v>0</v>
      </c>
      <c r="E80" s="16">
        <f>SUMPRODUCT((Tableau1[Produits]=B80)*(Tableau1[sorties]))</f>
        <v>0</v>
      </c>
      <c r="F80" s="14">
        <f>Tableau2[[#This Row],[Stock Initial]]+Tableau2[[#This Row],[Entrées]]-Tableau2[[#This Row],[Sorties]]</f>
        <v>7</v>
      </c>
      <c r="G80" s="8">
        <v>0.52</v>
      </c>
      <c r="H80" s="7">
        <f>Tableau2[[#This Row],[Nouveau stock]]*Tableau2[[#This Row],[P.U.]]</f>
        <v>3.64</v>
      </c>
      <c r="I80" t="str">
        <f>Tableau2[[#This Row],[Désignation Produits]]</f>
        <v>Liquide Vaisselle</v>
      </c>
    </row>
    <row r="81" spans="1:9" x14ac:dyDescent="0.35">
      <c r="A81" t="s">
        <v>98</v>
      </c>
      <c r="B81" s="3" t="s">
        <v>84</v>
      </c>
      <c r="C81" s="12">
        <v>4</v>
      </c>
      <c r="D81" s="15">
        <f>SUMPRODUCT((Tableau1[Produits]=B81)*(Tableau1[entrées]))</f>
        <v>0</v>
      </c>
      <c r="E81" s="16">
        <f>SUMPRODUCT((Tableau1[Produits]=B81)*(Tableau1[sorties]))</f>
        <v>0</v>
      </c>
      <c r="F81" s="14">
        <f>Tableau2[[#This Row],[Stock Initial]]+Tableau2[[#This Row],[Entrées]]-Tableau2[[#This Row],[Sorties]]</f>
        <v>4</v>
      </c>
      <c r="G81" s="8">
        <v>0.8</v>
      </c>
      <c r="H81" s="7">
        <f>Tableau2[[#This Row],[Nouveau stock]]*Tableau2[[#This Row],[P.U.]]</f>
        <v>3.2</v>
      </c>
      <c r="I81" t="str">
        <f>Tableau2[[#This Row],[Désignation Produits]]</f>
        <v>Nettoyant Ménager</v>
      </c>
    </row>
    <row r="82" spans="1:9" x14ac:dyDescent="0.35">
      <c r="A82" t="s">
        <v>98</v>
      </c>
      <c r="B82" s="4" t="s">
        <v>85</v>
      </c>
      <c r="C82" s="12">
        <v>11</v>
      </c>
      <c r="D82" s="15">
        <f>SUMPRODUCT((Tableau1[Produits]=B82)*(Tableau1[entrées]))</f>
        <v>0</v>
      </c>
      <c r="E82" s="16">
        <f>SUMPRODUCT((Tableau1[Produits]=B82)*(Tableau1[sorties]))</f>
        <v>0</v>
      </c>
      <c r="F82" s="14">
        <f>Tableau2[[#This Row],[Stock Initial]]+Tableau2[[#This Row],[Entrées]]-Tableau2[[#This Row],[Sorties]]</f>
        <v>11</v>
      </c>
      <c r="G82" s="8">
        <v>1.1599999999999999</v>
      </c>
      <c r="H82" s="7">
        <f>Tableau2[[#This Row],[Nouveau stock]]*Tableau2[[#This Row],[P.U.]]</f>
        <v>12.76</v>
      </c>
      <c r="I82" t="str">
        <f>Tableau2[[#This Row],[Désignation Produits]]</f>
        <v>Papier WC</v>
      </c>
    </row>
    <row r="83" spans="1:9" x14ac:dyDescent="0.35">
      <c r="A83" t="s">
        <v>98</v>
      </c>
      <c r="B83" s="4" t="s">
        <v>86</v>
      </c>
      <c r="C83" s="12">
        <v>16</v>
      </c>
      <c r="D83" s="15">
        <f>SUMPRODUCT((Tableau1[Produits]=B83)*(Tableau1[entrées]))</f>
        <v>0</v>
      </c>
      <c r="E83" s="16">
        <f>SUMPRODUCT((Tableau1[Produits]=B83)*(Tableau1[sorties]))</f>
        <v>0</v>
      </c>
      <c r="F83" s="14">
        <f>Tableau2[[#This Row],[Stock Initial]]+Tableau2[[#This Row],[Entrées]]-Tableau2[[#This Row],[Sorties]]</f>
        <v>16</v>
      </c>
      <c r="G83" s="8">
        <v>0.66</v>
      </c>
      <c r="H83" s="7">
        <f>Tableau2[[#This Row],[Nouveau stock]]*Tableau2[[#This Row],[P.U.]]</f>
        <v>10.56</v>
      </c>
      <c r="I83" t="str">
        <f>Tableau2[[#This Row],[Désignation Produits]]</f>
        <v>Sacs Poubelle</v>
      </c>
    </row>
    <row r="84" spans="1:9" x14ac:dyDescent="0.35">
      <c r="A84" t="s">
        <v>98</v>
      </c>
      <c r="B84" s="3" t="s">
        <v>87</v>
      </c>
      <c r="C84" s="12">
        <v>14</v>
      </c>
      <c r="D84" s="15">
        <f>SUMPRODUCT((Tableau1[Produits]=B84)*(Tableau1[entrées]))</f>
        <v>0</v>
      </c>
      <c r="E84" s="16">
        <f>SUMPRODUCT((Tableau1[Produits]=B84)*(Tableau1[sorties]))</f>
        <v>0</v>
      </c>
      <c r="F84" s="14">
        <f>Tableau2[[#This Row],[Stock Initial]]+Tableau2[[#This Row],[Entrées]]-Tableau2[[#This Row],[Sorties]]</f>
        <v>14</v>
      </c>
      <c r="G84" s="8">
        <v>0.34</v>
      </c>
      <c r="H84" s="7">
        <f>Tableau2[[#This Row],[Nouveau stock]]*Tableau2[[#This Row],[P.U.]]</f>
        <v>4.7600000000000007</v>
      </c>
      <c r="I84" t="str">
        <f>Tableau2[[#This Row],[Désignation Produits]]</f>
        <v>Tampon à Récurer</v>
      </c>
    </row>
    <row r="85" spans="1:9" x14ac:dyDescent="0.35">
      <c r="A85" t="s">
        <v>112</v>
      </c>
      <c r="B85" s="3" t="s">
        <v>39</v>
      </c>
      <c r="C85" s="12">
        <v>0</v>
      </c>
      <c r="D85" s="15">
        <f>SUMPRODUCT((Tableau1[Produits]=B85)*(Tableau1[entrées]))</f>
        <v>0</v>
      </c>
      <c r="E85" s="16">
        <f>SUMPRODUCT((Tableau1[Produits]=B85)*(Tableau1[sorties]))</f>
        <v>0</v>
      </c>
      <c r="F85" s="14">
        <f>Tableau2[[#This Row],[Stock Initial]]+Tableau2[[#This Row],[Entrées]]-Tableau2[[#This Row],[Sorties]]</f>
        <v>0</v>
      </c>
      <c r="G85" s="8">
        <v>0.3</v>
      </c>
      <c r="H85" s="7">
        <f>Tableau2[[#This Row],[Nouveau stock]]*Tableau2[[#This Row],[P.U.]]</f>
        <v>0</v>
      </c>
      <c r="I85" t="str">
        <f>Tableau2[[#This Row],[Désignation Produits]]</f>
        <v>Baguettes</v>
      </c>
    </row>
    <row r="86" spans="1:9" x14ac:dyDescent="0.35">
      <c r="A86" t="s">
        <v>112</v>
      </c>
      <c r="B86" s="3" t="s">
        <v>40</v>
      </c>
      <c r="C86" s="12">
        <v>0</v>
      </c>
      <c r="D86" s="15">
        <f>SUMPRODUCT((Tableau1[Produits]=B86)*(Tableau1[entrées]))</f>
        <v>0</v>
      </c>
      <c r="E86" s="16">
        <f>SUMPRODUCT((Tableau1[Produits]=B86)*(Tableau1[sorties]))</f>
        <v>0</v>
      </c>
      <c r="F86" s="14">
        <f>Tableau2[[#This Row],[Stock Initial]]+Tableau2[[#This Row],[Entrées]]-Tableau2[[#This Row],[Sorties]]</f>
        <v>0</v>
      </c>
      <c r="G86" s="8">
        <v>1.03</v>
      </c>
      <c r="H86" s="7">
        <f>Tableau2[[#This Row],[Nouveau stock]]*Tableau2[[#This Row],[P.U.]]</f>
        <v>0</v>
      </c>
      <c r="I86" t="str">
        <f>Tableau2[[#This Row],[Désignation Produits]]</f>
        <v>Camenbert</v>
      </c>
    </row>
    <row r="87" spans="1:9" x14ac:dyDescent="0.35">
      <c r="A87" t="s">
        <v>112</v>
      </c>
      <c r="B87" s="4" t="s">
        <v>41</v>
      </c>
      <c r="C87" s="12">
        <v>0</v>
      </c>
      <c r="D87" s="15">
        <f>SUMPRODUCT((Tableau1[Produits]=B87)*(Tableau1[entrées]))</f>
        <v>0</v>
      </c>
      <c r="E87" s="16">
        <f>SUMPRODUCT((Tableau1[Produits]=B87)*(Tableau1[sorties]))</f>
        <v>0</v>
      </c>
      <c r="F87" s="14">
        <f>Tableau2[[#This Row],[Stock Initial]]+Tableau2[[#This Row],[Entrées]]-Tableau2[[#This Row],[Sorties]]</f>
        <v>0</v>
      </c>
      <c r="G87" s="8">
        <v>0.6</v>
      </c>
      <c r="H87" s="7">
        <f>Tableau2[[#This Row],[Nouveau stock]]*Tableau2[[#This Row],[P.U.]]</f>
        <v>0</v>
      </c>
      <c r="I87" t="str">
        <f>Tableau2[[#This Row],[Désignation Produits]]</f>
        <v>Carottes rapées</v>
      </c>
    </row>
    <row r="88" spans="1:9" x14ac:dyDescent="0.35">
      <c r="A88" t="s">
        <v>112</v>
      </c>
      <c r="B88" s="3" t="s">
        <v>42</v>
      </c>
      <c r="C88" s="12">
        <v>0</v>
      </c>
      <c r="D88" s="15">
        <f>SUMPRODUCT((Tableau1[Produits]=B88)*(Tableau1[entrées]))</f>
        <v>0</v>
      </c>
      <c r="E88" s="16">
        <f>SUMPRODUCT((Tableau1[Produits]=B88)*(Tableau1[sorties]))</f>
        <v>0</v>
      </c>
      <c r="F88" s="14">
        <f>Tableau2[[#This Row],[Stock Initial]]+Tableau2[[#This Row],[Entrées]]-Tableau2[[#This Row],[Sorties]]</f>
        <v>0</v>
      </c>
      <c r="G88" s="8">
        <v>0</v>
      </c>
      <c r="H88" s="7">
        <f>Tableau2[[#This Row],[Nouveau stock]]*Tableau2[[#This Row],[P.U.]]</f>
        <v>0</v>
      </c>
      <c r="I88" t="str">
        <f>Tableau2[[#This Row],[Désignation Produits]]</f>
        <v>Céleri rémoulade</v>
      </c>
    </row>
    <row r="89" spans="1:9" x14ac:dyDescent="0.35">
      <c r="A89" t="s">
        <v>112</v>
      </c>
      <c r="B89" s="3" t="s">
        <v>58</v>
      </c>
      <c r="C89" s="12">
        <v>0</v>
      </c>
      <c r="D89" s="15">
        <f>SUMPRODUCT((Tableau1[Produits]=B89)*(Tableau1[entrées]))</f>
        <v>0</v>
      </c>
      <c r="E89" s="16">
        <f>SUMPRODUCT((Tableau1[Produits]=B89)*(Tableau1[sorties]))</f>
        <v>0</v>
      </c>
      <c r="F89" s="14">
        <f>Tableau2[[#This Row],[Stock Initial]]+Tableau2[[#This Row],[Entrées]]-Tableau2[[#This Row],[Sorties]]</f>
        <v>0</v>
      </c>
      <c r="G89" s="8">
        <v>1.35</v>
      </c>
      <c r="H89" s="7">
        <f>Tableau2[[#This Row],[Nouveau stock]]*Tableau2[[#This Row],[P.U.]]</f>
        <v>0</v>
      </c>
      <c r="I89" t="str">
        <f>Tableau2[[#This Row],[Désignation Produits]]</f>
        <v>Concombre</v>
      </c>
    </row>
    <row r="90" spans="1:9" x14ac:dyDescent="0.35">
      <c r="A90" t="s">
        <v>112</v>
      </c>
      <c r="B90" s="6" t="s">
        <v>126</v>
      </c>
      <c r="C90" s="12">
        <v>0</v>
      </c>
      <c r="D90" s="15">
        <f>SUMPRODUCT((Tableau1[Produits]=B90)*(Tableau1[entrées]))</f>
        <v>0</v>
      </c>
      <c r="E90" s="16">
        <f>SUMPRODUCT((Tableau1[Produits]=B90)*(Tableau1[sorties]))</f>
        <v>0</v>
      </c>
      <c r="F90" s="14">
        <f>Tableau2[[#This Row],[Stock Initial]]+Tableau2[[#This Row],[Entrées]]-Tableau2[[#This Row],[Sorties]]</f>
        <v>0</v>
      </c>
      <c r="G90" s="8">
        <v>1.62</v>
      </c>
      <c r="H90" s="7">
        <f>Tableau2[[#This Row],[Nouveau stock]]*Tableau2[[#This Row],[P.U.]]</f>
        <v>0</v>
      </c>
      <c r="I90" t="str">
        <f>Tableau2[[#This Row],[Désignation Produits]]</f>
        <v>Coulommiers</v>
      </c>
    </row>
    <row r="91" spans="1:9" x14ac:dyDescent="0.35">
      <c r="A91" t="s">
        <v>112</v>
      </c>
      <c r="B91" s="6" t="s">
        <v>53</v>
      </c>
      <c r="C91" s="12">
        <v>0</v>
      </c>
      <c r="D91" s="15">
        <f>SUMPRODUCT((Tableau1[Produits]=B91)*(Tableau1[entrées]))</f>
        <v>0</v>
      </c>
      <c r="E91" s="16">
        <f>SUMPRODUCT((Tableau1[Produits]=B91)*(Tableau1[sorties]))</f>
        <v>0</v>
      </c>
      <c r="F91" s="14">
        <f>Tableau2[[#This Row],[Stock Initial]]+Tableau2[[#This Row],[Entrées]]-Tableau2[[#This Row],[Sorties]]</f>
        <v>0</v>
      </c>
      <c r="G91" s="8">
        <v>0.88</v>
      </c>
      <c r="H91" s="7">
        <f>Tableau2[[#This Row],[Nouveau stock]]*Tableau2[[#This Row],[P.U.]]</f>
        <v>0</v>
      </c>
      <c r="I91" t="str">
        <f>Tableau2[[#This Row],[Désignation Produits]]</f>
        <v>crème fraîche</v>
      </c>
    </row>
    <row r="92" spans="1:9" x14ac:dyDescent="0.35">
      <c r="A92" t="s">
        <v>112</v>
      </c>
      <c r="B92" s="6" t="s">
        <v>44</v>
      </c>
      <c r="C92" s="12">
        <v>0</v>
      </c>
      <c r="D92" s="15">
        <f>SUMPRODUCT((Tableau1[Produits]=B92)*(Tableau1[entrées]))</f>
        <v>0</v>
      </c>
      <c r="E92" s="16">
        <f>SUMPRODUCT((Tableau1[Produits]=B92)*(Tableau1[sorties]))</f>
        <v>0</v>
      </c>
      <c r="F92" s="14">
        <f>Tableau2[[#This Row],[Stock Initial]]+Tableau2[[#This Row],[Entrées]]-Tableau2[[#This Row],[Sorties]]</f>
        <v>0</v>
      </c>
      <c r="G92" s="8">
        <v>0</v>
      </c>
      <c r="H92" s="7">
        <f>Tableau2[[#This Row],[Nouveau stock]]*Tableau2[[#This Row],[P.U.]]</f>
        <v>0</v>
      </c>
      <c r="I92" t="str">
        <f>Tableau2[[#This Row],[Désignation Produits]]</f>
        <v>Fromage blanc</v>
      </c>
    </row>
    <row r="93" spans="1:9" x14ac:dyDescent="0.35">
      <c r="A93" t="s">
        <v>112</v>
      </c>
      <c r="B93" s="3" t="s">
        <v>131</v>
      </c>
      <c r="C93" s="12">
        <v>0</v>
      </c>
      <c r="D93" s="15">
        <f>SUMPRODUCT((Tableau1[Produits]=B93)*(Tableau1[entrées]))</f>
        <v>0</v>
      </c>
      <c r="E93" s="16">
        <f>SUMPRODUCT((Tableau1[Produits]=B93)*(Tableau1[sorties]))</f>
        <v>0</v>
      </c>
      <c r="F93" s="14">
        <f>Tableau2[[#This Row],[Stock Initial]]+Tableau2[[#This Row],[Entrées]]-Tableau2[[#This Row],[Sorties]]</f>
        <v>0</v>
      </c>
      <c r="G93" s="8">
        <v>0</v>
      </c>
      <c r="H93" s="7">
        <f>Tableau2[[#This Row],[Nouveau stock]]*Tableau2[[#This Row],[P.U.]]</f>
        <v>0</v>
      </c>
      <c r="I93" t="str">
        <f>Tableau2[[#This Row],[Désignation Produits]]</f>
        <v>Fromage de chèvre</v>
      </c>
    </row>
    <row r="94" spans="1:9" x14ac:dyDescent="0.35">
      <c r="A94" t="s">
        <v>112</v>
      </c>
      <c r="B94" s="6" t="s">
        <v>132</v>
      </c>
      <c r="C94" s="12">
        <v>0</v>
      </c>
      <c r="D94" s="15">
        <f>SUMPRODUCT((Tableau1[Produits]=B94)*(Tableau1[entrées]))</f>
        <v>0</v>
      </c>
      <c r="E94" s="16">
        <f>SUMPRODUCT((Tableau1[Produits]=B94)*(Tableau1[sorties]))</f>
        <v>0</v>
      </c>
      <c r="F94" s="14">
        <f>Tableau2[[#This Row],[Stock Initial]]+Tableau2[[#This Row],[Entrées]]-Tableau2[[#This Row],[Sorties]]</f>
        <v>0</v>
      </c>
      <c r="G94" s="8">
        <v>0</v>
      </c>
      <c r="H94" s="7">
        <f>Tableau2[[#This Row],[Nouveau stock]]*Tableau2[[#This Row],[P.U.]]</f>
        <v>0</v>
      </c>
      <c r="I94" t="str">
        <f>Tableau2[[#This Row],[Désignation Produits]]</f>
        <v>Fromage double crème</v>
      </c>
    </row>
    <row r="95" spans="1:9" x14ac:dyDescent="0.35">
      <c r="A95" t="s">
        <v>112</v>
      </c>
      <c r="B95" s="3" t="s">
        <v>133</v>
      </c>
      <c r="C95" s="12">
        <v>0</v>
      </c>
      <c r="D95" s="15">
        <f>SUMPRODUCT((Tableau1[Produits]=B95)*(Tableau1[entrées]))</f>
        <v>0</v>
      </c>
      <c r="E95" s="16">
        <f>SUMPRODUCT((Tableau1[Produits]=B95)*(Tableau1[sorties]))</f>
        <v>0</v>
      </c>
      <c r="F95" s="14">
        <f>Tableau2[[#This Row],[Stock Initial]]+Tableau2[[#This Row],[Entrées]]-Tableau2[[#This Row],[Sorties]]</f>
        <v>0</v>
      </c>
      <c r="G95" s="8">
        <v>0</v>
      </c>
      <c r="H95" s="7">
        <f>Tableau2[[#This Row],[Nouveau stock]]*Tableau2[[#This Row],[P.U.]]</f>
        <v>0</v>
      </c>
      <c r="I95" t="str">
        <f>Tableau2[[#This Row],[Désignation Produits]]</f>
        <v>Gruyère Morceaux</v>
      </c>
    </row>
    <row r="96" spans="1:9" x14ac:dyDescent="0.35">
      <c r="A96" t="s">
        <v>112</v>
      </c>
      <c r="B96" s="6" t="s">
        <v>134</v>
      </c>
      <c r="C96" s="12">
        <v>0</v>
      </c>
      <c r="D96" s="15">
        <f>SUMPRODUCT((Tableau1[Produits]=B96)*(Tableau1[entrées]))</f>
        <v>0</v>
      </c>
      <c r="E96" s="16">
        <f>SUMPRODUCT((Tableau1[Produits]=B96)*(Tableau1[sorties]))</f>
        <v>0</v>
      </c>
      <c r="F96" s="14">
        <f>Tableau2[[#This Row],[Stock Initial]]+Tableau2[[#This Row],[Entrées]]-Tableau2[[#This Row],[Sorties]]</f>
        <v>0</v>
      </c>
      <c r="G96" s="8">
        <v>0.37</v>
      </c>
      <c r="H96" s="7">
        <f>Tableau2[[#This Row],[Nouveau stock]]*Tableau2[[#This Row],[P.U.]]</f>
        <v>0</v>
      </c>
      <c r="I96" t="str">
        <f>Tableau2[[#This Row],[Désignation Produits]]</f>
        <v>Gruyère rapé</v>
      </c>
    </row>
    <row r="97" spans="1:9" x14ac:dyDescent="0.35">
      <c r="A97" t="s">
        <v>112</v>
      </c>
      <c r="B97" s="6" t="s">
        <v>136</v>
      </c>
      <c r="C97" s="12">
        <v>0</v>
      </c>
      <c r="D97" s="15">
        <f>SUMPRODUCT((Tableau1[Produits]=B97)*(Tableau1[entrées]))</f>
        <v>0</v>
      </c>
      <c r="E97" s="16">
        <f>SUMPRODUCT((Tableau1[Produits]=B97)*(Tableau1[sorties]))</f>
        <v>0</v>
      </c>
      <c r="F97" s="14">
        <f>Tableau2[[#This Row],[Stock Initial]]+Tableau2[[#This Row],[Entrées]]-Tableau2[[#This Row],[Sorties]]</f>
        <v>0</v>
      </c>
      <c r="G97" s="8">
        <v>0</v>
      </c>
      <c r="H97" s="7">
        <f>Tableau2[[#This Row],[Nouveau stock]]*Tableau2[[#This Row],[P.U.]]</f>
        <v>0</v>
      </c>
      <c r="I97" t="str">
        <f>Tableau2[[#This Row],[Désignation Produits]]</f>
        <v>Jambon Blanc X 4 Tranches</v>
      </c>
    </row>
    <row r="98" spans="1:9" x14ac:dyDescent="0.35">
      <c r="A98" t="s">
        <v>112</v>
      </c>
      <c r="B98" s="3" t="s">
        <v>45</v>
      </c>
      <c r="C98" s="12">
        <v>0</v>
      </c>
      <c r="D98" s="15">
        <f>SUMPRODUCT((Tableau1[Produits]=B98)*(Tableau1[entrées]))</f>
        <v>0</v>
      </c>
      <c r="E98" s="16">
        <f>SUMPRODUCT((Tableau1[Produits]=B98)*(Tableau1[sorties]))</f>
        <v>0</v>
      </c>
      <c r="F98" s="14">
        <f>Tableau2[[#This Row],[Stock Initial]]+Tableau2[[#This Row],[Entrées]]-Tableau2[[#This Row],[Sorties]]</f>
        <v>0</v>
      </c>
      <c r="G98" s="8">
        <v>1.24</v>
      </c>
      <c r="H98" s="7">
        <f>Tableau2[[#This Row],[Nouveau stock]]*Tableau2[[#This Row],[P.U.]]</f>
        <v>0</v>
      </c>
      <c r="I98" t="str">
        <f>Tableau2[[#This Row],[Désignation Produits]]</f>
        <v>Jambon blanc x 6 tranches</v>
      </c>
    </row>
    <row r="99" spans="1:9" x14ac:dyDescent="0.35">
      <c r="A99" t="s">
        <v>112</v>
      </c>
      <c r="B99" s="6" t="s">
        <v>46</v>
      </c>
      <c r="C99" s="12">
        <v>0</v>
      </c>
      <c r="D99" s="15">
        <f>SUMPRODUCT((Tableau1[Produits]=B99)*(Tableau1[entrées]))</f>
        <v>0</v>
      </c>
      <c r="E99" s="16">
        <f>SUMPRODUCT((Tableau1[Produits]=B99)*(Tableau1[sorties]))</f>
        <v>0</v>
      </c>
      <c r="F99" s="14">
        <f>Tableau2[[#This Row],[Stock Initial]]+Tableau2[[#This Row],[Entrées]]-Tableau2[[#This Row],[Sorties]]</f>
        <v>0</v>
      </c>
      <c r="G99" s="8">
        <v>1.45</v>
      </c>
      <c r="H99" s="7">
        <f>Tableau2[[#This Row],[Nouveau stock]]*Tableau2[[#This Row],[P.U.]]</f>
        <v>0</v>
      </c>
      <c r="I99" t="str">
        <f>Tableau2[[#This Row],[Désignation Produits]]</f>
        <v>Jambon cru</v>
      </c>
    </row>
    <row r="100" spans="1:9" x14ac:dyDescent="0.35">
      <c r="A100" t="s">
        <v>112</v>
      </c>
      <c r="B100" s="3" t="s">
        <v>57</v>
      </c>
      <c r="C100" s="12">
        <v>0</v>
      </c>
      <c r="D100" s="15">
        <f>SUMPRODUCT((Tableau1[Produits]=B100)*(Tableau1[entrées]))</f>
        <v>0</v>
      </c>
      <c r="E100" s="16">
        <f>SUMPRODUCT((Tableau1[Produits]=B100)*(Tableau1[sorties]))</f>
        <v>0</v>
      </c>
      <c r="F100" s="14">
        <f>Tableau2[[#This Row],[Stock Initial]]+Tableau2[[#This Row],[Entrées]]-Tableau2[[#This Row],[Sorties]]</f>
        <v>0</v>
      </c>
      <c r="G100" s="8">
        <v>0.63</v>
      </c>
      <c r="H100" s="7">
        <f>Tableau2[[#This Row],[Nouveau stock]]*Tableau2[[#This Row],[P.U.]]</f>
        <v>0</v>
      </c>
      <c r="I100" t="str">
        <f>Tableau2[[#This Row],[Désignation Produits]]</f>
        <v>lait</v>
      </c>
    </row>
    <row r="101" spans="1:9" x14ac:dyDescent="0.35">
      <c r="A101" t="s">
        <v>112</v>
      </c>
      <c r="B101" s="3" t="s">
        <v>47</v>
      </c>
      <c r="C101" s="12">
        <v>0</v>
      </c>
      <c r="D101" s="15">
        <f>SUMPRODUCT((Tableau1[Produits]=B101)*(Tableau1[entrées]))</f>
        <v>0</v>
      </c>
      <c r="E101" s="16">
        <f>SUMPRODUCT((Tableau1[Produits]=B101)*(Tableau1[sorties]))</f>
        <v>0</v>
      </c>
      <c r="F101" s="14">
        <f>Tableau2[[#This Row],[Stock Initial]]+Tableau2[[#This Row],[Entrées]]-Tableau2[[#This Row],[Sorties]]</f>
        <v>0</v>
      </c>
      <c r="G101" s="8">
        <v>0.73</v>
      </c>
      <c r="H101" s="7">
        <f>Tableau2[[#This Row],[Nouveau stock]]*Tableau2[[#This Row],[P.U.]]</f>
        <v>0</v>
      </c>
      <c r="I101" t="str">
        <f>Tableau2[[#This Row],[Désignation Produits]]</f>
        <v>Lardons</v>
      </c>
    </row>
    <row r="102" spans="1:9" x14ac:dyDescent="0.35">
      <c r="A102" t="s">
        <v>112</v>
      </c>
      <c r="B102" s="3" t="s">
        <v>137</v>
      </c>
      <c r="C102" s="12">
        <v>0</v>
      </c>
      <c r="D102" s="15">
        <f>SUMPRODUCT((Tableau1[Produits]=B102)*(Tableau1[entrées]))</f>
        <v>0</v>
      </c>
      <c r="E102" s="16">
        <f>SUMPRODUCT((Tableau1[Produits]=B102)*(Tableau1[sorties]))</f>
        <v>0</v>
      </c>
      <c r="F102" s="14">
        <f>Tableau2[[#This Row],[Stock Initial]]+Tableau2[[#This Row],[Entrées]]-Tableau2[[#This Row],[Sorties]]</f>
        <v>0</v>
      </c>
      <c r="G102" s="8">
        <v>0.97</v>
      </c>
      <c r="H102" s="7">
        <f>Tableau2[[#This Row],[Nouveau stock]]*Tableau2[[#This Row],[P.U.]]</f>
        <v>0</v>
      </c>
      <c r="I102" t="str">
        <f>Tableau2[[#This Row],[Désignation Produits]]</f>
        <v>Œufs</v>
      </c>
    </row>
    <row r="103" spans="1:9" x14ac:dyDescent="0.35">
      <c r="A103" t="s">
        <v>112</v>
      </c>
      <c r="B103" s="3" t="s">
        <v>138</v>
      </c>
      <c r="C103" s="12">
        <v>0</v>
      </c>
      <c r="D103" s="15">
        <f>SUMPRODUCT((Tableau1[Produits]=B103)*(Tableau1[entrées]))</f>
        <v>0</v>
      </c>
      <c r="E103" s="16">
        <f>SUMPRODUCT((Tableau1[Produits]=B103)*(Tableau1[sorties]))</f>
        <v>0</v>
      </c>
      <c r="F103" s="14">
        <f>Tableau2[[#This Row],[Stock Initial]]+Tableau2[[#This Row],[Entrées]]-Tableau2[[#This Row],[Sorties]]</f>
        <v>0</v>
      </c>
      <c r="G103" s="8">
        <v>0</v>
      </c>
      <c r="H103" s="7">
        <f>Tableau2[[#This Row],[Nouveau stock]]*Tableau2[[#This Row],[P.U.]]</f>
        <v>0</v>
      </c>
      <c r="I103" t="str">
        <f>Tableau2[[#This Row],[Désignation Produits]]</f>
        <v>Pain Grillé</v>
      </c>
    </row>
    <row r="104" spans="1:9" x14ac:dyDescent="0.35">
      <c r="A104" t="s">
        <v>112</v>
      </c>
      <c r="B104" s="5" t="s">
        <v>60</v>
      </c>
      <c r="C104" s="13">
        <v>0</v>
      </c>
      <c r="D104" s="15">
        <f>SUMPRODUCT((Tableau1[Produits]=B104)*(Tableau1[entrées]))</f>
        <v>0</v>
      </c>
      <c r="E104" s="16">
        <f>SUMPRODUCT((Tableau1[Produits]=B104)*(Tableau1[sorties]))</f>
        <v>0</v>
      </c>
      <c r="F104" s="14">
        <f>Tableau2[[#This Row],[Stock Initial]]+Tableau2[[#This Row],[Entrées]]-Tableau2[[#This Row],[Sorties]]</f>
        <v>0</v>
      </c>
      <c r="G104" s="8">
        <v>1.83</v>
      </c>
      <c r="H104" s="7">
        <f>Tableau2[[#This Row],[Nouveau stock]]*Tableau2[[#This Row],[P.U.]]</f>
        <v>0</v>
      </c>
      <c r="I104" t="str">
        <f>Tableau2[[#This Row],[Désignation Produits]]</f>
        <v>Panés Pic Express</v>
      </c>
    </row>
    <row r="105" spans="1:9" x14ac:dyDescent="0.35">
      <c r="A105" t="s">
        <v>112</v>
      </c>
      <c r="B105" s="3" t="s">
        <v>48</v>
      </c>
      <c r="C105" s="12">
        <v>0</v>
      </c>
      <c r="D105" s="15">
        <f>SUMPRODUCT((Tableau1[Produits]=B105)*(Tableau1[entrées]))</f>
        <v>0</v>
      </c>
      <c r="E105" s="16">
        <f>SUMPRODUCT((Tableau1[Produits]=B105)*(Tableau1[sorties]))</f>
        <v>0</v>
      </c>
      <c r="F105" s="14">
        <f>Tableau2[[#This Row],[Stock Initial]]+Tableau2[[#This Row],[Entrées]]-Tableau2[[#This Row],[Sorties]]</f>
        <v>0</v>
      </c>
      <c r="G105" s="8">
        <v>1.17</v>
      </c>
      <c r="H105" s="7">
        <f>Tableau2[[#This Row],[Nouveau stock]]*Tableau2[[#This Row],[P.U.]]</f>
        <v>0</v>
      </c>
      <c r="I105" t="str">
        <f>Tableau2[[#This Row],[Désignation Produits]]</f>
        <v>Petits suisses</v>
      </c>
    </row>
    <row r="106" spans="1:9" x14ac:dyDescent="0.35">
      <c r="A106" t="s">
        <v>112</v>
      </c>
      <c r="B106" s="6" t="s">
        <v>49</v>
      </c>
      <c r="C106" s="12">
        <v>0</v>
      </c>
      <c r="D106" s="15">
        <f>SUMPRODUCT((Tableau1[Produits]=B106)*(Tableau1[entrées]))</f>
        <v>0</v>
      </c>
      <c r="E106" s="16">
        <f>SUMPRODUCT((Tableau1[Produits]=B106)*(Tableau1[sorties]))</f>
        <v>0</v>
      </c>
      <c r="F106" s="14">
        <f>Tableau2[[#This Row],[Stock Initial]]+Tableau2[[#This Row],[Entrées]]-Tableau2[[#This Row],[Sorties]]</f>
        <v>0</v>
      </c>
      <c r="G106" s="8">
        <v>1.99</v>
      </c>
      <c r="H106" s="7">
        <f>Tableau2[[#This Row],[Nouveau stock]]*Tableau2[[#This Row],[P.U.]]</f>
        <v>0</v>
      </c>
      <c r="I106" t="str">
        <f>Tableau2[[#This Row],[Désignation Produits]]</f>
        <v>Poisson en pavé</v>
      </c>
    </row>
    <row r="107" spans="1:9" x14ac:dyDescent="0.35">
      <c r="A107" t="s">
        <v>112</v>
      </c>
      <c r="B107" s="6" t="s">
        <v>50</v>
      </c>
      <c r="C107" s="12">
        <v>0</v>
      </c>
      <c r="D107" s="15">
        <f>SUMPRODUCT((Tableau1[Produits]=B107)*(Tableau1[entrées]))</f>
        <v>0</v>
      </c>
      <c r="E107" s="16">
        <f>SUMPRODUCT((Tableau1[Produits]=B107)*(Tableau1[sorties]))</f>
        <v>0</v>
      </c>
      <c r="F107" s="14">
        <f>Tableau2[[#This Row],[Stock Initial]]+Tableau2[[#This Row],[Entrées]]-Tableau2[[#This Row],[Sorties]]</f>
        <v>0</v>
      </c>
      <c r="G107" s="8">
        <v>0.78</v>
      </c>
      <c r="H107" s="7">
        <f>Tableau2[[#This Row],[Nouveau stock]]*Tableau2[[#This Row],[P.U.]]</f>
        <v>0</v>
      </c>
      <c r="I107" t="str">
        <f>Tableau2[[#This Row],[Désignation Produits]]</f>
        <v>Salade mélangée</v>
      </c>
    </row>
    <row r="108" spans="1:9" x14ac:dyDescent="0.35">
      <c r="A108" t="s">
        <v>112</v>
      </c>
      <c r="B108" s="3" t="s">
        <v>51</v>
      </c>
      <c r="C108" s="12">
        <v>0</v>
      </c>
      <c r="D108" s="15">
        <f>SUMPRODUCT((Tableau1[Produits]=B108)*(Tableau1[entrées]))</f>
        <v>0</v>
      </c>
      <c r="E108" s="16">
        <f>SUMPRODUCT((Tableau1[Produits]=B108)*(Tableau1[sorties]))</f>
        <v>0</v>
      </c>
      <c r="F108" s="14">
        <f>Tableau2[[#This Row],[Stock Initial]]+Tableau2[[#This Row],[Entrées]]-Tableau2[[#This Row],[Sorties]]</f>
        <v>0</v>
      </c>
      <c r="G108" s="8">
        <v>0.71</v>
      </c>
      <c r="H108" s="7">
        <f>Tableau2[[#This Row],[Nouveau stock]]*Tableau2[[#This Row],[P.U.]]</f>
        <v>0</v>
      </c>
      <c r="I108" t="str">
        <f>Tableau2[[#This Row],[Désignation Produits]]</f>
        <v>Salami</v>
      </c>
    </row>
    <row r="109" spans="1:9" x14ac:dyDescent="0.35">
      <c r="A109" t="s">
        <v>112</v>
      </c>
      <c r="B109" s="6" t="s">
        <v>142</v>
      </c>
      <c r="C109" s="12">
        <v>0</v>
      </c>
      <c r="D109" s="15">
        <f>SUMPRODUCT((Tableau1[Produits]=B109)*(Tableau1[entrées]))</f>
        <v>0</v>
      </c>
      <c r="E109" s="16">
        <f>SUMPRODUCT((Tableau1[Produits]=B109)*(Tableau1[sorties]))</f>
        <v>0</v>
      </c>
      <c r="F109" s="14">
        <f>Tableau2[[#This Row],[Stock Initial]]+Tableau2[[#This Row],[Entrées]]-Tableau2[[#This Row],[Sorties]]</f>
        <v>0</v>
      </c>
      <c r="G109" s="8">
        <v>2</v>
      </c>
      <c r="H109" s="7">
        <f>Tableau2[[#This Row],[Nouveau stock]]*Tableau2[[#This Row],[P.U.]]</f>
        <v>0</v>
      </c>
      <c r="I109" t="str">
        <f>Tableau2[[#This Row],[Désignation Produits]]</f>
        <v>Saucisses Chipos</v>
      </c>
    </row>
    <row r="110" spans="1:9" x14ac:dyDescent="0.35">
      <c r="A110" t="s">
        <v>112</v>
      </c>
      <c r="B110" s="3" t="s">
        <v>143</v>
      </c>
      <c r="C110" s="12">
        <v>0</v>
      </c>
      <c r="D110" s="15">
        <f>SUMPRODUCT((Tableau1[Produits]=B110)*(Tableau1[entrées]))</f>
        <v>0</v>
      </c>
      <c r="E110" s="16">
        <f>SUMPRODUCT((Tableau1[Produits]=B110)*(Tableau1[sorties]))</f>
        <v>0</v>
      </c>
      <c r="F110" s="14">
        <f>Tableau2[[#This Row],[Stock Initial]]+Tableau2[[#This Row],[Entrées]]-Tableau2[[#This Row],[Sorties]]</f>
        <v>0</v>
      </c>
      <c r="G110" s="8">
        <v>0.82</v>
      </c>
      <c r="H110" s="7">
        <f>Tableau2[[#This Row],[Nouveau stock]]*Tableau2[[#This Row],[P.U.]]</f>
        <v>0</v>
      </c>
      <c r="I110" t="str">
        <f>Tableau2[[#This Row],[Désignation Produits]]</f>
        <v>Saucisses De Strasbourgx10</v>
      </c>
    </row>
    <row r="111" spans="1:9" x14ac:dyDescent="0.35">
      <c r="A111" t="s">
        <v>112</v>
      </c>
      <c r="B111" s="6" t="s">
        <v>144</v>
      </c>
      <c r="C111" s="12">
        <v>0</v>
      </c>
      <c r="D111" s="15">
        <f>SUMPRODUCT((Tableau1[Produits]=B111)*(Tableau1[entrées]))</f>
        <v>0</v>
      </c>
      <c r="E111" s="16">
        <f>SUMPRODUCT((Tableau1[Produits]=B111)*(Tableau1[sorties]))</f>
        <v>0</v>
      </c>
      <c r="F111" s="14">
        <f>Tableau2[[#This Row],[Stock Initial]]+Tableau2[[#This Row],[Entrées]]-Tableau2[[#This Row],[Sorties]]</f>
        <v>0</v>
      </c>
      <c r="G111" s="8">
        <v>1.74</v>
      </c>
      <c r="H111" s="7">
        <f>Tableau2[[#This Row],[Nouveau stock]]*Tableau2[[#This Row],[P.U.]]</f>
        <v>0</v>
      </c>
      <c r="I111" t="str">
        <f>Tableau2[[#This Row],[Désignation Produits]]</f>
        <v>Saucisses De Strasbourgx20</v>
      </c>
    </row>
    <row r="112" spans="1:9" x14ac:dyDescent="0.35">
      <c r="A112" t="s">
        <v>112</v>
      </c>
      <c r="B112" s="3" t="s">
        <v>145</v>
      </c>
      <c r="C112" s="12">
        <v>0</v>
      </c>
      <c r="D112" s="15">
        <f>SUMPRODUCT((Tableau1[Produits]=B112)*(Tableau1[entrées]))</f>
        <v>0</v>
      </c>
      <c r="E112" s="16">
        <f>SUMPRODUCT((Tableau1[Produits]=B112)*(Tableau1[sorties]))</f>
        <v>0</v>
      </c>
      <c r="F112" s="14">
        <f>Tableau2[[#This Row],[Stock Initial]]+Tableau2[[#This Row],[Entrées]]-Tableau2[[#This Row],[Sorties]]</f>
        <v>0</v>
      </c>
      <c r="G112" s="8">
        <v>1.04</v>
      </c>
      <c r="H112" s="7">
        <f>Tableau2[[#This Row],[Nouveau stock]]*Tableau2[[#This Row],[P.U.]]</f>
        <v>0</v>
      </c>
      <c r="I112" t="str">
        <f>Tableau2[[#This Row],[Désignation Produits]]</f>
        <v>Saucisses Sèches</v>
      </c>
    </row>
    <row r="113" spans="1:9" x14ac:dyDescent="0.35">
      <c r="A113" t="s">
        <v>112</v>
      </c>
      <c r="B113" s="4" t="s">
        <v>146</v>
      </c>
      <c r="C113" s="12">
        <v>0</v>
      </c>
      <c r="D113" s="15">
        <f>SUMPRODUCT((Tableau1[Produits]=B113)*(Tableau1[entrées]))</f>
        <v>0</v>
      </c>
      <c r="E113" s="16">
        <f>SUMPRODUCT((Tableau1[Produits]=B113)*(Tableau1[sorties]))</f>
        <v>0</v>
      </c>
      <c r="F113" s="14">
        <f>Tableau2[[#This Row],[Stock Initial]]+Tableau2[[#This Row],[Entrées]]-Tableau2[[#This Row],[Sorties]]</f>
        <v>0</v>
      </c>
      <c r="G113" s="8">
        <v>0.97</v>
      </c>
      <c r="H113" s="7">
        <f>Tableau2[[#This Row],[Nouveau stock]]*Tableau2[[#This Row],[P.U.]]</f>
        <v>0</v>
      </c>
      <c r="I113" t="str">
        <f>Tableau2[[#This Row],[Désignation Produits]]</f>
        <v>Saucisson À L'Ail</v>
      </c>
    </row>
    <row r="114" spans="1:9" x14ac:dyDescent="0.35">
      <c r="A114" t="s">
        <v>112</v>
      </c>
      <c r="B114" s="3" t="s">
        <v>148</v>
      </c>
      <c r="C114" s="12">
        <v>0</v>
      </c>
      <c r="D114" s="15">
        <f>SUMPRODUCT((Tableau1[Produits]=B114)*(Tableau1[entrées]))</f>
        <v>0</v>
      </c>
      <c r="E114" s="16">
        <f>SUMPRODUCT((Tableau1[Produits]=B114)*(Tableau1[sorties]))</f>
        <v>0</v>
      </c>
      <c r="F114" s="14">
        <f>Tableau2[[#This Row],[Stock Initial]]+Tableau2[[#This Row],[Entrées]]-Tableau2[[#This Row],[Sorties]]</f>
        <v>0</v>
      </c>
      <c r="G114" s="8">
        <v>0</v>
      </c>
      <c r="H114" s="7">
        <f>Tableau2[[#This Row],[Nouveau stock]]*Tableau2[[#This Row],[P.U.]]</f>
        <v>0</v>
      </c>
      <c r="I114" t="str">
        <f>Tableau2[[#This Row],[Désignation Produits]]</f>
        <v>Yaourts Nature X16</v>
      </c>
    </row>
    <row r="115" spans="1:9" x14ac:dyDescent="0.35">
      <c r="A115" t="s">
        <v>99</v>
      </c>
      <c r="B115" s="3" t="s">
        <v>149</v>
      </c>
      <c r="C115" s="12">
        <v>14</v>
      </c>
      <c r="D115" s="15">
        <f>SUMPRODUCT((Tableau1[Produits]=B115)*(Tableau1[entrées]))</f>
        <v>0</v>
      </c>
      <c r="E115" s="16">
        <f>SUMPRODUCT((Tableau1[Produits]=B115)*(Tableau1[sorties]))</f>
        <v>0</v>
      </c>
      <c r="F115" s="14">
        <f>Tableau2[[#This Row],[Stock Initial]]+Tableau2[[#This Row],[Entrées]]-Tableau2[[#This Row],[Sorties]]</f>
        <v>14</v>
      </c>
      <c r="G115" s="8">
        <v>0.3</v>
      </c>
      <c r="H115" s="7">
        <f>Tableau2[[#This Row],[Nouveau stock]]*Tableau2[[#This Row],[P.U.]]</f>
        <v>4.2</v>
      </c>
      <c r="I115" t="str">
        <f>Tableau2[[#This Row],[Désignation Produits]]</f>
        <v>Brosse À Dents</v>
      </c>
    </row>
    <row r="116" spans="1:9" x14ac:dyDescent="0.35">
      <c r="A116" t="s">
        <v>99</v>
      </c>
      <c r="B116" s="4" t="s">
        <v>150</v>
      </c>
      <c r="C116" s="12">
        <v>15</v>
      </c>
      <c r="D116" s="15">
        <f>SUMPRODUCT((Tableau1[Produits]=B116)*(Tableau1[entrées]))</f>
        <v>0</v>
      </c>
      <c r="E116" s="16">
        <f>SUMPRODUCT((Tableau1[Produits]=B116)*(Tableau1[sorties]))</f>
        <v>0</v>
      </c>
      <c r="F116" s="14">
        <f>Tableau2[[#This Row],[Stock Initial]]+Tableau2[[#This Row],[Entrées]]-Tableau2[[#This Row],[Sorties]]</f>
        <v>15</v>
      </c>
      <c r="G116" s="8">
        <v>0.28999999999999998</v>
      </c>
      <c r="H116" s="7">
        <f>Tableau2[[#This Row],[Nouveau stock]]*Tableau2[[#This Row],[P.U.]]</f>
        <v>4.3499999999999996</v>
      </c>
      <c r="I116" t="str">
        <f>Tableau2[[#This Row],[Désignation Produits]]</f>
        <v>Cotons Tiges</v>
      </c>
    </row>
    <row r="117" spans="1:9" x14ac:dyDescent="0.35">
      <c r="A117" t="s">
        <v>99</v>
      </c>
      <c r="B117" s="3" t="s">
        <v>88</v>
      </c>
      <c r="C117" s="12">
        <v>20</v>
      </c>
      <c r="D117" s="15">
        <f>SUMPRODUCT((Tableau1[Produits]=B117)*(Tableau1[entrées]))</f>
        <v>0</v>
      </c>
      <c r="E117" s="16">
        <f>SUMPRODUCT((Tableau1[Produits]=B117)*(Tableau1[sorties]))</f>
        <v>0</v>
      </c>
      <c r="F117" s="14">
        <f>Tableau2[[#This Row],[Stock Initial]]+Tableau2[[#This Row],[Entrées]]-Tableau2[[#This Row],[Sorties]]</f>
        <v>20</v>
      </c>
      <c r="G117" s="8">
        <v>0.42</v>
      </c>
      <c r="H117" s="7">
        <f>Tableau2[[#This Row],[Nouveau stock]]*Tableau2[[#This Row],[P.U.]]</f>
        <v>8.4</v>
      </c>
      <c r="I117" t="str">
        <f>Tableau2[[#This Row],[Désignation Produits]]</f>
        <v>Dentifrice</v>
      </c>
    </row>
    <row r="118" spans="1:9" x14ac:dyDescent="0.35">
      <c r="A118" t="s">
        <v>99</v>
      </c>
      <c r="B118" s="4" t="s">
        <v>35</v>
      </c>
      <c r="C118" s="12">
        <v>24</v>
      </c>
      <c r="D118" s="15">
        <f>SUMPRODUCT((Tableau1[Produits]=B118)*(Tableau1[entrées]))</f>
        <v>0</v>
      </c>
      <c r="E118" s="16">
        <f>SUMPRODUCT((Tableau1[Produits]=B118)*(Tableau1[sorties]))</f>
        <v>0</v>
      </c>
      <c r="F118" s="14">
        <f>Tableau2[[#This Row],[Stock Initial]]+Tableau2[[#This Row],[Entrées]]-Tableau2[[#This Row],[Sorties]]</f>
        <v>24</v>
      </c>
      <c r="G118" s="8">
        <v>1.49</v>
      </c>
      <c r="H118" s="7">
        <f>Tableau2[[#This Row],[Nouveau stock]]*Tableau2[[#This Row],[P.U.]]</f>
        <v>35.76</v>
      </c>
      <c r="I118" t="str">
        <f>Tableau2[[#This Row],[Désignation Produits]]</f>
        <v>Déodorant</v>
      </c>
    </row>
    <row r="119" spans="1:9" x14ac:dyDescent="0.35">
      <c r="A119" t="s">
        <v>99</v>
      </c>
      <c r="B119" s="3" t="s">
        <v>151</v>
      </c>
      <c r="C119" s="12">
        <v>20</v>
      </c>
      <c r="D119" s="15">
        <f>SUMPRODUCT((Tableau1[Produits]=B119)*(Tableau1[entrées]))</f>
        <v>0</v>
      </c>
      <c r="E119" s="16">
        <f>SUMPRODUCT((Tableau1[Produits]=B119)*(Tableau1[sorties]))</f>
        <v>0</v>
      </c>
      <c r="F119" s="14">
        <f>Tableau2[[#This Row],[Stock Initial]]+Tableau2[[#This Row],[Entrées]]-Tableau2[[#This Row],[Sorties]]</f>
        <v>20</v>
      </c>
      <c r="G119" s="8">
        <v>0.59</v>
      </c>
      <c r="H119" s="7">
        <f>Tableau2[[#This Row],[Nouveau stock]]*Tableau2[[#This Row],[P.U.]]</f>
        <v>11.799999999999999</v>
      </c>
      <c r="I119" t="str">
        <f>Tableau2[[#This Row],[Désignation Produits]]</f>
        <v>Gel Douche</v>
      </c>
    </row>
    <row r="120" spans="1:9" x14ac:dyDescent="0.35">
      <c r="A120" t="s">
        <v>99</v>
      </c>
      <c r="B120" s="4" t="s">
        <v>89</v>
      </c>
      <c r="C120" s="12">
        <v>4</v>
      </c>
      <c r="D120" s="15">
        <f>SUMPRODUCT((Tableau1[Produits]=B120)*(Tableau1[entrées]))</f>
        <v>0</v>
      </c>
      <c r="E120" s="16">
        <f>SUMPRODUCT((Tableau1[Produits]=B120)*(Tableau1[sorties]))</f>
        <v>0</v>
      </c>
      <c r="F120" s="14">
        <f>Tableau2[[#This Row],[Stock Initial]]+Tableau2[[#This Row],[Entrées]]-Tableau2[[#This Row],[Sorties]]</f>
        <v>4</v>
      </c>
      <c r="G120" s="8">
        <v>0.52</v>
      </c>
      <c r="H120" s="7">
        <f>Tableau2[[#This Row],[Nouveau stock]]*Tableau2[[#This Row],[P.U.]]</f>
        <v>2.08</v>
      </c>
      <c r="I120" t="str">
        <f>Tableau2[[#This Row],[Désignation Produits]]</f>
        <v>Mouchoirs Boîtes</v>
      </c>
    </row>
    <row r="121" spans="1:9" x14ac:dyDescent="0.35">
      <c r="A121" t="s">
        <v>99</v>
      </c>
      <c r="B121" s="3" t="s">
        <v>90</v>
      </c>
      <c r="C121" s="12">
        <v>6</v>
      </c>
      <c r="D121" s="15">
        <f>SUMPRODUCT((Tableau1[Produits]=B121)*(Tableau1[entrées]))</f>
        <v>0</v>
      </c>
      <c r="E121" s="16">
        <f>SUMPRODUCT((Tableau1[Produits]=B121)*(Tableau1[sorties]))</f>
        <v>0</v>
      </c>
      <c r="F121" s="14">
        <f>Tableau2[[#This Row],[Stock Initial]]+Tableau2[[#This Row],[Entrées]]-Tableau2[[#This Row],[Sorties]]</f>
        <v>6</v>
      </c>
      <c r="G121" s="8">
        <v>0.63</v>
      </c>
      <c r="H121" s="7">
        <f>Tableau2[[#This Row],[Nouveau stock]]*Tableau2[[#This Row],[P.U.]]</f>
        <v>3.7800000000000002</v>
      </c>
      <c r="I121" t="str">
        <f>Tableau2[[#This Row],[Désignation Produits]]</f>
        <v>Mouchoirs Paquets</v>
      </c>
    </row>
    <row r="122" spans="1:9" x14ac:dyDescent="0.35">
      <c r="A122" t="s">
        <v>99</v>
      </c>
      <c r="B122" s="4" t="s">
        <v>152</v>
      </c>
      <c r="C122" s="12">
        <v>9</v>
      </c>
      <c r="D122" s="15">
        <f>SUMPRODUCT((Tableau1[Produits]=B122)*(Tableau1[entrées]))</f>
        <v>0</v>
      </c>
      <c r="E122" s="16">
        <f>SUMPRODUCT((Tableau1[Produits]=B122)*(Tableau1[sorties]))</f>
        <v>0</v>
      </c>
      <c r="F122" s="14">
        <f>Tableau2[[#This Row],[Stock Initial]]+Tableau2[[#This Row],[Entrées]]-Tableau2[[#This Row],[Sorties]]</f>
        <v>9</v>
      </c>
      <c r="G122" s="8">
        <v>1.52</v>
      </c>
      <c r="H122" s="7">
        <f>Tableau2[[#This Row],[Nouveau stock]]*Tableau2[[#This Row],[P.U.]]</f>
        <v>13.68</v>
      </c>
      <c r="I122" t="str">
        <f>Tableau2[[#This Row],[Désignation Produits]]</f>
        <v>Mousse À Raser</v>
      </c>
    </row>
    <row r="123" spans="1:9" x14ac:dyDescent="0.35">
      <c r="A123" t="s">
        <v>99</v>
      </c>
      <c r="B123" s="3" t="s">
        <v>36</v>
      </c>
      <c r="C123" s="12">
        <v>5</v>
      </c>
      <c r="D123" s="15">
        <f>SUMPRODUCT((Tableau1[Produits]=B123)*(Tableau1[entrées]))</f>
        <v>0</v>
      </c>
      <c r="E123" s="16">
        <f>SUMPRODUCT((Tableau1[Produits]=B123)*(Tableau1[sorties]))</f>
        <v>0</v>
      </c>
      <c r="F123" s="14">
        <f>Tableau2[[#This Row],[Stock Initial]]+Tableau2[[#This Row],[Entrées]]-Tableau2[[#This Row],[Sorties]]</f>
        <v>5</v>
      </c>
      <c r="G123" s="8">
        <v>2.09</v>
      </c>
      <c r="H123" s="7">
        <f>Tableau2[[#This Row],[Nouveau stock]]*Tableau2[[#This Row],[P.U.]]</f>
        <v>10.45</v>
      </c>
      <c r="I123" t="str">
        <f>Tableau2[[#This Row],[Désignation Produits]]</f>
        <v>Rasoir</v>
      </c>
    </row>
    <row r="124" spans="1:9" x14ac:dyDescent="0.35">
      <c r="A124" t="s">
        <v>99</v>
      </c>
      <c r="B124" s="3" t="s">
        <v>37</v>
      </c>
      <c r="C124" s="12">
        <v>25</v>
      </c>
      <c r="D124" s="15">
        <f>SUMPRODUCT((Tableau1[Produits]=B124)*(Tableau1[entrées]))</f>
        <v>0</v>
      </c>
      <c r="E124" s="16">
        <f>SUMPRODUCT((Tableau1[Produits]=B124)*(Tableau1[sorties]))</f>
        <v>0</v>
      </c>
      <c r="F124" s="14">
        <f>Tableau2[[#This Row],[Stock Initial]]+Tableau2[[#This Row],[Entrées]]-Tableau2[[#This Row],[Sorties]]</f>
        <v>25</v>
      </c>
      <c r="G124" s="8">
        <v>0.6</v>
      </c>
      <c r="H124" s="7">
        <f>Tableau2[[#This Row],[Nouveau stock]]*Tableau2[[#This Row],[P.U.]]</f>
        <v>15</v>
      </c>
      <c r="I124" t="str">
        <f>Tableau2[[#This Row],[Désignation Produits]]</f>
        <v>Savonnettes</v>
      </c>
    </row>
    <row r="125" spans="1:9" x14ac:dyDescent="0.35">
      <c r="A125" t="s">
        <v>99</v>
      </c>
      <c r="B125" s="4" t="s">
        <v>38</v>
      </c>
      <c r="C125" s="12">
        <v>20</v>
      </c>
      <c r="D125" s="15">
        <f>SUMPRODUCT((Tableau1[Produits]=B125)*(Tableau1[entrées]))</f>
        <v>0</v>
      </c>
      <c r="E125" s="16">
        <f>SUMPRODUCT((Tableau1[Produits]=B125)*(Tableau1[sorties]))</f>
        <v>0</v>
      </c>
      <c r="F125" s="14">
        <f>Tableau2[[#This Row],[Stock Initial]]+Tableau2[[#This Row],[Entrées]]-Tableau2[[#This Row],[Sorties]]</f>
        <v>20</v>
      </c>
      <c r="G125" s="8">
        <v>1.44</v>
      </c>
      <c r="H125" s="7">
        <f>Tableau2[[#This Row],[Nouveau stock]]*Tableau2[[#This Row],[P.U.]]</f>
        <v>28.799999999999997</v>
      </c>
      <c r="I125" t="str">
        <f>Tableau2[[#This Row],[Désignation Produits]]</f>
        <v>Shampoing</v>
      </c>
    </row>
    <row r="126" spans="1:9" x14ac:dyDescent="0.35">
      <c r="A126" t="s">
        <v>100</v>
      </c>
      <c r="B126" s="5" t="s">
        <v>122</v>
      </c>
      <c r="C126" s="13">
        <v>0</v>
      </c>
      <c r="D126" s="15">
        <f>SUMPRODUCT((Tableau1[Produits]=B126)*(Tableau1[entrées]))</f>
        <v>0</v>
      </c>
      <c r="E126" s="16">
        <f>SUMPRODUCT((Tableau1[Produits]=B126)*(Tableau1[sorties]))</f>
        <v>0</v>
      </c>
      <c r="F126" s="14">
        <f>Tableau2[[#This Row],[Stock Initial]]+Tableau2[[#This Row],[Entrées]]-Tableau2[[#This Row],[Sorties]]</f>
        <v>0</v>
      </c>
      <c r="G126" s="8">
        <v>0</v>
      </c>
      <c r="H126" s="7">
        <f>Tableau2[[#This Row],[Nouveau stock]]*Tableau2[[#This Row],[P.U.]]</f>
        <v>0</v>
      </c>
      <c r="I126" t="str">
        <f>Tableau2[[#This Row],[Désignation Produits]]</f>
        <v>Chou De Bruxelles</v>
      </c>
    </row>
    <row r="127" spans="1:9" x14ac:dyDescent="0.35">
      <c r="A127" t="s">
        <v>100</v>
      </c>
      <c r="B127" s="3" t="s">
        <v>123</v>
      </c>
      <c r="C127" s="12">
        <v>0</v>
      </c>
      <c r="D127" s="15">
        <f>SUMPRODUCT((Tableau1[Produits]=B127)*(Tableau1[entrées]))</f>
        <v>0</v>
      </c>
      <c r="E127" s="16">
        <f>SUMPRODUCT((Tableau1[Produits]=B127)*(Tableau1[sorties]))</f>
        <v>0</v>
      </c>
      <c r="F127" s="14">
        <f>Tableau2[[#This Row],[Stock Initial]]+Tableau2[[#This Row],[Entrées]]-Tableau2[[#This Row],[Sorties]]</f>
        <v>0</v>
      </c>
      <c r="G127" s="8">
        <v>0.89</v>
      </c>
      <c r="H127" s="7">
        <f>Tableau2[[#This Row],[Nouveau stock]]*Tableau2[[#This Row],[P.U.]]</f>
        <v>0</v>
      </c>
      <c r="I127" t="str">
        <f>Tableau2[[#This Row],[Désignation Produits]]</f>
        <v>Chou Fleur</v>
      </c>
    </row>
    <row r="128" spans="1:9" x14ac:dyDescent="0.35">
      <c r="A128" t="s">
        <v>100</v>
      </c>
      <c r="B128" s="6" t="s">
        <v>124</v>
      </c>
      <c r="C128" s="12">
        <v>0</v>
      </c>
      <c r="D128" s="15">
        <f>SUMPRODUCT((Tableau1[Produits]=B128)*(Tableau1[entrées]))</f>
        <v>0</v>
      </c>
      <c r="E128" s="16">
        <f>SUMPRODUCT((Tableau1[Produits]=B128)*(Tableau1[sorties]))</f>
        <v>0</v>
      </c>
      <c r="F128" s="14">
        <f>Tableau2[[#This Row],[Stock Initial]]+Tableau2[[#This Row],[Entrées]]-Tableau2[[#This Row],[Sorties]]</f>
        <v>0</v>
      </c>
      <c r="G128" s="8">
        <v>0</v>
      </c>
      <c r="H128" s="7">
        <f>Tableau2[[#This Row],[Nouveau stock]]*Tableau2[[#This Row],[P.U.]]</f>
        <v>0</v>
      </c>
      <c r="I128" t="str">
        <f>Tableau2[[#This Row],[Désignation Produits]]</f>
        <v>Cordon Bleu X10</v>
      </c>
    </row>
    <row r="129" spans="1:9" x14ac:dyDescent="0.35">
      <c r="A129" t="s">
        <v>100</v>
      </c>
      <c r="B129" s="3" t="s">
        <v>125</v>
      </c>
      <c r="C129" s="12">
        <v>0</v>
      </c>
      <c r="D129" s="15">
        <f>SUMPRODUCT((Tableau1[Produits]=B129)*(Tableau1[entrées]))</f>
        <v>0</v>
      </c>
      <c r="E129" s="16">
        <f>SUMPRODUCT((Tableau1[Produits]=B129)*(Tableau1[sorties]))</f>
        <v>0</v>
      </c>
      <c r="F129" s="14">
        <f>Tableau2[[#This Row],[Stock Initial]]+Tableau2[[#This Row],[Entrées]]-Tableau2[[#This Row],[Sorties]]</f>
        <v>0</v>
      </c>
      <c r="G129" s="8">
        <v>0</v>
      </c>
      <c r="H129" s="7">
        <f>Tableau2[[#This Row],[Nouveau stock]]*Tableau2[[#This Row],[P.U.]]</f>
        <v>0</v>
      </c>
      <c r="I129" t="str">
        <f>Tableau2[[#This Row],[Désignation Produits]]</f>
        <v>Cordon Bleu X4</v>
      </c>
    </row>
    <row r="130" spans="1:9" x14ac:dyDescent="0.35">
      <c r="A130" t="s">
        <v>100</v>
      </c>
      <c r="B130" s="6" t="s">
        <v>127</v>
      </c>
      <c r="C130" s="12">
        <v>0</v>
      </c>
      <c r="D130" s="15">
        <f>SUMPRODUCT((Tableau1[Produits]=B130)*(Tableau1[entrées]))</f>
        <v>0</v>
      </c>
      <c r="E130" s="16">
        <f>SUMPRODUCT((Tableau1[Produits]=B130)*(Tableau1[sorties]))</f>
        <v>0</v>
      </c>
      <c r="F130" s="14">
        <f>Tableau2[[#This Row],[Stock Initial]]+Tableau2[[#This Row],[Entrées]]-Tableau2[[#This Row],[Sorties]]</f>
        <v>0</v>
      </c>
      <c r="G130" s="8">
        <v>0.74</v>
      </c>
      <c r="H130" s="7">
        <f>Tableau2[[#This Row],[Nouveau stock]]*Tableau2[[#This Row],[P.U.]]</f>
        <v>0</v>
      </c>
      <c r="I130" t="str">
        <f>Tableau2[[#This Row],[Désignation Produits]]</f>
        <v>Courgettes Surgelées</v>
      </c>
    </row>
    <row r="131" spans="1:9" x14ac:dyDescent="0.35">
      <c r="A131" t="s">
        <v>100</v>
      </c>
      <c r="B131" s="6" t="s">
        <v>128</v>
      </c>
      <c r="C131" s="12">
        <v>0</v>
      </c>
      <c r="D131" s="15">
        <f>SUMPRODUCT((Tableau1[Produits]=B131)*(Tableau1[entrées]))</f>
        <v>0</v>
      </c>
      <c r="E131" s="16">
        <f>SUMPRODUCT((Tableau1[Produits]=B131)*(Tableau1[sorties]))</f>
        <v>0</v>
      </c>
      <c r="F131" s="14">
        <f>Tableau2[[#This Row],[Stock Initial]]+Tableau2[[#This Row],[Entrées]]-Tableau2[[#This Row],[Sorties]]</f>
        <v>0</v>
      </c>
      <c r="G131" s="8">
        <v>0</v>
      </c>
      <c r="H131" s="7">
        <f>Tableau2[[#This Row],[Nouveau stock]]*Tableau2[[#This Row],[P.U.]]</f>
        <v>0</v>
      </c>
      <c r="I131" t="str">
        <f>Tableau2[[#This Row],[Désignation Produits]]</f>
        <v>Croquettes De Poisson X10</v>
      </c>
    </row>
    <row r="132" spans="1:9" x14ac:dyDescent="0.35">
      <c r="A132" t="s">
        <v>100</v>
      </c>
      <c r="B132" s="3" t="s">
        <v>129</v>
      </c>
      <c r="C132" s="12">
        <v>0</v>
      </c>
      <c r="D132" s="15">
        <f>SUMPRODUCT((Tableau1[Produits]=B132)*(Tableau1[entrées]))</f>
        <v>0</v>
      </c>
      <c r="E132" s="16">
        <f>SUMPRODUCT((Tableau1[Produits]=B132)*(Tableau1[sorties]))</f>
        <v>0</v>
      </c>
      <c r="F132" s="14">
        <f>Tableau2[[#This Row],[Stock Initial]]+Tableau2[[#This Row],[Entrées]]-Tableau2[[#This Row],[Sorties]]</f>
        <v>0</v>
      </c>
      <c r="G132" s="8">
        <v>0</v>
      </c>
      <c r="H132" s="7">
        <f>Tableau2[[#This Row],[Nouveau stock]]*Tableau2[[#This Row],[P.U.]]</f>
        <v>0</v>
      </c>
      <c r="I132" t="str">
        <f>Tableau2[[#This Row],[Désignation Produits]]</f>
        <v>Croquettes De Poisson X4</v>
      </c>
    </row>
    <row r="133" spans="1:9" x14ac:dyDescent="0.35">
      <c r="A133" t="s">
        <v>100</v>
      </c>
      <c r="B133" s="6" t="s">
        <v>43</v>
      </c>
      <c r="C133" s="12">
        <v>0</v>
      </c>
      <c r="D133" s="15">
        <f>SUMPRODUCT((Tableau1[Produits]=B133)*(Tableau1[entrées]))</f>
        <v>0</v>
      </c>
      <c r="E133" s="16">
        <f>SUMPRODUCT((Tableau1[Produits]=B133)*(Tableau1[sorties]))</f>
        <v>0</v>
      </c>
      <c r="F133" s="14">
        <f>Tableau2[[#This Row],[Stock Initial]]+Tableau2[[#This Row],[Entrées]]-Tableau2[[#This Row],[Sorties]]</f>
        <v>0</v>
      </c>
      <c r="G133" s="8">
        <v>0.99</v>
      </c>
      <c r="H133" s="7">
        <f>Tableau2[[#This Row],[Nouveau stock]]*Tableau2[[#This Row],[P.U.]]</f>
        <v>0</v>
      </c>
      <c r="I133" t="str">
        <f>Tableau2[[#This Row],[Désignation Produits]]</f>
        <v>Frites</v>
      </c>
    </row>
    <row r="134" spans="1:9" x14ac:dyDescent="0.35">
      <c r="A134" t="s">
        <v>100</v>
      </c>
      <c r="B134" s="3" t="s">
        <v>135</v>
      </c>
      <c r="C134" s="12">
        <v>0</v>
      </c>
      <c r="D134" s="15">
        <f>SUMPRODUCT((Tableau1[Produits]=B134)*(Tableau1[entrées]))</f>
        <v>0</v>
      </c>
      <c r="E134" s="16">
        <f>SUMPRODUCT((Tableau1[Produits]=B134)*(Tableau1[sorties]))</f>
        <v>0</v>
      </c>
      <c r="F134" s="14">
        <f>Tableau2[[#This Row],[Stock Initial]]+Tableau2[[#This Row],[Entrées]]-Tableau2[[#This Row],[Sorties]]</f>
        <v>0</v>
      </c>
      <c r="G134" s="8">
        <v>0</v>
      </c>
      <c r="H134" s="7">
        <f>Tableau2[[#This Row],[Nouveau stock]]*Tableau2[[#This Row],[P.U.]]</f>
        <v>0</v>
      </c>
      <c r="I134" t="str">
        <f>Tableau2[[#This Row],[Désignation Produits]]</f>
        <v>Haricots Verts Surgelés</v>
      </c>
    </row>
    <row r="135" spans="1:9" x14ac:dyDescent="0.35">
      <c r="A135" t="s">
        <v>100</v>
      </c>
      <c r="B135" s="6" t="s">
        <v>139</v>
      </c>
      <c r="C135" s="12">
        <v>0</v>
      </c>
      <c r="D135" s="15">
        <f>SUMPRODUCT((Tableau1[Produits]=B135)*(Tableau1[entrées]))</f>
        <v>0</v>
      </c>
      <c r="E135" s="16">
        <f>SUMPRODUCT((Tableau1[Produits]=B135)*(Tableau1[sorties]))</f>
        <v>0</v>
      </c>
      <c r="F135" s="14">
        <f>Tableau2[[#This Row],[Stock Initial]]+Tableau2[[#This Row],[Entrées]]-Tableau2[[#This Row],[Sorties]]</f>
        <v>0</v>
      </c>
      <c r="G135" s="8">
        <v>1.54</v>
      </c>
      <c r="H135" s="7">
        <f>Tableau2[[#This Row],[Nouveau stock]]*Tableau2[[#This Row],[P.U.]]</f>
        <v>0</v>
      </c>
      <c r="I135" t="str">
        <f>Tableau2[[#This Row],[Désignation Produits]]</f>
        <v>Pizza Surgelée</v>
      </c>
    </row>
    <row r="136" spans="1:9" x14ac:dyDescent="0.35">
      <c r="A136" t="s">
        <v>100</v>
      </c>
      <c r="B136" s="3" t="s">
        <v>140</v>
      </c>
      <c r="C136" s="12">
        <v>0</v>
      </c>
      <c r="D136" s="15">
        <f>SUMPRODUCT((Tableau1[Produits]=B136)*(Tableau1[entrées]))</f>
        <v>0</v>
      </c>
      <c r="E136" s="16">
        <f>SUMPRODUCT((Tableau1[Produits]=B136)*(Tableau1[sorties]))</f>
        <v>0</v>
      </c>
      <c r="F136" s="14">
        <f>Tableau2[[#This Row],[Stock Initial]]+Tableau2[[#This Row],[Entrées]]-Tableau2[[#This Row],[Sorties]]</f>
        <v>0</v>
      </c>
      <c r="G136" s="8">
        <v>1.69</v>
      </c>
      <c r="H136" s="7">
        <f>Tableau2[[#This Row],[Nouveau stock]]*Tableau2[[#This Row],[P.U.]]</f>
        <v>0</v>
      </c>
      <c r="I136" t="str">
        <f>Tableau2[[#This Row],[Désignation Produits]]</f>
        <v>Poisson En Filet</v>
      </c>
    </row>
    <row r="137" spans="1:9" x14ac:dyDescent="0.35">
      <c r="A137" t="s">
        <v>100</v>
      </c>
      <c r="B137" s="3" t="s">
        <v>141</v>
      </c>
      <c r="C137" s="12">
        <v>0</v>
      </c>
      <c r="D137" s="15">
        <f>SUMPRODUCT((Tableau1[Produits]=B137)*(Tableau1[entrées]))</f>
        <v>0</v>
      </c>
      <c r="E137" s="16">
        <f>SUMPRODUCT((Tableau1[Produits]=B137)*(Tableau1[sorties]))</f>
        <v>0</v>
      </c>
      <c r="F137" s="14">
        <f>Tableau2[[#This Row],[Stock Initial]]+Tableau2[[#This Row],[Entrées]]-Tableau2[[#This Row],[Sorties]]</f>
        <v>0</v>
      </c>
      <c r="G137" s="8">
        <v>1.0900000000000001</v>
      </c>
      <c r="H137" s="7">
        <f>Tableau2[[#This Row],[Nouveau stock]]*Tableau2[[#This Row],[P.U.]]</f>
        <v>0</v>
      </c>
      <c r="I137" t="str">
        <f>Tableau2[[#This Row],[Désignation Produits]]</f>
        <v>Pommes Rissolées</v>
      </c>
    </row>
    <row r="138" spans="1:9" x14ac:dyDescent="0.35">
      <c r="A138" t="s">
        <v>100</v>
      </c>
      <c r="B138" s="3" t="s">
        <v>147</v>
      </c>
      <c r="C138" s="12">
        <v>0</v>
      </c>
      <c r="D138" s="15">
        <f>SUMPRODUCT((Tableau1[Produits]=B138)*(Tableau1[entrées]))</f>
        <v>0</v>
      </c>
      <c r="E138" s="16">
        <f>SUMPRODUCT((Tableau1[Produits]=B138)*(Tableau1[sorties]))</f>
        <v>0</v>
      </c>
      <c r="F138" s="14">
        <f>Tableau2[[#This Row],[Stock Initial]]+Tableau2[[#This Row],[Entrées]]-Tableau2[[#This Row],[Sorties]]</f>
        <v>0</v>
      </c>
      <c r="G138" s="8">
        <v>0.5</v>
      </c>
      <c r="H138" s="7">
        <f>Tableau2[[#This Row],[Nouveau stock]]*Tableau2[[#This Row],[P.U.]]</f>
        <v>0</v>
      </c>
      <c r="I138" t="str">
        <f>Tableau2[[#This Row],[Désignation Produits]]</f>
        <v>Steak Hachés</v>
      </c>
    </row>
    <row r="141" spans="1:9" x14ac:dyDescent="0.35">
      <c r="H141" s="7">
        <f>SUM(Tableau2[TOTAL])</f>
        <v>643.11999999999978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Mvts</vt:lpstr>
      <vt:lpstr>Base</vt:lpstr>
      <vt:lpstr>Mvts!Zone_d_impression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AFEH56</cp:lastModifiedBy>
  <cp:lastPrinted>2016-07-27T21:53:59Z</cp:lastPrinted>
  <dcterms:created xsi:type="dcterms:W3CDTF">2013-07-25T05:18:00Z</dcterms:created>
  <dcterms:modified xsi:type="dcterms:W3CDTF">2016-07-28T10:28:32Z</dcterms:modified>
</cp:coreProperties>
</file>