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tables/table12.xml" ContentType="application/vnd.openxmlformats-officedocument.spreadsheetml.table+xml"/>
  <Override PartName="/xl/tables/table2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tables/table11.xml" ContentType="application/vnd.openxmlformats-officedocument.spreadsheetml.table+xml"/>
  <Override PartName="/xl/tables/table20.xml" ContentType="application/vnd.openxmlformats-officedocument.spreadsheetml.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200" windowHeight="8610" firstSheet="1" activeTab="1"/>
  </bookViews>
  <sheets>
    <sheet name="Tableau de bord" sheetId="1" r:id="rId1"/>
    <sheet name="SAISIE INTERVENTION" sheetId="34" r:id="rId2"/>
    <sheet name="Crafter EF322QD" sheetId="2" r:id="rId3"/>
    <sheet name="TRANSPORTER VOLKSWAGEN" sheetId="3" r:id="rId4"/>
    <sheet name="IVECO 54CFJ44" sheetId="4" r:id="rId5"/>
    <sheet name="IVECO BG833RG" sheetId="5" r:id="rId6"/>
    <sheet name="Renault Trafic" sheetId="7" r:id="rId7"/>
    <sheet name="D.A.F." sheetId="8" r:id="rId8"/>
    <sheet name="Mercedes AZ" sheetId="9" r:id="rId9"/>
    <sheet name="Renault Master" sheetId="10" r:id="rId10"/>
    <sheet name="Crafter DG502JV" sheetId="11" r:id="rId11"/>
    <sheet name="Citroën Berlingo" sheetId="12" r:id="rId12"/>
    <sheet name="Manitou 1440" sheetId="13" r:id="rId13"/>
    <sheet name="Manitou 523TMU" sheetId="14" r:id="rId14"/>
    <sheet name="Manitou 1030S" sheetId="15" r:id="rId15"/>
    <sheet name="Manitou 1030ST" sheetId="16" r:id="rId16"/>
    <sheet name="Mini-pelle 1615" sheetId="17" r:id="rId17"/>
    <sheet name="Mini-pelle 2980" sheetId="18" r:id="rId18"/>
    <sheet name="Mini-pelle 6T" sheetId="33" r:id="rId19"/>
    <sheet name="Dumper" sheetId="19" r:id="rId20"/>
    <sheet name="Remorque Jaunin" sheetId="20" r:id="rId21"/>
    <sheet name="Remorque Cougnaud" sheetId="21" r:id="rId22"/>
    <sheet name="Remorque Thievin" sheetId="22" r:id="rId23"/>
    <sheet name="Machine à enduire" sheetId="23" r:id="rId24"/>
    <sheet name="Compresseur XAS 56" sheetId="24" r:id="rId25"/>
    <sheet name="Dameuse ABG" sheetId="25" r:id="rId26"/>
    <sheet name="Bétonnières" sheetId="26" r:id="rId27"/>
    <sheet name="Electroportatif" sheetId="27" r:id="rId28"/>
    <sheet name="Feuil1" sheetId="35" r:id="rId29"/>
  </sheets>
  <definedNames>
    <definedName name="Garages">OFFSET('Tableau de bord'!$H$2,,,COUNTA('Tableau de bord'!$H:$H)-1)</definedName>
    <definedName name="Véhicules">OFFSET('Tableau de bord'!$A$2,,,COUNTA('Tableau de bord'!$A:$A)-1)</definedName>
  </definedNames>
  <calcPr calcId="124519"/>
</workbook>
</file>

<file path=xl/calcChain.xml><?xml version="1.0" encoding="utf-8"?>
<calcChain xmlns="http://schemas.openxmlformats.org/spreadsheetml/2006/main">
  <c r="A15" i="34"/>
  <c r="B3" i="1"/>
  <c r="D9" i="27" l="1"/>
  <c r="D7"/>
  <c r="D9" i="26"/>
  <c r="D7"/>
  <c r="D9" i="25"/>
  <c r="D7"/>
  <c r="D9" i="24"/>
  <c r="D7"/>
  <c r="D9" i="23"/>
  <c r="D7"/>
  <c r="D9" i="22"/>
  <c r="D7"/>
  <c r="D9" i="21"/>
  <c r="D7"/>
  <c r="D9" i="20"/>
  <c r="D7"/>
  <c r="D9" i="19"/>
  <c r="D7"/>
  <c r="D9" i="33"/>
  <c r="D7"/>
  <c r="D9" i="18"/>
  <c r="D7"/>
  <c r="D9" i="17"/>
  <c r="D7"/>
  <c r="D9" i="16"/>
  <c r="D7"/>
  <c r="D9" i="15"/>
  <c r="D7"/>
  <c r="D9" i="14"/>
  <c r="D7"/>
  <c r="D9" i="13"/>
  <c r="D7"/>
  <c r="D9" i="12"/>
  <c r="D7"/>
  <c r="D9" i="11"/>
  <c r="D7"/>
  <c r="D9" i="10"/>
  <c r="D7"/>
  <c r="D9" i="9"/>
  <c r="D7"/>
  <c r="D9" i="8"/>
  <c r="D7"/>
  <c r="D9" i="7"/>
  <c r="D7"/>
  <c r="C4" i="1"/>
  <c r="C21"/>
  <c r="B13"/>
  <c r="B15"/>
  <c r="B16"/>
  <c r="C6" i="34"/>
  <c r="C23" i="1"/>
  <c r="B9"/>
  <c r="B6"/>
  <c r="B11"/>
  <c r="C20"/>
  <c r="B19"/>
  <c r="C10"/>
  <c r="C18"/>
  <c r="C15"/>
  <c r="C8" i="34"/>
  <c r="B10" i="1"/>
  <c r="C8"/>
  <c r="B21"/>
  <c r="B23"/>
  <c r="B12"/>
  <c r="C19"/>
  <c r="C4" i="34"/>
  <c r="C13" i="1"/>
  <c r="B18"/>
  <c r="B24"/>
  <c r="B14"/>
  <c r="B26"/>
  <c r="B8"/>
  <c r="C5" i="34"/>
  <c r="C27" i="1"/>
  <c r="C12"/>
  <c r="C7"/>
  <c r="C14"/>
  <c r="C25"/>
  <c r="B4"/>
  <c r="C16"/>
  <c r="C17"/>
  <c r="C9"/>
  <c r="B7"/>
  <c r="E3" i="34"/>
  <c r="B20" i="1"/>
  <c r="B17"/>
  <c r="B5"/>
  <c r="B25"/>
  <c r="B22"/>
  <c r="B27"/>
  <c r="C24"/>
  <c r="C22"/>
  <c r="C26"/>
  <c r="C6"/>
  <c r="C11"/>
  <c r="D9" i="5" l="1"/>
  <c r="D9" i="3"/>
  <c r="D9" i="2"/>
  <c r="F1" i="1"/>
  <c r="C2"/>
  <c r="C3"/>
  <c r="C5"/>
  <c r="C9" i="34"/>
  <c r="D7" i="3" l="1"/>
  <c r="D7" i="2"/>
  <c r="C7" i="34"/>
  <c r="B2" i="1"/>
</calcChain>
</file>

<file path=xl/sharedStrings.xml><?xml version="1.0" encoding="utf-8"?>
<sst xmlns="http://schemas.openxmlformats.org/spreadsheetml/2006/main" count="553" uniqueCount="147">
  <si>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</si>
  <si>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</si>
  <si>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</si>
  <si>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</si>
  <si>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</si>
  <si>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</si>
  <si>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</si>
  <si>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</si>
  <si>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</si>
  <si>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</si>
  <si>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</si>
  <si>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</si>
  <si>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</si>
  <si>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</si>
  <si>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</si>
  <si>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nom</t>
  </si>
  <si>
    <t>Proch vidange</t>
  </si>
  <si>
    <t>proch révision</t>
  </si>
  <si>
    <t>IVECO 54CFJ44</t>
  </si>
  <si>
    <t>IVECO BG833RG</t>
  </si>
  <si>
    <t>Renault Trafic</t>
  </si>
  <si>
    <t>D.A.F.</t>
  </si>
  <si>
    <t>Mercedes AZ</t>
  </si>
  <si>
    <t>Renault Master</t>
  </si>
  <si>
    <t>Crafter DG502JV</t>
  </si>
  <si>
    <t>Citroën Berlingo</t>
  </si>
  <si>
    <t>Manitou 1440</t>
  </si>
  <si>
    <t>Manitou 523TMU</t>
  </si>
  <si>
    <t>Manitou 1030S</t>
  </si>
  <si>
    <t>Manitou 1030ST</t>
  </si>
  <si>
    <t>Mini-pelle 1615</t>
  </si>
  <si>
    <t>Mini-pelle 2980</t>
  </si>
  <si>
    <t>Mini-pelle 6T</t>
  </si>
  <si>
    <t>Dumper</t>
  </si>
  <si>
    <t>Remorque Jaunin</t>
  </si>
  <si>
    <t>Remorque Cougnaud</t>
  </si>
  <si>
    <t>Remorque Thievin</t>
  </si>
  <si>
    <t>Machine à enduire</t>
  </si>
  <si>
    <t>Compresseur XAS 56</t>
  </si>
  <si>
    <t>Dameuse ABG</t>
  </si>
  <si>
    <t>Bétonnières</t>
  </si>
  <si>
    <t>Electroportatif</t>
  </si>
  <si>
    <t>CRAFTER EF322QD</t>
  </si>
  <si>
    <t>Garage Peugeot L.B</t>
  </si>
  <si>
    <t>Révision des 10000kms                        Forfait vidange + 24 contrôles       Remplacer filtre à huile</t>
  </si>
  <si>
    <t>Dernière vidange</t>
  </si>
  <si>
    <t>Prochaine vidange</t>
  </si>
  <si>
    <t>Prochain CT</t>
  </si>
  <si>
    <t>Div St Herblain</t>
  </si>
  <si>
    <t>J.C. Pascal</t>
  </si>
  <si>
    <t>Préparation et pose d'une galerie aluminum</t>
  </si>
  <si>
    <t>Garage L.B.</t>
  </si>
  <si>
    <t>Pneus avant + remise en place roue de secours, essuie glace avant (2), à prévoir: remplacement plaquettes freins avant</t>
  </si>
  <si>
    <t>Garage Bossis</t>
  </si>
  <si>
    <t>Peinture coquille rétro droit + rétroviseur droit</t>
  </si>
  <si>
    <t>Remplacement 2 amortisseurs AR, plaquettes de freins AV + AR</t>
  </si>
  <si>
    <t xml:space="preserve">Pose faisceau attelage - Contrôle direction OK - Ronflement: pneus qui font du bruit, pneus non usés                          </t>
  </si>
  <si>
    <t>Révision 70 000kms  - Forfait vidange + 24 contrôles  - Remplacer filtre à huile - Remplacer filtre à pollen - Remplacer cartouche filtre à garde   (Remplacement changements pneus AV)</t>
  </si>
  <si>
    <t>Dépose, pose calandre avant en partiel pare choc AV et pare boue AVG - Réparation réservoir lave glace</t>
  </si>
  <si>
    <t>Garage Peugeot L.B.</t>
  </si>
  <si>
    <t>Réparation roue tubless AVD</t>
  </si>
  <si>
    <t>Révision 95000kms - forfait vidange + 24 contrôles - Remplacer filtre à huile - Remplacement parebrise</t>
  </si>
  <si>
    <t>Contrôle technique, Remplacer pneus avant avec équilibrage, Montage du kit Parrot</t>
  </si>
  <si>
    <t>Garrage Bossis</t>
  </si>
  <si>
    <t>Révision 120 000km, forfait vidange + 24 contrôles, remplacer filtre à huile</t>
  </si>
  <si>
    <t>Contrôle technique pollution, remplacemebt batterie et contrôle débit de charge alternateur, Dépose pose auto radio</t>
  </si>
  <si>
    <t>Contrôle technique</t>
  </si>
  <si>
    <t>Garage GUY DABIN</t>
  </si>
  <si>
    <t>Réparation roue TUBLESS</t>
  </si>
  <si>
    <t>Vidange, dépose et repose cartouche filtre huile, remplacement lampe répétiteur rétro gauche</t>
  </si>
  <si>
    <t>Eclairage avant et arrière: veilleuse avant gauche et arrière, stop arrière droit avec dépose grilles de protection</t>
  </si>
  <si>
    <t>Méca Services</t>
  </si>
  <si>
    <t>Vidange moteur, contrôle niveaux, remplacé filtre à huile, remplacé ampoule, contrôle technique</t>
  </si>
  <si>
    <t>SDVI</t>
  </si>
  <si>
    <t>Remplacement levier de vitesse</t>
  </si>
  <si>
    <t>Remplace mono pression d'huile</t>
  </si>
  <si>
    <t>Dépose-pose plaquettes de frein AR, dégripper étriers, réparer branchement du moteur benne, remplaccer cosses, remplacer couvercle de feu ARD et clignotant retro gauche, contrôle niveaux</t>
  </si>
  <si>
    <t>Remplacer un pneu, pose roue de secours à l'ARD</t>
  </si>
  <si>
    <t>Dépose-pose plaquette frein AV, remplacer lampe veilleuse ARD, remplacer lampe feu de recul, contrôle batterie et nettoyage des cosses</t>
  </si>
  <si>
    <t>Dépose-pose plaquettes de frein AV, réglage trains au banc électrique, contrôle technique visite complémentaire</t>
  </si>
  <si>
    <t>Garage SCI Bossis</t>
  </si>
  <si>
    <t>Révision 50 000kms, forfait vidange + 24 contrôles, remplacer filtre à huile, dépose/pose cartouche de filtre à gazole, dépose/pose élément de filtre à air, remplacement filtre à polle, recherche de panne sur benne, dépose moteur hydraulique et démontage, remise en place d'un clips et contrôle des joints, remise à niveaux huile hydraulique</t>
  </si>
  <si>
    <t>Dépannage au dépôt, remplacement batterie</t>
  </si>
  <si>
    <t>Contrôle circuit de charge, remplacement alternateur, réparation témoin de plaquette ARG, alternateur échange standard</t>
  </si>
  <si>
    <t>Diagnostic et recherche de panne, remplacement démarreur</t>
  </si>
  <si>
    <t>Remplacer pneus AV et AR avec équilibrage, remplacer lampes stop gauche et droite</t>
  </si>
  <si>
    <t>Contrôle technique, regl trains au banc électronique, remplacement lampe clignotant ARD, remplacement roue AVD avec roue de secours</t>
  </si>
  <si>
    <t>Dépose/pose levier commande de vitesse, dépose/pose bloc de commande pour nettoyage</t>
  </si>
  <si>
    <t>Révision 60 000kms, forfait vidange + 24 contrôles, remplacer filtre à huile, remplacer pneu arrière droit avec équilibrage, permuter pneumatique ARD et ARG, dépose partiel de la planche de bord, blocage des volets de mixage de chauffage</t>
  </si>
  <si>
    <t>Révision embrayage - contrôle technique pollution</t>
  </si>
  <si>
    <t>Remplacement rétroviseur ext gauche, réparation roue tubless ARG</t>
  </si>
  <si>
    <t>L.BOSSIS.</t>
  </si>
  <si>
    <t>Remplacement rétroviseur gauche, contrôle technique, remplacement plaquettes de freins AR</t>
  </si>
  <si>
    <t>Garage Laurent Bossis</t>
  </si>
  <si>
    <t>Remplacement batterie et contrôle charge</t>
  </si>
  <si>
    <t>Garage BOSSIS</t>
  </si>
  <si>
    <t>Contrôle circuit électrique prise attelage, remplacement lampe clignotant de rétroviseur gauche, contrôle des niveaux, contrôle jeux transmissions, remplacement croisillons, roulements, remplacement fusible prise d'attelage, essais après travaux</t>
  </si>
  <si>
    <t>Réparation roue TUBLESS AVD</t>
  </si>
  <si>
    <t>Révision 80 000kms forfait vidange + 24 contrôles, remplacer filtre à huile</t>
  </si>
  <si>
    <t>Contrôle technique poullution du 26/09/2017, remplacement roue AVD par roue de secours, remplacement levier de vitesses et soufflet</t>
  </si>
  <si>
    <t>Remplacement éclaireur de plaque ARD, remplacer pneus AR avec équilibrage, permutation roue AVG avec roue ARD, contrôle technique fait le 22/08/18, pose grille de protection feux AR et remplacement cabochon de feux</t>
  </si>
  <si>
    <t>Remplacement plaquettes de frein AV et témoins, contrôle plaquette de freins AR, remplacement témoin plaquettes de freins AR</t>
  </si>
  <si>
    <t>Pascal BREBION</t>
  </si>
  <si>
    <t>Vidange niveaux, pression pneus, contrôle éclairage/freins/courroie, remplacer filtre à huile, 2 pneus avant</t>
  </si>
  <si>
    <t>Dépose-pose roue ARG, mise en place roue de secours, dépose-pose pneu, redressé la jante, contrôle batterie+circuit de charge, rpt batterie et contrôle niveaux</t>
  </si>
  <si>
    <t>Remplacer levier de vitesse +  essai</t>
  </si>
  <si>
    <t>Révision des 30 000kms, forfait vidange, dépose et pose cartouche filtre huile, échange élément filtre à combustible, dépose et pose élément filtre à air, échange filtre à pollen, remplacer essui-glace, remplacer feu de plaque, remplacer platine relevé vitre</t>
  </si>
  <si>
    <t>Glace rétro</t>
  </si>
  <si>
    <t>Dépannage sur chantier aux Raudières, contrôle et remplacement batterie</t>
  </si>
  <si>
    <t>Révision des 40 000kms, forfait vidange + 24 contrôles, dépose-pose cartouche de filtre à huile, remplacer feu ARG, remplacer transparent de feu ARD, remplacer répétiteur de clignotant sur rétroviseur, réglages des phares, précontrole</t>
  </si>
  <si>
    <t>Remplacer pneus avant avec équilibrage, contrôle niveaux, remplacer levier vitesses, levier support</t>
  </si>
  <si>
    <t>Révision 50 000kms, forfait vidange + 24 contrôles, remplacer filtre à huile, joint diamètre 16x2, filtre à huile, Yacco synthèse 5W40, liquide lave vitre, dépose-pose plaquettes de freins AR, remplacer 1 pneu, remplacer clignotant AVD, remplacer lampe de feu de plaque police, jeu de plaquettes freins AR, jeu témoin plaquettes freins AR, clignotant, lampe 12V-R5W, Pneus 195/75/16</t>
  </si>
  <si>
    <t>Remplacer pneus AR, équilibrage côté droit, contrôle niveaux</t>
  </si>
  <si>
    <t>Révision éclairage, contrôle de la prise de l'attelage et nettoyage, contrôle faisceaux et fusibles, remplacement plaquettes de frein AV et témoin, essais</t>
  </si>
  <si>
    <t>Remplacement miroir extérieur AVD supérieur, CT pollution</t>
  </si>
  <si>
    <t>Révision 70 000kms, forfait vidange + 24 contrôles, remplacement filtre à huile, dépose-pose cartouche de filtre à gazole, dépose-pose élément de filtre à air, remplacement filtre à pollen, remplacement lampe</t>
  </si>
  <si>
    <t>Réparation faisceaux ARD et ARG, dépose-pose feux AR complet et grilles 2 côtés</t>
  </si>
  <si>
    <t>Remplacer cosses négatif et positif de la batterie</t>
  </si>
  <si>
    <t>Remplacer un pneu arrière avec équilibrage, permutation AV et AR, remplacement lampe veilleuse droite, remplacement essui-glace AV, contrôle technique, diagnostic+remplacement lave vitre AVG</t>
  </si>
  <si>
    <t xml:space="preserve">Remplacer un pneu avec équilibrage, remplacement pneus AVD avec roue de secours, remplacement cable de freins à mains </t>
  </si>
  <si>
    <t>Remplacement disques et plaquettes de freins AR, refixer protecteur bas de caisses D et G</t>
  </si>
  <si>
    <t>Remplacement boitier de renvoi de commande des vitesses au volant</t>
  </si>
  <si>
    <t>Contrôle technique pollution</t>
  </si>
  <si>
    <t>Préparation roue tubless ARG, remplacement lampe plaque de police AR</t>
  </si>
  <si>
    <t>Remplacement prise attelage</t>
  </si>
  <si>
    <t>CT du 28/09/17, réparation roue tubless AVD + roue ARG intérieur, remplacement roue AVD par roue de secours</t>
  </si>
  <si>
    <t>Aujourd'hui:</t>
  </si>
  <si>
    <t>Dernier CT</t>
  </si>
  <si>
    <t>Dernier CT:</t>
  </si>
  <si>
    <t>Prochain CT:</t>
  </si>
  <si>
    <t>Dernièr CT:</t>
  </si>
  <si>
    <t>Dernière vidange:</t>
  </si>
  <si>
    <t>Révision 90 000kms, forfait vidange+24 contrôles, remplacer filtre à huile et levier de vitesse, réparation roue tubless AVD</t>
  </si>
  <si>
    <t>Remplacer pneu AVD + équilibrage, mise en place chambre à air sur roue déposée</t>
  </si>
  <si>
    <t>Contrôle alimentation lève vitre AVG, dépose/pose et nettoyage platine de commande lève vitre AVG</t>
  </si>
  <si>
    <t>Remplacement lampes feu de codes AVD et AVG</t>
  </si>
  <si>
    <t>Remplacement platine lève vitre AVG, remplacement batterie et contrôle charge alternateur</t>
  </si>
  <si>
    <t>Contrôle technique pollution du 09/11/18, lecture mémoire boitiers, contrôle fuite sur retour injecteur, contrôle et remplacement capteur pression sur véhicule, remplacement plaquettes de frein avant et témoins, dépose/pose vanne EGR et échangeur pour contrôle et nettoyage, réparation cosse positif de batterie, remplacement cosse batterie, nettoyage capteur de pression de suralimentation</t>
  </si>
  <si>
    <t>Bétonnière</t>
  </si>
  <si>
    <t>Iveco BG833RG</t>
  </si>
  <si>
    <t>Véhicule:</t>
  </si>
  <si>
    <t>Garages</t>
  </si>
  <si>
    <t>Kms Dernière Intervention</t>
  </si>
  <si>
    <t>Révision des 10000kms    Forfait vidange + 24 contrôles       Remplacer filtre à huile</t>
  </si>
  <si>
    <t>http://forum.excel-pratique.com/viewtopic.php?f=2&amp;t=123812&amp;sid=d1a313c7cd037cf72a098abafd78d33d</t>
  </si>
  <si>
    <t>vidange</t>
  </si>
  <si>
    <t>contrôle technique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</si>
</sst>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8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/>
    <xf numFmtId="0" fontId="0" fillId="3" borderId="1" xfId="0" applyFill="1" applyBorder="1" applyAlignment="1"/>
    <xf numFmtId="0" fontId="0" fillId="3" borderId="3" xfId="0" applyFill="1" applyBorder="1" applyAlignment="1"/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14" fontId="0" fillId="0" borderId="0" xfId="0" applyNumberFormat="1" applyFill="1"/>
    <xf numFmtId="0" fontId="4" fillId="0" borderId="0" xfId="0" applyFont="1"/>
    <xf numFmtId="14" fontId="4" fillId="0" borderId="0" xfId="0" applyNumberFormat="1" applyFont="1"/>
    <xf numFmtId="0" fontId="0" fillId="2" borderId="6" xfId="0" applyFill="1" applyBorder="1" applyAlignment="1"/>
    <xf numFmtId="17" fontId="1" fillId="2" borderId="7" xfId="0" applyNumberFormat="1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1" fillId="4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0" fillId="0" borderId="0" xfId="0" applyBorder="1"/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17" fontId="1" fillId="2" borderId="7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4" fontId="1" fillId="4" borderId="5" xfId="0" applyNumberFormat="1" applyFont="1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5" borderId="0" xfId="0" applyFont="1" applyFill="1" applyBorder="1" applyAlignment="1" applyProtection="1">
      <alignment horizontal="center" vertical="top"/>
    </xf>
    <xf numFmtId="0" fontId="5" fillId="5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center" vertical="top"/>
    </xf>
    <xf numFmtId="14" fontId="5" fillId="6" borderId="0" xfId="0" applyNumberFormat="1" applyFont="1" applyFill="1" applyBorder="1" applyAlignment="1" applyProtection="1">
      <alignment horizontal="center" vertical="top"/>
    </xf>
    <xf numFmtId="0" fontId="5" fillId="6" borderId="0" xfId="0" applyFont="1" applyFill="1" applyBorder="1" applyAlignment="1" applyProtection="1">
      <alignment horizontal="center" vertical="top"/>
    </xf>
    <xf numFmtId="0" fontId="6" fillId="5" borderId="0" xfId="0" applyFont="1" applyFill="1" applyBorder="1" applyAlignment="1" applyProtection="1">
      <alignment horizontal="center" vertical="top"/>
    </xf>
    <xf numFmtId="14" fontId="5" fillId="0" borderId="0" xfId="0" applyNumberFormat="1" applyFont="1" applyFill="1" applyBorder="1" applyAlignment="1" applyProtection="1">
      <alignment horizontal="center" vertical="top"/>
    </xf>
    <xf numFmtId="0" fontId="7" fillId="5" borderId="0" xfId="0" applyFont="1" applyFill="1" applyBorder="1" applyAlignment="1" applyProtection="1">
      <alignment vertical="top"/>
    </xf>
    <xf numFmtId="17" fontId="1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2" fillId="8" borderId="9" xfId="0" applyFont="1" applyFill="1" applyBorder="1" applyAlignment="1">
      <alignment horizontal="center" vertical="center"/>
    </xf>
    <xf numFmtId="0" fontId="8" fillId="9" borderId="0" xfId="0" applyFont="1" applyFill="1" applyBorder="1" applyAlignment="1" applyProtection="1">
      <alignment vertical="top"/>
    </xf>
    <xf numFmtId="0" fontId="9" fillId="5" borderId="0" xfId="1" applyFill="1" applyBorder="1" applyAlignment="1" applyProtection="1">
      <alignment vertical="top"/>
    </xf>
    <xf numFmtId="0" fontId="1" fillId="7" borderId="8" xfId="0" applyFont="1" applyFill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right" vertical="top"/>
    </xf>
    <xf numFmtId="14" fontId="2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 applyProtection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0"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vertical="center"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left" vertical="center"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343959</xdr:colOff>
      <xdr:row>20</xdr:row>
      <xdr:rowOff>128058</xdr:rowOff>
    </xdr:from>
    <xdr:to>
      <xdr:col>5</xdr:col>
      <xdr:colOff>327025</xdr:colOff>
      <xdr:row>22</xdr:row>
      <xdr:rowOff>48684</xdr:rowOff>
    </xdr:to>
    <xdr:sp macro="[0]!Ajouter_intervention" textlink="">
      <xdr:nvSpPr>
        <xdr:cNvPr id="2" name="Rectangle à coins arrondis 1"/>
        <xdr:cNvSpPr/>
      </xdr:nvSpPr>
      <xdr:spPr>
        <a:xfrm>
          <a:off x="4604809" y="3823758"/>
          <a:ext cx="1684866" cy="2889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intervention</a:t>
          </a:r>
        </a:p>
      </xdr:txBody>
    </xdr:sp>
    <xdr:clientData/>
  </xdr:twoCellAnchor>
  <xdr:twoCellAnchor>
    <xdr:from>
      <xdr:col>6</xdr:col>
      <xdr:colOff>323850</xdr:colOff>
      <xdr:row>3</xdr:row>
      <xdr:rowOff>88900</xdr:rowOff>
    </xdr:from>
    <xdr:to>
      <xdr:col>11</xdr:col>
      <xdr:colOff>260350</xdr:colOff>
      <xdr:row>12</xdr:row>
      <xdr:rowOff>165100</xdr:rowOff>
    </xdr:to>
    <xdr:sp macro="[0]!Formulaire" textlink="">
      <xdr:nvSpPr>
        <xdr:cNvPr id="3" name="Rectangle à coins arrondis 2"/>
        <xdr:cNvSpPr/>
      </xdr:nvSpPr>
      <xdr:spPr>
        <a:xfrm>
          <a:off x="7048500" y="641350"/>
          <a:ext cx="3746500" cy="17462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/>
            <a:t>AUTRE METHODE</a:t>
          </a:r>
        </a:p>
        <a:p>
          <a:pPr algn="ctr"/>
          <a:endParaRPr lang="fr-FR" sz="1100"/>
        </a:p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pour</a:t>
          </a:r>
        </a:p>
        <a:p>
          <a:pPr algn="ctr"/>
          <a:r>
            <a:rPr lang="fr-FR" sz="1100"/>
            <a:t>AJOUT D'UNE INTERVENTION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27" totalsRowShown="0" dataDxfId="85">
  <autoFilter ref="A1:C27"/>
  <tableColumns count="3">
    <tableColumn id="1" name="nom" dataDxfId="84"/>
    <tableColumn id="2" name="Proch vidange" dataDxfId="83">
      <calculatedColumnFormula>INDIRECT("'"&amp;Tableau2[[#This Row],[nom]]&amp;"'!D7")</calculatedColumnFormula>
    </tableColumn>
    <tableColumn id="3" name="proch révision" dataDxfId="82">
      <calculatedColumnFormula>INDIRECT("'"&amp;Tableau2[[#This Row],[nom]]&amp;"'!D9")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1:E12" totalsRowShown="0" headerRowDxfId="81">
  <autoFilter ref="B11:E12"/>
  <tableColumns count="4">
    <tableColumn id="1" name="DATE"/>
    <tableColumn id="2" name="KILOMETRAGE"/>
    <tableColumn id="3" name="INTERVENANT" dataDxfId="80"/>
    <tableColumn id="4" name="DESCRIPTION DES TRAVAUX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7" displayName="Tableau17" ref="B11:E23" totalsRowShown="0" headerRowDxfId="78">
  <autoFilter ref="B11:E23"/>
  <tableColumns count="4">
    <tableColumn id="1" name="DATE" dataDxfId="77"/>
    <tableColumn id="2" name="KILOMETRAGE" dataDxfId="76"/>
    <tableColumn id="3" name="INTERVENANT" dataDxfId="75"/>
    <tableColumn id="4" name="DESCRIPTION DES TRAVAUX" dataDxfId="7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8" displayName="Tableau18" ref="B11:E39" totalsRowShown="0" headerRowDxfId="73">
  <autoFilter ref="B11:E39"/>
  <tableColumns count="4">
    <tableColumn id="1" name="DATE"/>
    <tableColumn id="2" name="KILOMETRAGE"/>
    <tableColumn id="3" name="INTERVENANT" dataDxfId="72"/>
    <tableColumn id="4" name="DESCRIPTION DES TRAVAUX" dataDxfId="7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19" displayName="Tableau19" ref="B11:E41" totalsRowShown="0" headerRowDxfId="70">
  <autoFilter ref="B11:E41"/>
  <tableColumns count="4">
    <tableColumn id="1" name="DATE" dataDxfId="69"/>
    <tableColumn id="2" name="KILOMETRAGE" dataDxfId="68"/>
    <tableColumn id="3" name="INTERVENANT" dataDxfId="67"/>
    <tableColumn id="4" name="DESCRIPTION DES TRAVAUX" dataDxfId="6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15" displayName="Tableau15" ref="B11:E12" totalsRowShown="0" headerRowDxfId="65">
  <autoFilter ref="B11:E12"/>
  <tableColumns count="4">
    <tableColumn id="1" name="DATE"/>
    <tableColumn id="2" name="KILOMETRAGE"/>
    <tableColumn id="3" name="INTERVENANT" dataDxfId="64"/>
    <tableColumn id="4" name="DESCRIPTION DES TRAVAUX" dataDxfId="6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10" displayName="Tableau110" ref="B11:E12" totalsRowShown="0" headerRowDxfId="62">
  <autoFilter ref="B11:E12"/>
  <tableColumns count="4">
    <tableColumn id="1" name="DATE"/>
    <tableColumn id="2" name="KILOMETRAGE"/>
    <tableColumn id="3" name="INTERVENANT" dataDxfId="61"/>
    <tableColumn id="4" name="DESCRIPTION DES TRAVAUX" dataDxfId="6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11:E12" totalsRowShown="0" headerRowDxfId="59">
  <autoFilter ref="B11:E12"/>
  <tableColumns count="4">
    <tableColumn id="1" name="DATE"/>
    <tableColumn id="2" name="KILOMETRAGE"/>
    <tableColumn id="3" name="INTERVENANT" dataDxfId="58"/>
    <tableColumn id="4" name="DESCRIPTION DES TRAVAUX" dataDxfId="5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113" displayName="Tableau113" ref="B11:E12" totalsRowShown="0" headerRowDxfId="56">
  <autoFilter ref="B11:E12"/>
  <tableColumns count="4">
    <tableColumn id="1" name="DATE"/>
    <tableColumn id="2" name="KILOMETRAGE"/>
    <tableColumn id="3" name="INTERVENANT" dataDxfId="55"/>
    <tableColumn id="4" name="DESCRIPTION DES TRAVAUX" dataDxfId="5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au114" displayName="Tableau114" ref="B11:E12" totalsRowShown="0" headerRowDxfId="53">
  <autoFilter ref="B11:E12"/>
  <tableColumns count="4">
    <tableColumn id="1" name="DATE"/>
    <tableColumn id="2" name="KILOMETRAGE"/>
    <tableColumn id="3" name="INTERVENANT" dataDxfId="52"/>
    <tableColumn id="4" name="DESCRIPTION DES TRAVAUX" dataDxfId="5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leau116" displayName="Tableau116" ref="B11:E12" totalsRowShown="0" headerRowDxfId="50">
  <autoFilter ref="B11:E12"/>
  <tableColumns count="4">
    <tableColumn id="1" name="DATE"/>
    <tableColumn id="2" name="KILOMETRAGE"/>
    <tableColumn id="3" name="INTERVENANT" dataDxfId="49"/>
    <tableColumn id="4" name="DESCRIPTION DES TRAVAUX" dataDxfId="4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leau117" displayName="Tableau117" ref="B11:E12" totalsRowShown="0" headerRowDxfId="47">
  <autoFilter ref="B11:E12"/>
  <tableColumns count="4">
    <tableColumn id="1" name="DATE"/>
    <tableColumn id="2" name="KILOMETRAGE"/>
    <tableColumn id="3" name="INTERVENANT" dataDxfId="46"/>
    <tableColumn id="4" name="DESCRIPTION DES TRAVAUX" dataDxfId="4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leau118" displayName="Tableau118" ref="B11:E12" totalsRowShown="0" headerRowDxfId="44">
  <autoFilter ref="B11:E12"/>
  <tableColumns count="4">
    <tableColumn id="1" name="DATE"/>
    <tableColumn id="2" name="KILOMETRAGE"/>
    <tableColumn id="3" name="INTERVENANT" dataDxfId="43"/>
    <tableColumn id="4" name="DESCRIPTION DES TRAVAUX" dataDxfId="4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9" name="Tableau120" displayName="Tableau120" ref="B11:E12" totalsRowShown="0" headerRowDxfId="41">
  <autoFilter ref="B11:E12"/>
  <tableColumns count="4">
    <tableColumn id="1" name="DATE"/>
    <tableColumn id="2" name="KILOMETRAGE"/>
    <tableColumn id="3" name="INTERVENANT" dataDxfId="40"/>
    <tableColumn id="4" name="DESCRIPTION DES TRAVAUX" dataDxfId="3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0" name="Tableau121" displayName="Tableau121" ref="B11:E12" totalsRowShown="0" headerRowDxfId="38">
  <autoFilter ref="B11:E12"/>
  <tableColumns count="4">
    <tableColumn id="1" name="DATE"/>
    <tableColumn id="2" name="KILOMETRAGE"/>
    <tableColumn id="3" name="INTERVENANT" dataDxfId="37"/>
    <tableColumn id="4" name="DESCRIPTION DES TRAVAUX" dataDxfId="3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1" name="Tableau122" displayName="Tableau122" ref="B11:E12" totalsRowShown="0" headerRowDxfId="35">
  <autoFilter ref="B11:E12"/>
  <tableColumns count="4">
    <tableColumn id="1" name="DATE"/>
    <tableColumn id="2" name="KILOMETRAGE"/>
    <tableColumn id="3" name="INTERVENANT" dataDxfId="34"/>
    <tableColumn id="4" name="DESCRIPTION DES TRAVAUX" dataDxfId="33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2" name="Tableau123" displayName="Tableau123" ref="B11:E12" totalsRowShown="0" headerRowDxfId="32">
  <autoFilter ref="B11:E12"/>
  <tableColumns count="4">
    <tableColumn id="1" name="DATE"/>
    <tableColumn id="2" name="KILOMETRAGE"/>
    <tableColumn id="3" name="INTERVENANT" dataDxfId="31"/>
    <tableColumn id="4" name="DESCRIPTION DES TRAVAUX" dataDxfId="3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3" name="Tableau124" displayName="Tableau124" ref="B11:E12" totalsRowShown="0" headerRowDxfId="29">
  <autoFilter ref="B11:E12"/>
  <tableColumns count="4">
    <tableColumn id="1" name="DATE"/>
    <tableColumn id="2" name="KILOMETRAGE"/>
    <tableColumn id="3" name="INTERVENANT" dataDxfId="28"/>
    <tableColumn id="4" name="DESCRIPTION DES TRAVAUX" dataDxfId="2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4" name="Tableau125" displayName="Tableau125" ref="B11:E12" totalsRowShown="0" headerRowDxfId="26">
  <autoFilter ref="B11:E12"/>
  <tableColumns count="4">
    <tableColumn id="1" name="DATE"/>
    <tableColumn id="2" name="KILOMETRAGE"/>
    <tableColumn id="3" name="INTERVENANT" dataDxfId="25"/>
    <tableColumn id="4" name="DESCRIPTION DES TRAVAUX" dataDxfId="2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5" name="Tableau126" displayName="Tableau126" ref="B11:E12" totalsRowShown="0" headerRowDxfId="23">
  <autoFilter ref="B11:E12"/>
  <tableColumns count="4">
    <tableColumn id="1" name="DATE"/>
    <tableColumn id="2" name="KILOMETRAGE"/>
    <tableColumn id="3" name="INTERVENANT" dataDxfId="22"/>
    <tableColumn id="4" name="DESCRIPTION DES TRAVAUX" dataDxfId="21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6" name="Tableau127" displayName="Tableau127" ref="B11:E12" totalsRowShown="0" headerRowDxfId="20">
  <autoFilter ref="B11:E12"/>
  <tableColumns count="4">
    <tableColumn id="1" name="DATE"/>
    <tableColumn id="2" name="KILOMETRAGE"/>
    <tableColumn id="3" name="INTERVENANT" dataDxfId="19"/>
    <tableColumn id="4" name="DESCRIPTION DES TRAVAUX" dataDxfId="18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7" name="Tableau128" displayName="Tableau128" ref="B11:E12" totalsRowShown="0" headerRowDxfId="17">
  <autoFilter ref="B11:E12"/>
  <tableColumns count="4">
    <tableColumn id="1" name="DATE"/>
    <tableColumn id="2" name="KILOMETRAGE"/>
    <tableColumn id="3" name="INTERVENANT" dataDxfId="16"/>
    <tableColumn id="4" name="DESCRIPTION DES TRAVAUX" dataDxfId="1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8" name="Tableau129" displayName="Tableau129" ref="B11:E12" totalsRowShown="0" headerRowDxfId="14">
  <autoFilter ref="B11:E12"/>
  <tableColumns count="4">
    <tableColumn id="1" name="DATE"/>
    <tableColumn id="2" name="KILOMETRAGE"/>
    <tableColumn id="3" name="INTERVENANT" dataDxfId="13"/>
    <tableColumn id="4" name="DESCRIPTION DES TRAVAUX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9" name="Tableau130" displayName="Tableau130" ref="B11:E12" totalsRowShown="0" headerRowDxfId="11">
  <autoFilter ref="B11:E12"/>
  <tableColumns count="4">
    <tableColumn id="1" name="DATE"/>
    <tableColumn id="2" name="KILOMETRAGE"/>
    <tableColumn id="3" name="INTERVENANT" dataDxfId="10"/>
    <tableColumn id="4" name="DESCRIPTION DES TRAVAUX" dataDxfId="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1" name="Tableau132" displayName="Tableau132" ref="B11:E12" totalsRowShown="0" headerRowDxfId="8">
  <autoFilter ref="B11:E12"/>
  <tableColumns count="4">
    <tableColumn id="1" name="DATE"/>
    <tableColumn id="2" name="KILOMETRAGE"/>
    <tableColumn id="3" name="INTERVENANT" dataDxfId="7"/>
    <tableColumn id="4" name="DESCRIPTION DES TRAVAUX" dataDxfId="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3" name="Tableau134" displayName="Tableau134" ref="B11:E12" totalsRowShown="0" headerRowDxfId="5">
  <autoFilter ref="B11:E12"/>
  <tableColumns count="4">
    <tableColumn id="1" name="DATE"/>
    <tableColumn id="2" name="KILOMETRAGE"/>
    <tableColumn id="3" name="INTERVENANT" dataDxfId="4"/>
    <tableColumn id="4" name="DESCRIPTION DES TRAVAUX" dataDxfId="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4" name="Tableau135" displayName="Tableau135" ref="B11:E12" totalsRowShown="0" headerRowDxfId="2">
  <autoFilter ref="B11:E12"/>
  <tableColumns count="4">
    <tableColumn id="1" name="DATE"/>
    <tableColumn id="2" name="KILOMETRAGE"/>
    <tableColumn id="3" name="INTERVENANT" dataDxfId="1"/>
    <tableColumn id="4" name="DESCRIPTION DES TRAVAU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viewtopic.php?f=2&amp;t=123812&amp;sid=d1a313c7cd037cf72a098abafd78d33d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7"/>
  <sheetViews>
    <sheetView workbookViewId="0">
      <pane ySplit="1" topLeftCell="A16" activePane="bottomLeft" state="frozen"/>
      <selection pane="bottomLeft" activeCell="B27" sqref="B27:D27"/>
    </sheetView>
  </sheetViews>
  <sheetFormatPr baseColWidth="10" defaultRowHeight="14.5"/>
  <cols>
    <col min="1" max="1" width="40.54296875" customWidth="1"/>
    <col min="2" max="2" width="15.54296875" customWidth="1"/>
    <col min="3" max="3" width="15.7265625" customWidth="1"/>
    <col min="5" max="6" width="16.1796875" customWidth="1"/>
    <col min="7" max="7" width="15" bestFit="1" customWidth="1"/>
    <col min="8" max="8" width="19.453125" customWidth="1"/>
  </cols>
  <sheetData>
    <row r="1" spans="1:8" ht="18.5">
      <c r="A1" t="s">
        <v>15</v>
      </c>
      <c r="B1" t="s">
        <v>16</v>
      </c>
      <c r="C1" t="s">
        <v>17</v>
      </c>
      <c r="E1" s="27" t="s">
        <v>126</v>
      </c>
      <c r="F1" s="28">
        <f ca="1">TODAY()</f>
        <v>43583</v>
      </c>
      <c r="H1" t="s">
        <v>141</v>
      </c>
    </row>
    <row r="2" spans="1:8">
      <c r="A2" s="9" t="s">
        <v>9</v>
      </c>
      <c r="B2" s="26">
        <f ca="1">INDIRECT("'"&amp;Tableau2[[#This Row],[nom]]&amp;"'!D7")</f>
        <v>43801</v>
      </c>
      <c r="C2" s="26">
        <f ca="1">INDIRECT("'"&amp;Tableau2[[#This Row],[nom]]&amp;"'!D9")</f>
        <v>43764</v>
      </c>
      <c r="H2" s="63" t="s">
        <v>48</v>
      </c>
    </row>
    <row r="3" spans="1:8">
      <c r="A3" s="9" t="s">
        <v>42</v>
      </c>
      <c r="B3" s="26">
        <f ca="1">INDIRECT("'"&amp;Tableau2[[#This Row],[nom]]&amp;"'!D7")</f>
        <v>43543</v>
      </c>
      <c r="C3" s="26">
        <f ca="1">INDIRECT("'"&amp;Tableau2[[#This Row],[nom]]&amp;"'!D9")</f>
        <v>43498</v>
      </c>
      <c r="H3" s="63" t="s">
        <v>67</v>
      </c>
    </row>
    <row r="4" spans="1:8">
      <c r="A4" s="9" t="s">
        <v>18</v>
      </c>
      <c r="B4" s="26">
        <f ca="1">INDIRECT("'"&amp;Tableau2[[#This Row],[nom]]&amp;"'!D7")</f>
        <v>43583</v>
      </c>
      <c r="C4" s="26">
        <f ca="1">INDIRECT("'"&amp;Tableau2[[#This Row],[nom]]&amp;"'!D9")</f>
        <v>43600</v>
      </c>
      <c r="H4" s="64" t="s">
        <v>43</v>
      </c>
    </row>
    <row r="5" spans="1:8">
      <c r="A5" s="9" t="s">
        <v>19</v>
      </c>
      <c r="B5" s="26">
        <f ca="1">INDIRECT("'"&amp;Tableau2[[#This Row],[nom]]&amp;"'!D7")</f>
        <v>0</v>
      </c>
      <c r="C5" s="26">
        <f ca="1">INDIRECT("'"&amp;Tableau2[[#This Row],[nom]]&amp;"'!D9")</f>
        <v>44144</v>
      </c>
      <c r="H5" s="69" t="s">
        <v>80</v>
      </c>
    </row>
    <row r="6" spans="1:8">
      <c r="A6" s="9" t="s">
        <v>20</v>
      </c>
      <c r="B6" s="26">
        <f ca="1">INDIRECT("'"&amp;Tableau2[[#This Row],[nom]]&amp;"'!D7")</f>
        <v>43543</v>
      </c>
      <c r="C6" s="26">
        <f ca="1">INDIRECT("'"&amp;Tableau2[[#This Row],[nom]]&amp;"'!D9")</f>
        <v>43498</v>
      </c>
      <c r="E6" s="2"/>
      <c r="H6" s="66" t="s">
        <v>49</v>
      </c>
    </row>
    <row r="7" spans="1:8">
      <c r="A7" s="9" t="s">
        <v>21</v>
      </c>
      <c r="B7" s="26">
        <f ca="1">INDIRECT("'"&amp;Tableau2[[#This Row],[nom]]&amp;"'!D7")</f>
        <v>43543</v>
      </c>
      <c r="C7" s="26">
        <f ca="1">INDIRECT("'"&amp;Tableau2[[#This Row],[nom]]&amp;"'!D9")</f>
        <v>43524</v>
      </c>
      <c r="H7" s="66" t="s">
        <v>71</v>
      </c>
    </row>
    <row r="8" spans="1:8">
      <c r="A8" s="9" t="s">
        <v>22</v>
      </c>
      <c r="B8" s="26">
        <f ca="1">INDIRECT("'"&amp;Tableau2[[#This Row],[nom]]&amp;"'!D7")</f>
        <v>43543</v>
      </c>
      <c r="C8" s="26">
        <f ca="1">INDIRECT("'"&amp;Tableau2[[#This Row],[nom]]&amp;"'!D9")</f>
        <v>43498</v>
      </c>
      <c r="H8" s="64" t="s">
        <v>102</v>
      </c>
    </row>
    <row r="9" spans="1:8">
      <c r="A9" s="9" t="s">
        <v>23</v>
      </c>
      <c r="B9" s="26">
        <f ca="1">INDIRECT("'"&amp;Tableau2[[#This Row],[nom]]&amp;"'!D7")</f>
        <v>43543</v>
      </c>
      <c r="C9" s="26">
        <f ca="1">INDIRECT("'"&amp;Tableau2[[#This Row],[nom]]&amp;"'!D9")</f>
        <v>43498</v>
      </c>
      <c r="H9" s="63" t="s">
        <v>73</v>
      </c>
    </row>
    <row r="10" spans="1:8">
      <c r="A10" s="9" t="s">
        <v>24</v>
      </c>
      <c r="B10" s="26">
        <f ca="1">INDIRECT("'"&amp;Tableau2[[#This Row],[nom]]&amp;"'!D7")</f>
        <v>43543</v>
      </c>
      <c r="C10" s="26">
        <f ca="1">INDIRECT("'"&amp;Tableau2[[#This Row],[nom]]&amp;"'!D9")</f>
        <v>43498</v>
      </c>
    </row>
    <row r="11" spans="1:8">
      <c r="A11" s="9" t="s">
        <v>25</v>
      </c>
      <c r="B11" s="26">
        <f ca="1">INDIRECT("'"&amp;Tableau2[[#This Row],[nom]]&amp;"'!D7")</f>
        <v>43543</v>
      </c>
      <c r="C11" s="26">
        <f ca="1">INDIRECT("'"&amp;Tableau2[[#This Row],[nom]]&amp;"'!D9")</f>
        <v>43498</v>
      </c>
    </row>
    <row r="12" spans="1:8">
      <c r="A12" s="9" t="s">
        <v>26</v>
      </c>
      <c r="B12" s="26">
        <f ca="1">INDIRECT("'"&amp;Tableau2[[#This Row],[nom]]&amp;"'!D7")</f>
        <v>43543</v>
      </c>
      <c r="C12" s="26">
        <f ca="1">INDIRECT("'"&amp;Tableau2[[#This Row],[nom]]&amp;"'!D9")</f>
        <v>43498</v>
      </c>
    </row>
    <row r="13" spans="1:8">
      <c r="A13" s="9" t="s">
        <v>27</v>
      </c>
      <c r="B13" s="26">
        <f ca="1">INDIRECT("'"&amp;Tableau2[[#This Row],[nom]]&amp;"'!D7")</f>
        <v>43543</v>
      </c>
      <c r="C13" s="26">
        <f ca="1">INDIRECT("'"&amp;Tableau2[[#This Row],[nom]]&amp;"'!D9")</f>
        <v>43498</v>
      </c>
    </row>
    <row r="14" spans="1:8">
      <c r="A14" s="9" t="s">
        <v>28</v>
      </c>
      <c r="B14" s="26">
        <f ca="1">INDIRECT("'"&amp;Tableau2[[#This Row],[nom]]&amp;"'!D7")</f>
        <v>43543</v>
      </c>
      <c r="C14" s="26">
        <f ca="1">INDIRECT("'"&amp;Tableau2[[#This Row],[nom]]&amp;"'!D9")</f>
        <v>43498</v>
      </c>
    </row>
    <row r="15" spans="1:8">
      <c r="A15" s="9" t="s">
        <v>29</v>
      </c>
      <c r="B15" s="26">
        <f ca="1">INDIRECT("'"&amp;Tableau2[[#This Row],[nom]]&amp;"'!D7")</f>
        <v>43543</v>
      </c>
      <c r="C15" s="26">
        <f ca="1">INDIRECT("'"&amp;Tableau2[[#This Row],[nom]]&amp;"'!D9")</f>
        <v>43498</v>
      </c>
    </row>
    <row r="16" spans="1:8">
      <c r="A16" s="9" t="s">
        <v>30</v>
      </c>
      <c r="B16" s="26">
        <f ca="1">INDIRECT("'"&amp;Tableau2[[#This Row],[nom]]&amp;"'!D7")</f>
        <v>43543</v>
      </c>
      <c r="C16" s="26">
        <f ca="1">INDIRECT("'"&amp;Tableau2[[#This Row],[nom]]&amp;"'!D9")</f>
        <v>43498</v>
      </c>
    </row>
    <row r="17" spans="1:4">
      <c r="A17" s="9" t="s">
        <v>31</v>
      </c>
      <c r="B17" s="26">
        <f ca="1">INDIRECT("'"&amp;Tableau2[[#This Row],[nom]]&amp;"'!D7")</f>
        <v>43543</v>
      </c>
      <c r="C17" s="26">
        <f ca="1">INDIRECT("'"&amp;Tableau2[[#This Row],[nom]]&amp;"'!D9")</f>
        <v>43498</v>
      </c>
    </row>
    <row r="18" spans="1:4">
      <c r="A18" s="9" t="s">
        <v>32</v>
      </c>
      <c r="B18" s="26">
        <f ca="1">INDIRECT("'"&amp;Tableau2[[#This Row],[nom]]&amp;"'!D7")</f>
        <v>43543</v>
      </c>
      <c r="C18" s="26">
        <f ca="1">INDIRECT("'"&amp;Tableau2[[#This Row],[nom]]&amp;"'!D9")</f>
        <v>43498</v>
      </c>
    </row>
    <row r="19" spans="1:4">
      <c r="A19" s="9" t="s">
        <v>33</v>
      </c>
      <c r="B19" s="26">
        <f ca="1">INDIRECT("'"&amp;Tableau2[[#This Row],[nom]]&amp;"'!D7")</f>
        <v>43543</v>
      </c>
      <c r="C19" s="26">
        <f ca="1">INDIRECT("'"&amp;Tableau2[[#This Row],[nom]]&amp;"'!D9")</f>
        <v>43498</v>
      </c>
    </row>
    <row r="20" spans="1:4">
      <c r="A20" s="9" t="s">
        <v>34</v>
      </c>
      <c r="B20" s="26">
        <f ca="1">INDIRECT("'"&amp;Tableau2[[#This Row],[nom]]&amp;"'!D7")</f>
        <v>43543</v>
      </c>
      <c r="C20" s="26">
        <f ca="1">INDIRECT("'"&amp;Tableau2[[#This Row],[nom]]&amp;"'!D9")</f>
        <v>43498</v>
      </c>
    </row>
    <row r="21" spans="1:4">
      <c r="A21" s="9" t="s">
        <v>35</v>
      </c>
      <c r="B21" s="26">
        <f ca="1">INDIRECT("'"&amp;Tableau2[[#This Row],[nom]]&amp;"'!D7")</f>
        <v>43543</v>
      </c>
      <c r="C21" s="26">
        <f ca="1">INDIRECT("'"&amp;Tableau2[[#This Row],[nom]]&amp;"'!D9")</f>
        <v>43498</v>
      </c>
    </row>
    <row r="22" spans="1:4">
      <c r="A22" s="9" t="s">
        <v>36</v>
      </c>
      <c r="B22" s="26">
        <f ca="1">INDIRECT("'"&amp;Tableau2[[#This Row],[nom]]&amp;"'!D7")</f>
        <v>43543</v>
      </c>
      <c r="C22" s="26">
        <f ca="1">INDIRECT("'"&amp;Tableau2[[#This Row],[nom]]&amp;"'!D9")</f>
        <v>43498</v>
      </c>
    </row>
    <row r="23" spans="1:4">
      <c r="A23" s="9" t="s">
        <v>37</v>
      </c>
      <c r="B23" s="26">
        <f ca="1">INDIRECT("'"&amp;Tableau2[[#This Row],[nom]]&amp;"'!D7")</f>
        <v>43543</v>
      </c>
      <c r="C23" s="26">
        <f ca="1">INDIRECT("'"&amp;Tableau2[[#This Row],[nom]]&amp;"'!D9")</f>
        <v>43498</v>
      </c>
    </row>
    <row r="24" spans="1:4">
      <c r="A24" s="9" t="s">
        <v>38</v>
      </c>
      <c r="B24" s="26">
        <f ca="1">INDIRECT("'"&amp;Tableau2[[#This Row],[nom]]&amp;"'!D7")</f>
        <v>43543</v>
      </c>
      <c r="C24" s="26">
        <f ca="1">INDIRECT("'"&amp;Tableau2[[#This Row],[nom]]&amp;"'!D9")</f>
        <v>43498</v>
      </c>
    </row>
    <row r="25" spans="1:4">
      <c r="A25" s="9" t="s">
        <v>39</v>
      </c>
      <c r="B25" s="26">
        <f ca="1">INDIRECT("'"&amp;Tableau2[[#This Row],[nom]]&amp;"'!D7")</f>
        <v>43543</v>
      </c>
      <c r="C25" s="26">
        <f ca="1">INDIRECT("'"&amp;Tableau2[[#This Row],[nom]]&amp;"'!D9")</f>
        <v>43498</v>
      </c>
    </row>
    <row r="26" spans="1:4">
      <c r="A26" s="9" t="s">
        <v>40</v>
      </c>
      <c r="B26" s="26">
        <f ca="1">INDIRECT("'"&amp;Tableau2[[#This Row],[nom]]&amp;"'!D7")</f>
        <v>43543</v>
      </c>
      <c r="C26" s="26">
        <f ca="1">INDIRECT("'"&amp;Tableau2[[#This Row],[nom]]&amp;"'!D9")</f>
        <v>43498</v>
      </c>
    </row>
    <row r="27" spans="1:4">
      <c r="A27" s="9" t="s">
        <v>41</v>
      </c>
      <c r="B27" s="71">
        <f ca="1">INDIRECT("'"&amp;Tableau2[[#This Row],[nom]]&amp;"'!D7")</f>
        <v>43543</v>
      </c>
      <c r="C27" s="71">
        <f ca="1">INDIRECT("'"&amp;Tableau2[[#This Row],[nom]]&amp;"'!D9")</f>
        <v>43498</v>
      </c>
      <c r="D27" s="7"/>
    </row>
  </sheetData>
  <sortState ref="H2:H9">
    <sortCondition ref="H2"/>
  </sortState>
  <conditionalFormatting sqref="B2:C27">
    <cfRule type="cellIs" dxfId="89" priority="7" operator="between">
      <formula>$F$1+7</formula>
      <formula>$F$1+30</formula>
    </cfRule>
    <cfRule type="cellIs" dxfId="88" priority="8" operator="between">
      <formula>$F$1+7</formula>
      <formula>$F$1+30</formula>
    </cfRule>
    <cfRule type="cellIs" dxfId="87" priority="9" operator="lessThan">
      <formula>$F$1+7</formula>
    </cfRule>
    <cfRule type="cellIs" dxfId="86" priority="10" operator="greaterThan">
      <formula>$F$1+30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8"/>
  <dimension ref="A1:H19"/>
  <sheetViews>
    <sheetView showZeros="0" tabSelected="1" workbookViewId="0">
      <selection activeCell="E5" sqref="E5"/>
    </sheetView>
  </sheetViews>
  <sheetFormatPr baseColWidth="10" defaultRowHeight="14.5"/>
  <cols>
    <col min="1" max="1" width="10.90625" style="51"/>
    <col min="2" max="2" width="24" style="52" bestFit="1" customWidth="1"/>
    <col min="3" max="3" width="26.08984375" style="52" customWidth="1"/>
    <col min="4" max="4" width="10.90625" style="52"/>
    <col min="5" max="5" width="13.453125" style="52" customWidth="1"/>
    <col min="6" max="16384" width="10.90625" style="52"/>
  </cols>
  <sheetData>
    <row r="1" spans="1:8">
      <c r="H1" s="68" t="s">
        <v>144</v>
      </c>
    </row>
    <row r="3" spans="1:8">
      <c r="B3" s="52" t="s">
        <v>140</v>
      </c>
      <c r="C3" s="53" t="s">
        <v>9</v>
      </c>
      <c r="E3" s="58">
        <f ca="1">IFERROR(INDIRECT("'"&amp;C3&amp;"'!A1"),"ONGLET ABSENT")</f>
        <v>0</v>
      </c>
    </row>
    <row r="4" spans="1:8">
      <c r="B4" s="52" t="s">
        <v>2</v>
      </c>
      <c r="C4" s="54">
        <f ca="1">IFERROR(INDIRECT("'"&amp;C3&amp;"'!D4"),"?")</f>
        <v>41974</v>
      </c>
    </row>
    <row r="5" spans="1:8">
      <c r="B5" s="52" t="s">
        <v>0</v>
      </c>
      <c r="C5" s="55" t="str">
        <f ca="1">IFERROR(INDIRECT("'"&amp;C3&amp;"'!D5"),"?")</f>
        <v>DA 298 BK</v>
      </c>
    </row>
    <row r="6" spans="1:8">
      <c r="B6" s="52" t="s">
        <v>45</v>
      </c>
      <c r="C6" s="54">
        <f ca="1">IFERROR(INDIRECT("'"&amp;C3&amp;"'!D6"),"?")</f>
        <v>43375</v>
      </c>
    </row>
    <row r="7" spans="1:8">
      <c r="B7" s="52" t="s">
        <v>46</v>
      </c>
      <c r="C7" s="54">
        <f ca="1">IFERROR(INDIRECT("'"&amp;C3&amp;"'!D7"),"?")</f>
        <v>43801</v>
      </c>
    </row>
    <row r="8" spans="1:8">
      <c r="B8" s="52" t="s">
        <v>127</v>
      </c>
      <c r="C8" s="54">
        <f ca="1">IFERROR(INDIRECT("'"&amp;C3&amp;"'!D8"),"?")</f>
        <v>43034</v>
      </c>
    </row>
    <row r="9" spans="1:8">
      <c r="A9" s="56"/>
      <c r="B9" s="52" t="s">
        <v>47</v>
      </c>
      <c r="C9" s="54">
        <f ca="1">IFERROR(INDIRECT("'"&amp;C3&amp;"'!D9"),"?")</f>
        <v>43764</v>
      </c>
    </row>
    <row r="10" spans="1:8">
      <c r="A10" s="56"/>
    </row>
    <row r="11" spans="1:8">
      <c r="A11" s="56">
        <v>2</v>
      </c>
      <c r="B11" s="52" t="s">
        <v>3</v>
      </c>
      <c r="C11" s="57"/>
    </row>
    <row r="12" spans="1:8" ht="15.5">
      <c r="A12" s="56">
        <v>3</v>
      </c>
      <c r="B12" s="52" t="s">
        <v>6</v>
      </c>
      <c r="C12" s="53"/>
      <c r="D12" s="52" t="s">
        <v>142</v>
      </c>
      <c r="F12" s="67">
        <v>127898</v>
      </c>
    </row>
    <row r="13" spans="1:8">
      <c r="A13" s="56">
        <v>4</v>
      </c>
      <c r="B13" s="52" t="s">
        <v>4</v>
      </c>
      <c r="C13" s="53"/>
    </row>
    <row r="14" spans="1:8">
      <c r="A14" s="56">
        <v>5</v>
      </c>
      <c r="B14" s="52" t="s">
        <v>5</v>
      </c>
      <c r="C14" s="72"/>
      <c r="D14" s="72"/>
      <c r="E14" s="72"/>
      <c r="F14" s="72"/>
    </row>
    <row r="15" spans="1:8">
      <c r="A15" s="56">
        <f>COUNTA(C11:C17)</f>
        <v>0</v>
      </c>
      <c r="C15" s="72"/>
      <c r="D15" s="72"/>
      <c r="E15" s="72"/>
      <c r="F15" s="72"/>
    </row>
    <row r="16" spans="1:8">
      <c r="C16" s="72"/>
      <c r="D16" s="72"/>
      <c r="E16" s="72"/>
      <c r="F16" s="72"/>
    </row>
    <row r="17" spans="2:6">
      <c r="C17" s="72"/>
      <c r="D17" s="72"/>
      <c r="E17" s="72"/>
      <c r="F17" s="72"/>
    </row>
    <row r="18" spans="2:6">
      <c r="B18" s="70" t="s">
        <v>145</v>
      </c>
      <c r="C18" s="56" t="b">
        <v>0</v>
      </c>
    </row>
    <row r="19" spans="2:6">
      <c r="B19" s="70" t="s">
        <v>146</v>
      </c>
      <c r="C19" s="56" t="b">
        <v>0</v>
      </c>
    </row>
  </sheetData>
  <mergeCells count="1">
    <mergeCell ref="C14:F17"/>
  </mergeCells>
  <dataValidations count="2">
    <dataValidation type="list" allowBlank="1" showInputMessage="1" showErrorMessage="1" sqref="C3">
      <formula1>Véhicules</formula1>
    </dataValidation>
    <dataValidation type="list" allowBlank="1" showInputMessage="1" showErrorMessage="1" sqref="C13">
      <formula1>Garages</formula1>
    </dataValidation>
  </dataValidations>
  <hyperlinks>
    <hyperlink ref="H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E12"/>
  <sheetViews>
    <sheetView workbookViewId="0">
      <selection activeCell="D9" sqref="D9"/>
    </sheetView>
  </sheetViews>
  <sheetFormatPr baseColWidth="10" defaultRowHeight="14.5"/>
  <cols>
    <col min="1" max="1" width="18" customWidth="1"/>
    <col min="2" max="2" width="19.453125" customWidth="1"/>
    <col min="3" max="3" width="17.54296875" customWidth="1"/>
    <col min="4" max="4" width="20.1796875" style="8" customWidth="1"/>
    <col min="5" max="5" width="29.26953125" style="10" customWidth="1"/>
  </cols>
  <sheetData>
    <row r="2" spans="2:5">
      <c r="B2" s="73" t="s">
        <v>8</v>
      </c>
      <c r="C2" s="73"/>
      <c r="D2" s="73"/>
      <c r="E2" s="73"/>
    </row>
    <row r="3" spans="2:5" ht="15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6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2:E43"/>
  <sheetViews>
    <sheetView topLeftCell="A19" workbookViewId="0">
      <selection activeCell="E8" sqref="E8"/>
    </sheetView>
  </sheetViews>
  <sheetFormatPr baseColWidth="10" defaultRowHeight="14.5"/>
  <cols>
    <col min="2" max="2" width="14.7265625" customWidth="1"/>
    <col min="3" max="3" width="17.7265625" customWidth="1"/>
    <col min="4" max="4" width="20" customWidth="1"/>
    <col min="5" max="5" width="40" style="10" customWidth="1"/>
  </cols>
  <sheetData>
    <row r="2" spans="2:5">
      <c r="B2" s="73" t="s">
        <v>9</v>
      </c>
      <c r="C2" s="73"/>
      <c r="D2" s="73"/>
      <c r="E2" s="73"/>
    </row>
    <row r="3" spans="2:5" ht="15" thickBot="1">
      <c r="B3" s="74"/>
      <c r="C3" s="74"/>
      <c r="D3" s="74"/>
      <c r="E3" s="74"/>
    </row>
    <row r="4" spans="2:5">
      <c r="B4" s="36"/>
      <c r="C4" s="37" t="s">
        <v>2</v>
      </c>
      <c r="D4" s="30">
        <v>41974</v>
      </c>
      <c r="E4" s="59"/>
    </row>
    <row r="5" spans="2:5">
      <c r="C5" s="5" t="s">
        <v>0</v>
      </c>
      <c r="D5" s="6" t="s">
        <v>10</v>
      </c>
      <c r="E5" s="60"/>
    </row>
    <row r="6" spans="2:5">
      <c r="C6" s="38" t="s">
        <v>45</v>
      </c>
      <c r="D6" s="31">
        <v>43375</v>
      </c>
      <c r="E6" s="60"/>
    </row>
    <row r="7" spans="2:5">
      <c r="C7" s="5" t="s">
        <v>7</v>
      </c>
      <c r="D7" s="32">
        <f>EDATE(D6,14)</f>
        <v>43801</v>
      </c>
      <c r="E7" s="65"/>
    </row>
    <row r="8" spans="2:5">
      <c r="C8" s="3" t="s">
        <v>128</v>
      </c>
      <c r="D8" s="33">
        <v>43034</v>
      </c>
      <c r="E8" s="65"/>
    </row>
    <row r="9" spans="2:5" ht="15" thickBot="1">
      <c r="C9" s="4" t="s">
        <v>129</v>
      </c>
      <c r="D9" s="34">
        <f>EDATE(D8,24)</f>
        <v>43764</v>
      </c>
      <c r="E9" s="61"/>
    </row>
    <row r="11" spans="2:5">
      <c r="B11" s="1" t="s">
        <v>3</v>
      </c>
      <c r="C11" s="1" t="s">
        <v>6</v>
      </c>
      <c r="D11" s="1" t="s">
        <v>4</v>
      </c>
      <c r="E11" s="13" t="s">
        <v>5</v>
      </c>
    </row>
    <row r="12" spans="2:5" ht="43.5">
      <c r="B12" s="11">
        <v>41995</v>
      </c>
      <c r="C12" s="12"/>
      <c r="D12" s="12" t="s">
        <v>48</v>
      </c>
      <c r="E12" s="15" t="s">
        <v>56</v>
      </c>
    </row>
    <row r="13" spans="2:5">
      <c r="B13" s="11">
        <v>42003</v>
      </c>
      <c r="C13" s="12"/>
      <c r="D13" s="12" t="s">
        <v>49</v>
      </c>
      <c r="E13" s="15" t="s">
        <v>50</v>
      </c>
    </row>
    <row r="14" spans="2:5" ht="72.5">
      <c r="B14" s="11">
        <v>42115</v>
      </c>
      <c r="C14" s="19">
        <v>74805</v>
      </c>
      <c r="D14" s="12" t="s">
        <v>51</v>
      </c>
      <c r="E14" s="15" t="s">
        <v>57</v>
      </c>
    </row>
    <row r="15" spans="2:5" ht="43.5">
      <c r="B15" s="11">
        <v>42492</v>
      </c>
      <c r="C15" s="19">
        <v>76139</v>
      </c>
      <c r="D15" s="12" t="s">
        <v>51</v>
      </c>
      <c r="E15" s="15" t="s">
        <v>52</v>
      </c>
    </row>
    <row r="16" spans="2:5">
      <c r="B16" s="11">
        <v>42580</v>
      </c>
      <c r="C16" s="19">
        <v>82134</v>
      </c>
      <c r="D16" s="12" t="s">
        <v>53</v>
      </c>
      <c r="E16" s="15" t="s">
        <v>54</v>
      </c>
    </row>
    <row r="17" spans="2:5" ht="29">
      <c r="B17" s="11">
        <v>42643</v>
      </c>
      <c r="C17" s="19">
        <v>85625</v>
      </c>
      <c r="D17" s="12" t="s">
        <v>53</v>
      </c>
      <c r="E17" s="15" t="s">
        <v>55</v>
      </c>
    </row>
    <row r="18" spans="2:5" ht="43.5">
      <c r="B18" s="11">
        <v>42704</v>
      </c>
      <c r="C18" s="19">
        <v>89616</v>
      </c>
      <c r="D18" s="12" t="s">
        <v>53</v>
      </c>
      <c r="E18" s="15" t="s">
        <v>58</v>
      </c>
    </row>
    <row r="19" spans="2:5">
      <c r="B19" s="11">
        <v>42766</v>
      </c>
      <c r="C19" s="19">
        <v>92174</v>
      </c>
      <c r="D19" s="12" t="s">
        <v>59</v>
      </c>
      <c r="E19" s="15" t="s">
        <v>60</v>
      </c>
    </row>
    <row r="20" spans="2:5" ht="43.5">
      <c r="B20" s="11">
        <v>42812</v>
      </c>
      <c r="C20" s="19">
        <v>95102</v>
      </c>
      <c r="D20" s="12" t="s">
        <v>59</v>
      </c>
      <c r="E20" s="15" t="s">
        <v>61</v>
      </c>
    </row>
    <row r="21" spans="2:5" ht="29">
      <c r="B21" s="11">
        <v>43034</v>
      </c>
      <c r="C21" s="19">
        <v>105475</v>
      </c>
      <c r="D21" s="12" t="s">
        <v>59</v>
      </c>
      <c r="E21" s="15" t="s">
        <v>62</v>
      </c>
    </row>
    <row r="22" spans="2:5" ht="29">
      <c r="B22" s="11">
        <v>43375</v>
      </c>
      <c r="C22" s="19">
        <v>121454</v>
      </c>
      <c r="D22" s="12" t="s">
        <v>63</v>
      </c>
      <c r="E22" s="15" t="s">
        <v>64</v>
      </c>
    </row>
    <row r="23" spans="2:5" ht="43.5">
      <c r="B23" s="11">
        <v>43465</v>
      </c>
      <c r="C23" s="19">
        <v>127898</v>
      </c>
      <c r="D23" s="12" t="s">
        <v>53</v>
      </c>
      <c r="E23" s="15" t="s">
        <v>65</v>
      </c>
    </row>
    <row r="24" spans="2:5">
      <c r="B24" s="14"/>
      <c r="C24" s="14"/>
      <c r="D24" s="14"/>
    </row>
    <row r="25" spans="2:5">
      <c r="B25" s="14"/>
      <c r="C25" s="14"/>
      <c r="D25" s="14"/>
    </row>
    <row r="26" spans="2:5">
      <c r="B26" s="14"/>
      <c r="C26" s="14"/>
      <c r="D26" s="14"/>
    </row>
    <row r="27" spans="2:5">
      <c r="B27" s="14"/>
      <c r="C27" s="14"/>
      <c r="D27" s="14"/>
    </row>
    <row r="28" spans="2:5">
      <c r="B28" s="14"/>
      <c r="C28" s="14"/>
      <c r="D28" s="14"/>
    </row>
    <row r="29" spans="2:5">
      <c r="B29" s="14"/>
      <c r="C29" s="14"/>
      <c r="D29" s="14"/>
    </row>
    <row r="30" spans="2:5">
      <c r="B30" s="14"/>
      <c r="C30" s="14"/>
      <c r="D30" s="14"/>
    </row>
    <row r="31" spans="2:5">
      <c r="B31" s="14"/>
      <c r="C31" s="14"/>
      <c r="D31" s="14"/>
    </row>
    <row r="32" spans="2:5">
      <c r="B32" s="14"/>
      <c r="C32" s="14"/>
      <c r="D32" s="14"/>
    </row>
    <row r="33" spans="2:4">
      <c r="B33" s="14"/>
      <c r="C33" s="14"/>
      <c r="D33" s="14"/>
    </row>
    <row r="34" spans="2:4">
      <c r="B34" s="14"/>
      <c r="C34" s="14"/>
      <c r="D34" s="14"/>
    </row>
    <row r="35" spans="2:4">
      <c r="B35" s="14"/>
      <c r="C35" s="14"/>
      <c r="D35" s="14"/>
    </row>
    <row r="36" spans="2:4">
      <c r="B36" s="14"/>
      <c r="C36" s="14"/>
      <c r="D36" s="14"/>
    </row>
    <row r="37" spans="2:4">
      <c r="B37" s="14"/>
      <c r="C37" s="14"/>
      <c r="D37" s="14"/>
    </row>
    <row r="38" spans="2:4">
      <c r="B38" s="14"/>
      <c r="C38" s="14"/>
      <c r="D38" s="14"/>
    </row>
    <row r="39" spans="2:4">
      <c r="B39" s="14"/>
      <c r="C39" s="14"/>
      <c r="D39" s="14"/>
    </row>
    <row r="40" spans="2:4">
      <c r="B40" s="14"/>
      <c r="C40" s="14"/>
      <c r="D40" s="14"/>
    </row>
    <row r="41" spans="2:4">
      <c r="B41" s="14"/>
      <c r="C41" s="14"/>
      <c r="D41" s="14"/>
    </row>
    <row r="42" spans="2:4">
      <c r="B42" s="14"/>
      <c r="C42" s="14"/>
      <c r="D42" s="14"/>
    </row>
    <row r="43" spans="2:4">
      <c r="B43" s="14"/>
      <c r="C43" s="14"/>
      <c r="D43" s="14"/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2:E39"/>
  <sheetViews>
    <sheetView workbookViewId="0">
      <selection activeCell="H42" sqref="H42"/>
    </sheetView>
  </sheetViews>
  <sheetFormatPr baseColWidth="10" defaultRowHeight="14.5"/>
  <cols>
    <col min="2" max="2" width="13.81640625" customWidth="1"/>
    <col min="3" max="3" width="18.453125" customWidth="1"/>
    <col min="4" max="4" width="21.26953125" style="14" customWidth="1"/>
    <col min="5" max="5" width="31.1796875" style="22" customWidth="1"/>
  </cols>
  <sheetData>
    <row r="2" spans="2:5">
      <c r="B2" s="73" t="s">
        <v>11</v>
      </c>
      <c r="C2" s="73"/>
      <c r="D2" s="73"/>
      <c r="E2" s="73"/>
    </row>
    <row r="3" spans="2:5" ht="15" thickBot="1">
      <c r="B3" s="74"/>
      <c r="C3" s="75"/>
      <c r="D3" s="75"/>
      <c r="E3" s="74"/>
    </row>
    <row r="4" spans="2:5">
      <c r="B4" s="36"/>
      <c r="C4" s="37" t="s">
        <v>2</v>
      </c>
      <c r="D4" s="42">
        <v>39448</v>
      </c>
      <c r="E4" s="39"/>
    </row>
    <row r="5" spans="2:5">
      <c r="C5" s="5" t="s">
        <v>0</v>
      </c>
      <c r="D5" s="6" t="s">
        <v>12</v>
      </c>
      <c r="E5" s="40"/>
    </row>
    <row r="6" spans="2:5">
      <c r="C6" s="3" t="s">
        <v>131</v>
      </c>
      <c r="D6" s="43"/>
      <c r="E6" s="40"/>
    </row>
    <row r="7" spans="2:5">
      <c r="C7" s="5" t="s">
        <v>7</v>
      </c>
      <c r="D7" s="45">
        <v>43583</v>
      </c>
      <c r="E7" s="41"/>
    </row>
    <row r="8" spans="2:5">
      <c r="C8" s="3" t="s">
        <v>130</v>
      </c>
      <c r="D8" s="44"/>
      <c r="E8" s="41"/>
    </row>
    <row r="9" spans="2:5" ht="15" thickBot="1">
      <c r="C9" s="4" t="s">
        <v>129</v>
      </c>
      <c r="D9" s="46">
        <v>43600</v>
      </c>
      <c r="E9" s="41"/>
    </row>
    <row r="11" spans="2:5">
      <c r="B11" s="1" t="s">
        <v>3</v>
      </c>
      <c r="C11" s="1" t="s">
        <v>6</v>
      </c>
      <c r="D11" s="12" t="s">
        <v>4</v>
      </c>
      <c r="E11" s="20" t="s">
        <v>5</v>
      </c>
    </row>
    <row r="12" spans="2:5">
      <c r="B12" s="11">
        <v>39882</v>
      </c>
      <c r="C12" s="19">
        <v>9619</v>
      </c>
      <c r="D12" s="12" t="s">
        <v>67</v>
      </c>
      <c r="E12" s="21" t="s">
        <v>68</v>
      </c>
    </row>
    <row r="13" spans="2:5" ht="58">
      <c r="B13" s="11">
        <v>39899</v>
      </c>
      <c r="C13" s="12"/>
      <c r="D13" s="12" t="s">
        <v>67</v>
      </c>
      <c r="E13" s="21" t="s">
        <v>69</v>
      </c>
    </row>
    <row r="14" spans="2:5" ht="58">
      <c r="B14" s="11">
        <v>40138</v>
      </c>
      <c r="C14" s="12"/>
      <c r="D14" s="12" t="s">
        <v>67</v>
      </c>
      <c r="E14" s="21" t="s">
        <v>70</v>
      </c>
    </row>
    <row r="15" spans="2:5" ht="43.5">
      <c r="B15" s="11">
        <v>40527</v>
      </c>
      <c r="C15" s="12"/>
      <c r="D15" s="12" t="s">
        <v>71</v>
      </c>
      <c r="E15" s="21" t="s">
        <v>72</v>
      </c>
    </row>
    <row r="16" spans="2:5">
      <c r="B16" s="11">
        <v>41067</v>
      </c>
      <c r="C16" s="19">
        <v>36706</v>
      </c>
      <c r="D16" s="12" t="s">
        <v>73</v>
      </c>
      <c r="E16" s="21" t="s">
        <v>74</v>
      </c>
    </row>
    <row r="17" spans="2:5">
      <c r="B17" s="11">
        <v>41075</v>
      </c>
      <c r="C17" s="12"/>
      <c r="D17" s="12" t="s">
        <v>71</v>
      </c>
      <c r="E17" s="21" t="s">
        <v>75</v>
      </c>
    </row>
    <row r="18" spans="2:5" ht="87">
      <c r="B18" s="11">
        <v>41305</v>
      </c>
      <c r="C18" s="19">
        <v>41683</v>
      </c>
      <c r="D18" s="12" t="s">
        <v>67</v>
      </c>
      <c r="E18" s="21" t="s">
        <v>76</v>
      </c>
    </row>
    <row r="19" spans="2:5" ht="29">
      <c r="B19" s="11">
        <v>41333</v>
      </c>
      <c r="C19" s="19">
        <v>42188</v>
      </c>
      <c r="D19" s="12" t="s">
        <v>67</v>
      </c>
      <c r="E19" s="21" t="s">
        <v>77</v>
      </c>
    </row>
    <row r="20" spans="2:5" ht="72.5">
      <c r="B20" s="11">
        <v>41363</v>
      </c>
      <c r="C20" s="12">
        <v>43590</v>
      </c>
      <c r="D20" s="12" t="s">
        <v>67</v>
      </c>
      <c r="E20" s="21" t="s">
        <v>78</v>
      </c>
    </row>
    <row r="21" spans="2:5" ht="58">
      <c r="B21" s="11">
        <v>41486</v>
      </c>
      <c r="C21" s="12"/>
      <c r="D21" s="12" t="s">
        <v>67</v>
      </c>
      <c r="E21" s="21" t="s">
        <v>79</v>
      </c>
    </row>
    <row r="22" spans="2:5" ht="159.5">
      <c r="B22" s="11">
        <v>41517</v>
      </c>
      <c r="C22" s="19">
        <v>48427</v>
      </c>
      <c r="D22" s="12" t="s">
        <v>80</v>
      </c>
      <c r="E22" s="21" t="s">
        <v>81</v>
      </c>
    </row>
    <row r="23" spans="2:5" ht="29">
      <c r="B23" s="11">
        <v>41570</v>
      </c>
      <c r="C23" s="19">
        <v>49763</v>
      </c>
      <c r="D23" s="12" t="s">
        <v>59</v>
      </c>
      <c r="E23" s="21" t="s">
        <v>82</v>
      </c>
    </row>
    <row r="24" spans="2:5" ht="58">
      <c r="B24" s="11">
        <v>41578</v>
      </c>
      <c r="C24" s="19">
        <v>49950</v>
      </c>
      <c r="D24" s="12" t="s">
        <v>59</v>
      </c>
      <c r="E24" s="21" t="s">
        <v>83</v>
      </c>
    </row>
    <row r="25" spans="2:5" ht="29">
      <c r="B25" s="11">
        <v>41621</v>
      </c>
      <c r="C25" s="19">
        <v>50984</v>
      </c>
      <c r="D25" s="12" t="s">
        <v>59</v>
      </c>
      <c r="E25" s="21" t="s">
        <v>84</v>
      </c>
    </row>
    <row r="26" spans="2:5" ht="43.5">
      <c r="B26" s="11">
        <v>41694</v>
      </c>
      <c r="C26" s="12"/>
      <c r="D26" s="12" t="s">
        <v>59</v>
      </c>
      <c r="E26" s="21" t="s">
        <v>85</v>
      </c>
    </row>
    <row r="27" spans="2:5" ht="72.5">
      <c r="B27" s="11">
        <v>41815</v>
      </c>
      <c r="C27" s="19">
        <v>55305</v>
      </c>
      <c r="D27" s="12" t="s">
        <v>59</v>
      </c>
      <c r="E27" s="21" t="s">
        <v>86</v>
      </c>
    </row>
    <row r="28" spans="2:5" ht="43.5">
      <c r="B28" s="11">
        <v>41927</v>
      </c>
      <c r="C28" s="19">
        <v>58329</v>
      </c>
      <c r="D28" s="12" t="s">
        <v>59</v>
      </c>
      <c r="E28" s="21" t="s">
        <v>87</v>
      </c>
    </row>
    <row r="29" spans="2:5" ht="116">
      <c r="B29" s="11">
        <v>42061</v>
      </c>
      <c r="C29" s="19">
        <v>61419</v>
      </c>
      <c r="D29" s="12" t="s">
        <v>59</v>
      </c>
      <c r="E29" s="21" t="s">
        <v>88</v>
      </c>
    </row>
    <row r="30" spans="2:5" ht="29">
      <c r="B30" s="11">
        <v>42152</v>
      </c>
      <c r="C30" s="19">
        <v>63879</v>
      </c>
      <c r="D30" s="12"/>
      <c r="E30" s="21" t="s">
        <v>89</v>
      </c>
    </row>
    <row r="31" spans="2:5" ht="43.5">
      <c r="B31" s="11">
        <v>42390</v>
      </c>
      <c r="C31" s="19">
        <v>68261</v>
      </c>
      <c r="D31" s="12" t="s">
        <v>59</v>
      </c>
      <c r="E31" s="21" t="s">
        <v>90</v>
      </c>
    </row>
    <row r="32" spans="2:5" ht="43.5">
      <c r="B32" s="11">
        <v>42613</v>
      </c>
      <c r="C32" s="19">
        <v>74240</v>
      </c>
      <c r="D32" s="12" t="s">
        <v>91</v>
      </c>
      <c r="E32" s="21" t="s">
        <v>92</v>
      </c>
    </row>
    <row r="33" spans="2:5" ht="29">
      <c r="B33" s="11">
        <v>42703</v>
      </c>
      <c r="C33" s="19">
        <v>76447</v>
      </c>
      <c r="D33" s="12" t="s">
        <v>93</v>
      </c>
      <c r="E33" s="21" t="s">
        <v>94</v>
      </c>
    </row>
    <row r="34" spans="2:5" ht="116">
      <c r="B34" s="11">
        <v>42704</v>
      </c>
      <c r="C34" s="19">
        <v>76755</v>
      </c>
      <c r="D34" s="12" t="s">
        <v>95</v>
      </c>
      <c r="E34" s="21" t="s">
        <v>96</v>
      </c>
    </row>
    <row r="35" spans="2:5">
      <c r="B35" s="11">
        <v>42766</v>
      </c>
      <c r="C35" s="19">
        <v>78070</v>
      </c>
      <c r="D35" s="12" t="s">
        <v>95</v>
      </c>
      <c r="E35" s="21" t="s">
        <v>97</v>
      </c>
    </row>
    <row r="36" spans="2:5" ht="43.5">
      <c r="B36" s="11">
        <v>42979</v>
      </c>
      <c r="C36" s="19">
        <v>80876</v>
      </c>
      <c r="D36" s="12" t="s">
        <v>95</v>
      </c>
      <c r="E36" s="21" t="s">
        <v>98</v>
      </c>
    </row>
    <row r="37" spans="2:5" ht="72.5">
      <c r="B37" s="11">
        <v>43008</v>
      </c>
      <c r="C37" s="19">
        <v>83144</v>
      </c>
      <c r="D37" s="12" t="s">
        <v>95</v>
      </c>
      <c r="E37" s="21" t="s">
        <v>99</v>
      </c>
    </row>
    <row r="38" spans="2:5" ht="101.5">
      <c r="B38" s="11">
        <v>43400</v>
      </c>
      <c r="C38" s="19">
        <v>88128</v>
      </c>
      <c r="D38" s="12" t="s">
        <v>95</v>
      </c>
      <c r="E38" s="21" t="s">
        <v>100</v>
      </c>
    </row>
    <row r="39" spans="2:5" ht="58">
      <c r="B39" s="11">
        <v>43465</v>
      </c>
      <c r="C39" s="19">
        <v>90549</v>
      </c>
      <c r="D39" s="12" t="s">
        <v>95</v>
      </c>
      <c r="E39" s="21" t="s">
        <v>101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2:E41"/>
  <sheetViews>
    <sheetView workbookViewId="0">
      <selection activeCell="E58" sqref="E58"/>
    </sheetView>
  </sheetViews>
  <sheetFormatPr baseColWidth="10" defaultRowHeight="14.5"/>
  <cols>
    <col min="3" max="3" width="20.1796875" customWidth="1"/>
    <col min="4" max="4" width="17.7265625" customWidth="1"/>
    <col min="5" max="5" width="39.1796875" style="15" customWidth="1"/>
  </cols>
  <sheetData>
    <row r="2" spans="2:5">
      <c r="B2" s="73" t="s">
        <v>139</v>
      </c>
      <c r="C2" s="73"/>
      <c r="D2" s="73"/>
      <c r="E2" s="73"/>
    </row>
    <row r="3" spans="2:5" ht="15" thickBot="1">
      <c r="B3" s="74"/>
      <c r="C3" s="75"/>
      <c r="D3" s="75"/>
      <c r="E3" s="74"/>
    </row>
    <row r="4" spans="2:5">
      <c r="B4" s="36"/>
      <c r="C4" s="37" t="s">
        <v>2</v>
      </c>
      <c r="D4" s="30" t="s">
        <v>14</v>
      </c>
      <c r="E4" s="47"/>
    </row>
    <row r="5" spans="2:5">
      <c r="C5" s="5" t="s">
        <v>0</v>
      </c>
      <c r="D5" s="6" t="s">
        <v>13</v>
      </c>
      <c r="E5" s="35"/>
    </row>
    <row r="6" spans="2:5">
      <c r="C6" s="49" t="s">
        <v>131</v>
      </c>
      <c r="D6" s="43"/>
      <c r="E6" s="35"/>
    </row>
    <row r="7" spans="2:5">
      <c r="C7" s="5" t="s">
        <v>7</v>
      </c>
      <c r="D7" s="50"/>
      <c r="E7" s="48"/>
    </row>
    <row r="8" spans="2:5">
      <c r="C8" s="3" t="s">
        <v>128</v>
      </c>
      <c r="D8" s="33">
        <v>43413</v>
      </c>
      <c r="E8" s="48"/>
    </row>
    <row r="9" spans="2:5" ht="15" thickBot="1">
      <c r="C9" s="4" t="s">
        <v>129</v>
      </c>
      <c r="D9" s="34">
        <f>EDATE(D8,24)</f>
        <v>44144</v>
      </c>
      <c r="E9" s="48"/>
    </row>
    <row r="11" spans="2:5">
      <c r="B11" s="1" t="s">
        <v>3</v>
      </c>
      <c r="C11" s="1" t="s">
        <v>6</v>
      </c>
      <c r="D11" s="1" t="s">
        <v>4</v>
      </c>
      <c r="E11" s="23" t="s">
        <v>5</v>
      </c>
    </row>
    <row r="12" spans="2:5" ht="43.5">
      <c r="B12" s="11">
        <v>39851</v>
      </c>
      <c r="C12" s="19">
        <v>16697</v>
      </c>
      <c r="D12" s="12" t="s">
        <v>102</v>
      </c>
      <c r="E12" s="15" t="s">
        <v>103</v>
      </c>
    </row>
    <row r="13" spans="2:5" ht="58">
      <c r="B13" s="11">
        <v>40081</v>
      </c>
      <c r="C13" s="19">
        <v>21205</v>
      </c>
      <c r="D13" s="12" t="s">
        <v>67</v>
      </c>
      <c r="E13" s="15" t="s">
        <v>104</v>
      </c>
    </row>
    <row r="14" spans="2:5">
      <c r="B14" s="11">
        <v>40147</v>
      </c>
      <c r="C14" s="19">
        <v>22488</v>
      </c>
      <c r="D14" s="12" t="s">
        <v>71</v>
      </c>
      <c r="E14" s="15" t="s">
        <v>105</v>
      </c>
    </row>
    <row r="15" spans="2:5" ht="87">
      <c r="B15" s="11">
        <v>40474</v>
      </c>
      <c r="C15" s="19">
        <v>28174</v>
      </c>
      <c r="D15" s="12" t="s">
        <v>67</v>
      </c>
      <c r="E15" s="15" t="s">
        <v>106</v>
      </c>
    </row>
    <row r="16" spans="2:5">
      <c r="B16" s="11">
        <v>40540</v>
      </c>
      <c r="C16" s="12"/>
      <c r="D16" s="12" t="s">
        <v>71</v>
      </c>
      <c r="E16" s="15" t="s">
        <v>107</v>
      </c>
    </row>
    <row r="17" spans="2:5" ht="29">
      <c r="B17" s="11">
        <v>40542</v>
      </c>
      <c r="C17" s="12"/>
      <c r="D17" s="12" t="s">
        <v>67</v>
      </c>
      <c r="E17" s="15" t="s">
        <v>108</v>
      </c>
    </row>
    <row r="18" spans="2:5" ht="87">
      <c r="B18" s="11">
        <v>40907</v>
      </c>
      <c r="C18" s="12"/>
      <c r="D18" s="12" t="s">
        <v>67</v>
      </c>
      <c r="E18" s="15" t="s">
        <v>109</v>
      </c>
    </row>
    <row r="19" spans="2:5" ht="43.5">
      <c r="B19" s="11">
        <v>41193</v>
      </c>
      <c r="C19" s="19">
        <v>46837</v>
      </c>
      <c r="D19" s="12" t="s">
        <v>67</v>
      </c>
      <c r="E19" s="15" t="s">
        <v>110</v>
      </c>
    </row>
    <row r="20" spans="2:5" ht="130.5">
      <c r="B20" s="11">
        <v>41305</v>
      </c>
      <c r="C20" s="19">
        <v>49118</v>
      </c>
      <c r="D20" s="12" t="s">
        <v>67</v>
      </c>
      <c r="E20" s="15" t="s">
        <v>111</v>
      </c>
    </row>
    <row r="21" spans="2:5" ht="29">
      <c r="B21" s="11">
        <v>41546</v>
      </c>
      <c r="C21" s="12"/>
      <c r="D21" s="12" t="s">
        <v>67</v>
      </c>
      <c r="E21" s="15" t="s">
        <v>112</v>
      </c>
    </row>
    <row r="22" spans="2:5">
      <c r="B22" s="11">
        <v>41517</v>
      </c>
      <c r="C22" s="12"/>
      <c r="D22" s="12" t="s">
        <v>80</v>
      </c>
      <c r="E22" s="15" t="s">
        <v>66</v>
      </c>
    </row>
    <row r="23" spans="2:5" ht="58">
      <c r="B23" s="11">
        <v>41649</v>
      </c>
      <c r="C23" s="12"/>
      <c r="D23" s="12" t="s">
        <v>80</v>
      </c>
      <c r="E23" s="15" t="s">
        <v>113</v>
      </c>
    </row>
    <row r="24" spans="2:5" ht="29">
      <c r="B24" s="11">
        <v>41815</v>
      </c>
      <c r="C24" s="19">
        <v>64087</v>
      </c>
      <c r="D24" s="12" t="s">
        <v>80</v>
      </c>
      <c r="E24" s="15" t="s">
        <v>114</v>
      </c>
    </row>
    <row r="25" spans="2:5" ht="87">
      <c r="B25" s="11">
        <v>41972</v>
      </c>
      <c r="C25" s="19">
        <v>67595</v>
      </c>
      <c r="D25" s="12" t="s">
        <v>80</v>
      </c>
      <c r="E25" s="15" t="s">
        <v>115</v>
      </c>
    </row>
    <row r="26" spans="2:5" ht="29">
      <c r="B26" s="11">
        <v>42055</v>
      </c>
      <c r="C26" s="19">
        <v>69186</v>
      </c>
      <c r="D26" s="12" t="s">
        <v>80</v>
      </c>
      <c r="E26" s="15" t="s">
        <v>116</v>
      </c>
    </row>
    <row r="27" spans="2:5" ht="29">
      <c r="B27" s="11">
        <v>42202</v>
      </c>
      <c r="C27" s="19">
        <v>73378</v>
      </c>
      <c r="D27" s="12" t="s">
        <v>80</v>
      </c>
      <c r="E27" s="24" t="s">
        <v>117</v>
      </c>
    </row>
    <row r="28" spans="2:5" ht="72.5">
      <c r="B28" s="11">
        <v>42216</v>
      </c>
      <c r="C28" s="19">
        <v>73779</v>
      </c>
      <c r="D28" s="12" t="s">
        <v>59</v>
      </c>
      <c r="E28" s="15" t="s">
        <v>118</v>
      </c>
    </row>
    <row r="29" spans="2:5" ht="58">
      <c r="B29" s="11">
        <v>42390</v>
      </c>
      <c r="C29" s="19">
        <v>76151</v>
      </c>
      <c r="D29" s="12" t="s">
        <v>59</v>
      </c>
      <c r="E29" s="15" t="s">
        <v>119</v>
      </c>
    </row>
    <row r="30" spans="2:5" ht="43.5">
      <c r="B30" s="11">
        <v>42551</v>
      </c>
      <c r="C30" s="19">
        <v>80222</v>
      </c>
      <c r="D30" s="12" t="s">
        <v>59</v>
      </c>
      <c r="E30" s="15" t="s">
        <v>120</v>
      </c>
    </row>
    <row r="31" spans="2:5" ht="29">
      <c r="B31" s="11">
        <v>42643</v>
      </c>
      <c r="C31" s="19">
        <v>82539</v>
      </c>
      <c r="D31" s="12" t="s">
        <v>59</v>
      </c>
      <c r="E31" s="15" t="s">
        <v>121</v>
      </c>
    </row>
    <row r="32" spans="2:5">
      <c r="B32" s="11">
        <v>42734</v>
      </c>
      <c r="C32" s="12"/>
      <c r="D32" s="12" t="s">
        <v>53</v>
      </c>
      <c r="E32" s="15" t="s">
        <v>122</v>
      </c>
    </row>
    <row r="33" spans="2:5" ht="29">
      <c r="B33" s="11">
        <v>42766</v>
      </c>
      <c r="C33" s="19">
        <v>84587</v>
      </c>
      <c r="D33" s="12" t="s">
        <v>59</v>
      </c>
      <c r="E33" s="15" t="s">
        <v>123</v>
      </c>
    </row>
    <row r="34" spans="2:5">
      <c r="B34" s="11">
        <v>42794</v>
      </c>
      <c r="C34" s="19">
        <v>85532</v>
      </c>
      <c r="D34" s="12" t="s">
        <v>59</v>
      </c>
      <c r="E34" s="15" t="s">
        <v>124</v>
      </c>
    </row>
    <row r="35" spans="2:5" ht="43.5">
      <c r="B35" s="11">
        <v>42979</v>
      </c>
      <c r="C35" s="19">
        <v>87816</v>
      </c>
      <c r="D35" s="12" t="s">
        <v>51</v>
      </c>
      <c r="E35" s="15" t="s">
        <v>132</v>
      </c>
    </row>
    <row r="36" spans="2:5" ht="43.5">
      <c r="B36" s="11">
        <v>43008</v>
      </c>
      <c r="C36" s="19">
        <v>89763</v>
      </c>
      <c r="D36" s="12" t="s">
        <v>59</v>
      </c>
      <c r="E36" s="15" t="s">
        <v>125</v>
      </c>
    </row>
    <row r="37" spans="2:5" ht="29">
      <c r="B37" s="11">
        <v>43038</v>
      </c>
      <c r="C37" s="19">
        <v>90409</v>
      </c>
      <c r="D37" s="12" t="s">
        <v>51</v>
      </c>
      <c r="E37" s="15" t="s">
        <v>133</v>
      </c>
    </row>
    <row r="38" spans="2:5" ht="43.5">
      <c r="B38" s="11">
        <v>42783</v>
      </c>
      <c r="C38" s="19">
        <v>92294</v>
      </c>
      <c r="D38" s="12" t="s">
        <v>51</v>
      </c>
      <c r="E38" s="15" t="s">
        <v>134</v>
      </c>
    </row>
    <row r="39" spans="2:5" ht="29">
      <c r="B39" s="11">
        <v>43190</v>
      </c>
      <c r="C39" s="19">
        <v>92294</v>
      </c>
      <c r="D39" s="12" t="s">
        <v>51</v>
      </c>
      <c r="E39" s="15" t="s">
        <v>135</v>
      </c>
    </row>
    <row r="40" spans="2:5" ht="43.5">
      <c r="B40" s="11">
        <v>43312</v>
      </c>
      <c r="C40" s="19">
        <v>95780</v>
      </c>
      <c r="D40" s="12" t="s">
        <v>51</v>
      </c>
      <c r="E40" s="15" t="s">
        <v>136</v>
      </c>
    </row>
    <row r="41" spans="2:5" ht="157.5" customHeight="1">
      <c r="B41" s="11">
        <v>43465</v>
      </c>
      <c r="C41" s="19">
        <v>98150</v>
      </c>
      <c r="D41" s="12" t="s">
        <v>51</v>
      </c>
      <c r="E41" s="15" t="s">
        <v>137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B1:E12"/>
  <sheetViews>
    <sheetView workbookViewId="0">
      <selection activeCell="E20" sqref="E20"/>
    </sheetView>
  </sheetViews>
  <sheetFormatPr baseColWidth="10" defaultRowHeight="14.5"/>
  <cols>
    <col min="3" max="3" width="17.1796875" customWidth="1"/>
    <col min="4" max="4" width="21.26953125" customWidth="1"/>
    <col min="5" max="5" width="36.08984375" style="10" customWidth="1"/>
  </cols>
  <sheetData>
    <row r="1" spans="2:5">
      <c r="D1" s="8"/>
    </row>
    <row r="2" spans="2:5" ht="15" customHeight="1">
      <c r="B2" s="73" t="s">
        <v>20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 ht="15.75" customHeight="1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B1:E12"/>
  <sheetViews>
    <sheetView workbookViewId="0">
      <selection activeCell="D6" sqref="D6"/>
    </sheetView>
  </sheetViews>
  <sheetFormatPr baseColWidth="10" defaultRowHeight="14.5"/>
  <cols>
    <col min="3" max="3" width="16.7265625" customWidth="1"/>
    <col min="4" max="4" width="23.54296875" customWidth="1"/>
    <col min="5" max="5" width="28.1796875" style="10" customWidth="1"/>
  </cols>
  <sheetData>
    <row r="1" spans="2:5">
      <c r="D1" s="8"/>
    </row>
    <row r="2" spans="2:5" ht="15" customHeight="1">
      <c r="B2" s="73" t="s">
        <v>21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42794</v>
      </c>
      <c r="E8" s="61"/>
    </row>
    <row r="9" spans="2:5" ht="15" thickBot="1">
      <c r="C9" s="18" t="s">
        <v>47</v>
      </c>
      <c r="D9" s="34">
        <f>EDATE(D8,24)</f>
        <v>43524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B1:E12"/>
  <sheetViews>
    <sheetView workbookViewId="0">
      <selection activeCell="D19" sqref="D19"/>
    </sheetView>
  </sheetViews>
  <sheetFormatPr baseColWidth="10" defaultRowHeight="14.5"/>
  <cols>
    <col min="2" max="2" width="12.7265625" customWidth="1"/>
    <col min="3" max="3" width="17.36328125" customWidth="1"/>
    <col min="4" max="4" width="25" customWidth="1"/>
    <col min="5" max="5" width="32.26953125" style="10" customWidth="1"/>
  </cols>
  <sheetData>
    <row r="1" spans="2:5">
      <c r="D1" s="8"/>
    </row>
    <row r="2" spans="2:5" ht="15" customHeight="1">
      <c r="B2" s="73" t="s">
        <v>22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B1:E12"/>
  <sheetViews>
    <sheetView workbookViewId="0">
      <selection activeCell="I15" sqref="I15"/>
    </sheetView>
  </sheetViews>
  <sheetFormatPr baseColWidth="10" defaultRowHeight="14.5"/>
  <cols>
    <col min="3" max="3" width="16.54296875" customWidth="1"/>
    <col min="4" max="4" width="20.6328125" customWidth="1"/>
    <col min="5" max="5" width="39.7265625" style="10" customWidth="1"/>
  </cols>
  <sheetData>
    <row r="1" spans="2:5">
      <c r="D1" s="8"/>
    </row>
    <row r="2" spans="2:5" ht="15" customHeight="1">
      <c r="B2" s="73" t="s">
        <v>23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29">
      <c r="B12" s="11">
        <v>43119</v>
      </c>
      <c r="C12" s="12">
        <v>11809</v>
      </c>
      <c r="D12" s="12" t="s">
        <v>43</v>
      </c>
      <c r="E12" s="10" t="s">
        <v>143</v>
      </c>
    </row>
  </sheetData>
  <mergeCells count="1">
    <mergeCell ref="B2:E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B1:E12"/>
  <sheetViews>
    <sheetView workbookViewId="0">
      <selection activeCell="G23" sqref="G23"/>
    </sheetView>
  </sheetViews>
  <sheetFormatPr baseColWidth="10" defaultRowHeight="14.5"/>
  <cols>
    <col min="2" max="2" width="14.36328125" customWidth="1"/>
    <col min="3" max="3" width="16.81640625" customWidth="1"/>
    <col min="4" max="4" width="25.26953125" customWidth="1"/>
    <col min="5" max="5" width="34.7265625" style="10" customWidth="1"/>
  </cols>
  <sheetData>
    <row r="1" spans="2:5">
      <c r="D1" s="8"/>
    </row>
    <row r="2" spans="2:5" ht="15" customHeight="1">
      <c r="B2" s="73" t="s">
        <v>24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B1:E12"/>
  <sheetViews>
    <sheetView workbookViewId="0">
      <selection activeCell="H12" sqref="H12"/>
    </sheetView>
  </sheetViews>
  <sheetFormatPr baseColWidth="10" defaultRowHeight="14.5"/>
  <cols>
    <col min="2" max="2" width="14.81640625" customWidth="1"/>
    <col min="3" max="3" width="16.81640625" customWidth="1"/>
    <col min="4" max="4" width="22.6328125" customWidth="1"/>
    <col min="5" max="5" width="34.90625" style="10" customWidth="1"/>
  </cols>
  <sheetData>
    <row r="1" spans="2:5">
      <c r="D1" s="8"/>
    </row>
    <row r="2" spans="2:5" ht="15" customHeight="1">
      <c r="B2" s="73" t="s">
        <v>25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B1:E12"/>
  <sheetViews>
    <sheetView workbookViewId="0">
      <selection activeCell="H12" sqref="H12"/>
    </sheetView>
  </sheetViews>
  <sheetFormatPr baseColWidth="10" defaultRowHeight="14.5"/>
  <cols>
    <col min="3" max="3" width="17.26953125" customWidth="1"/>
    <col min="4" max="4" width="26.54296875" customWidth="1"/>
    <col min="5" max="5" width="41.54296875" style="10" customWidth="1"/>
  </cols>
  <sheetData>
    <row r="1" spans="2:5">
      <c r="D1" s="8"/>
    </row>
    <row r="2" spans="2:5" ht="15" customHeight="1">
      <c r="B2" s="73" t="s">
        <v>26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B1:E12"/>
  <sheetViews>
    <sheetView workbookViewId="0">
      <selection activeCell="I15" sqref="I15"/>
    </sheetView>
  </sheetViews>
  <sheetFormatPr baseColWidth="10" defaultRowHeight="14.5"/>
  <cols>
    <col min="3" max="3" width="16.81640625" customWidth="1"/>
    <col min="4" max="4" width="22.7265625" customWidth="1"/>
    <col min="5" max="5" width="37.453125" style="10" customWidth="1"/>
  </cols>
  <sheetData>
    <row r="1" spans="2:5">
      <c r="D1" s="8"/>
    </row>
    <row r="2" spans="2:5" ht="15" customHeight="1">
      <c r="B2" s="73" t="s">
        <v>27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B1:E12"/>
  <sheetViews>
    <sheetView workbookViewId="0">
      <selection activeCell="E1" sqref="E1:E1048576"/>
    </sheetView>
  </sheetViews>
  <sheetFormatPr baseColWidth="10" defaultRowHeight="14.5"/>
  <cols>
    <col min="3" max="3" width="16.81640625" customWidth="1"/>
    <col min="4" max="4" width="25" customWidth="1"/>
    <col min="5" max="5" width="40.54296875" style="10" customWidth="1"/>
  </cols>
  <sheetData>
    <row r="1" spans="2:5">
      <c r="D1" s="8"/>
    </row>
    <row r="2" spans="2:5" ht="15" customHeight="1">
      <c r="B2" s="73" t="s">
        <v>28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B1:E12"/>
  <sheetViews>
    <sheetView workbookViewId="0">
      <selection activeCell="H14" sqref="H14"/>
    </sheetView>
  </sheetViews>
  <sheetFormatPr baseColWidth="10" defaultRowHeight="14.5"/>
  <cols>
    <col min="3" max="3" width="16.54296875" customWidth="1"/>
    <col min="4" max="4" width="25.90625" customWidth="1"/>
    <col min="5" max="5" width="37.26953125" style="10" customWidth="1"/>
  </cols>
  <sheetData>
    <row r="1" spans="2:5">
      <c r="D1" s="8"/>
    </row>
    <row r="2" spans="2:5" ht="15" customHeight="1">
      <c r="B2" s="73" t="s">
        <v>29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B1:E12"/>
  <sheetViews>
    <sheetView workbookViewId="0">
      <selection activeCell="H12" sqref="H12"/>
    </sheetView>
  </sheetViews>
  <sheetFormatPr baseColWidth="10" defaultRowHeight="14.5"/>
  <cols>
    <col min="3" max="3" width="16.81640625" customWidth="1"/>
    <col min="4" max="4" width="25.26953125" customWidth="1"/>
    <col min="5" max="5" width="39.453125" style="10" customWidth="1"/>
    <col min="6" max="6" width="23" customWidth="1"/>
  </cols>
  <sheetData>
    <row r="1" spans="2:5">
      <c r="D1" s="8"/>
    </row>
    <row r="2" spans="2:5" ht="15" customHeight="1">
      <c r="B2" s="73" t="s">
        <v>30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B1:E12"/>
  <sheetViews>
    <sheetView workbookViewId="0">
      <selection activeCell="H24" sqref="H24"/>
    </sheetView>
  </sheetViews>
  <sheetFormatPr baseColWidth="10" defaultRowHeight="14.5"/>
  <cols>
    <col min="3" max="3" width="16.1796875" customWidth="1"/>
    <col min="4" max="4" width="25.36328125" customWidth="1"/>
    <col min="5" max="5" width="38.1796875" style="10" customWidth="1"/>
  </cols>
  <sheetData>
    <row r="1" spans="2:5">
      <c r="D1" s="8"/>
    </row>
    <row r="2" spans="2:5" ht="15" customHeight="1">
      <c r="B2" s="73" t="s">
        <v>31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B1:E12"/>
  <sheetViews>
    <sheetView workbookViewId="0">
      <selection activeCell="I16" sqref="I16"/>
    </sheetView>
  </sheetViews>
  <sheetFormatPr baseColWidth="10" defaultRowHeight="14.5"/>
  <cols>
    <col min="3" max="3" width="16.26953125" customWidth="1"/>
    <col min="4" max="4" width="26.6328125" customWidth="1"/>
    <col min="5" max="5" width="38.36328125" style="10" customWidth="1"/>
  </cols>
  <sheetData>
    <row r="1" spans="2:5">
      <c r="D1" s="8"/>
    </row>
    <row r="2" spans="2:5" ht="15" customHeight="1">
      <c r="B2" s="73" t="s">
        <v>32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B1:E12"/>
  <sheetViews>
    <sheetView workbookViewId="0">
      <selection activeCell="H16" sqref="H16"/>
    </sheetView>
  </sheetViews>
  <sheetFormatPr baseColWidth="10" defaultRowHeight="14.5"/>
  <cols>
    <col min="3" max="3" width="16" customWidth="1"/>
    <col min="4" max="4" width="24.54296875" customWidth="1"/>
    <col min="5" max="5" width="36.6328125" style="10" customWidth="1"/>
  </cols>
  <sheetData>
    <row r="1" spans="2:5">
      <c r="D1" s="8"/>
    </row>
    <row r="2" spans="2:5" ht="15" customHeight="1">
      <c r="B2" s="73" t="s">
        <v>33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B1:E12"/>
  <sheetViews>
    <sheetView workbookViewId="0">
      <selection activeCell="H22" sqref="H22"/>
    </sheetView>
  </sheetViews>
  <sheetFormatPr baseColWidth="10" defaultRowHeight="14.5"/>
  <cols>
    <col min="3" max="3" width="16.54296875" customWidth="1"/>
    <col min="4" max="4" width="23.90625" customWidth="1"/>
    <col min="5" max="5" width="36.81640625" style="10" customWidth="1"/>
  </cols>
  <sheetData>
    <row r="1" spans="2:5">
      <c r="D1" s="8"/>
    </row>
    <row r="2" spans="2:5" ht="15" customHeight="1">
      <c r="B2" s="73" t="s">
        <v>34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B1:E12"/>
  <sheetViews>
    <sheetView workbookViewId="0">
      <selection activeCell="F22" sqref="F22"/>
    </sheetView>
  </sheetViews>
  <sheetFormatPr baseColWidth="10" defaultRowHeight="14.5"/>
  <cols>
    <col min="3" max="3" width="17" customWidth="1"/>
    <col min="4" max="4" width="24.7265625" customWidth="1"/>
    <col min="5" max="5" width="38.81640625" style="10" customWidth="1"/>
    <col min="6" max="6" width="18.26953125" customWidth="1"/>
  </cols>
  <sheetData>
    <row r="1" spans="2:5">
      <c r="D1" s="8"/>
    </row>
    <row r="2" spans="2:5" ht="15" customHeight="1">
      <c r="B2" s="73" t="s">
        <v>35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/>
  <dimension ref="B1:E12"/>
  <sheetViews>
    <sheetView workbookViewId="0">
      <selection activeCell="G30" sqref="G30"/>
    </sheetView>
  </sheetViews>
  <sheetFormatPr baseColWidth="10" defaultRowHeight="14.5"/>
  <cols>
    <col min="3" max="3" width="16.1796875" customWidth="1"/>
    <col min="4" max="4" width="25.08984375" customWidth="1"/>
    <col min="5" max="5" width="37.08984375" style="10" customWidth="1"/>
  </cols>
  <sheetData>
    <row r="1" spans="2:5">
      <c r="D1" s="8"/>
    </row>
    <row r="2" spans="2:5" ht="15" customHeight="1">
      <c r="B2" s="73" t="s">
        <v>36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/>
  <dimension ref="B1:E12"/>
  <sheetViews>
    <sheetView topLeftCell="A4" workbookViewId="0">
      <selection activeCell="G21" sqref="G21"/>
    </sheetView>
  </sheetViews>
  <sheetFormatPr baseColWidth="10" defaultRowHeight="14.5"/>
  <cols>
    <col min="3" max="3" width="16.54296875" customWidth="1"/>
    <col min="4" max="4" width="26.08984375" customWidth="1"/>
    <col min="5" max="5" width="34.54296875" style="10" customWidth="1"/>
  </cols>
  <sheetData>
    <row r="1" spans="2:5">
      <c r="D1" s="8"/>
    </row>
    <row r="2" spans="2:5" ht="15" customHeight="1">
      <c r="B2" s="73" t="s">
        <v>37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4"/>
  <dimension ref="B1:E12"/>
  <sheetViews>
    <sheetView topLeftCell="A3" workbookViewId="0">
      <selection activeCell="G21" sqref="G21"/>
    </sheetView>
  </sheetViews>
  <sheetFormatPr baseColWidth="10" defaultRowHeight="14.5"/>
  <cols>
    <col min="4" max="4" width="29.7265625" customWidth="1"/>
    <col min="5" max="5" width="35.54296875" style="10" customWidth="1"/>
  </cols>
  <sheetData>
    <row r="1" spans="2:5">
      <c r="D1" s="8"/>
    </row>
    <row r="2" spans="2:5" ht="15" customHeight="1">
      <c r="B2" s="73" t="s">
        <v>38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1.5" customHeight="1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5"/>
  <dimension ref="B1:E12"/>
  <sheetViews>
    <sheetView topLeftCell="A4" workbookViewId="0">
      <selection activeCell="G20" sqref="G20"/>
    </sheetView>
  </sheetViews>
  <sheetFormatPr baseColWidth="10" defaultRowHeight="14.5"/>
  <cols>
    <col min="3" max="3" width="16" customWidth="1"/>
    <col min="4" max="4" width="24.453125" customWidth="1"/>
    <col min="5" max="5" width="37.1796875" style="10" customWidth="1"/>
  </cols>
  <sheetData>
    <row r="1" spans="2:5">
      <c r="D1" s="8"/>
    </row>
    <row r="2" spans="2:5" ht="15" customHeight="1">
      <c r="B2" s="73" t="s">
        <v>39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6"/>
  <dimension ref="B1:E12"/>
  <sheetViews>
    <sheetView workbookViewId="0">
      <selection activeCell="G18" sqref="G18"/>
    </sheetView>
  </sheetViews>
  <sheetFormatPr baseColWidth="10" defaultRowHeight="14.5"/>
  <cols>
    <col min="3" max="3" width="16.81640625" customWidth="1"/>
    <col min="4" max="4" width="25.26953125" customWidth="1"/>
    <col min="5" max="5" width="36.1796875" style="10" customWidth="1"/>
  </cols>
  <sheetData>
    <row r="1" spans="2:5">
      <c r="D1" s="8"/>
    </row>
    <row r="2" spans="2:5" ht="15" customHeight="1">
      <c r="B2" s="73" t="s">
        <v>138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7"/>
  <dimension ref="B1:E12"/>
  <sheetViews>
    <sheetView topLeftCell="A6" workbookViewId="0">
      <selection activeCell="H22" sqref="H22"/>
    </sheetView>
  </sheetViews>
  <sheetFormatPr baseColWidth="10" defaultRowHeight="14.5"/>
  <cols>
    <col min="3" max="3" width="16" customWidth="1"/>
    <col min="4" max="4" width="28.1796875" customWidth="1"/>
    <col min="5" max="5" width="32.90625" style="10" customWidth="1"/>
  </cols>
  <sheetData>
    <row r="1" spans="2:5">
      <c r="D1" s="8"/>
    </row>
    <row r="2" spans="2:5" ht="15" customHeight="1">
      <c r="B2" s="73" t="s">
        <v>41</v>
      </c>
      <c r="C2" s="73"/>
      <c r="D2" s="73"/>
      <c r="E2" s="73"/>
    </row>
    <row r="3" spans="2:5" ht="15.75" customHeight="1" thickBot="1">
      <c r="B3" s="74"/>
      <c r="C3" s="75"/>
      <c r="D3" s="75"/>
      <c r="E3" s="74"/>
    </row>
    <row r="4" spans="2:5">
      <c r="B4" s="36"/>
      <c r="C4" s="29" t="s">
        <v>2</v>
      </c>
      <c r="D4" s="30">
        <v>42614</v>
      </c>
      <c r="E4" s="59"/>
    </row>
    <row r="5" spans="2:5">
      <c r="C5" s="17" t="s">
        <v>0</v>
      </c>
      <c r="D5" s="25" t="s">
        <v>1</v>
      </c>
      <c r="E5" s="60"/>
    </row>
    <row r="6" spans="2:5">
      <c r="C6" s="16" t="s">
        <v>45</v>
      </c>
      <c r="D6" s="33">
        <v>43119</v>
      </c>
      <c r="E6" s="61"/>
    </row>
    <row r="7" spans="2:5">
      <c r="C7" s="17" t="s">
        <v>46</v>
      </c>
      <c r="D7" s="32">
        <f>EDATE(D6,14)</f>
        <v>43543</v>
      </c>
      <c r="E7" s="61"/>
    </row>
    <row r="8" spans="2:5">
      <c r="C8" s="16" t="s">
        <v>127</v>
      </c>
      <c r="D8" s="33">
        <v>42768</v>
      </c>
      <c r="E8" s="61"/>
    </row>
    <row r="9" spans="2:5" ht="15" thickBot="1">
      <c r="C9" s="18" t="s">
        <v>47</v>
      </c>
      <c r="D9" s="34">
        <f>EDATE(D8,24)</f>
        <v>43498</v>
      </c>
      <c r="E9" s="61"/>
    </row>
    <row r="10" spans="2:5">
      <c r="D10" s="8"/>
      <c r="E10" s="62"/>
    </row>
    <row r="11" spans="2:5">
      <c r="B11" s="1" t="s">
        <v>3</v>
      </c>
      <c r="C11" s="1" t="s">
        <v>6</v>
      </c>
      <c r="D11" s="7" t="s">
        <v>4</v>
      </c>
      <c r="E11" s="13" t="s">
        <v>5</v>
      </c>
    </row>
    <row r="12" spans="2:5" ht="43.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Tableau de bord</vt:lpstr>
      <vt:lpstr>SAISIE INTERVENTION</vt:lpstr>
      <vt:lpstr>Crafter EF322QD</vt:lpstr>
      <vt:lpstr>TRANSPORTER VOLKSWAGEN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</vt:lpstr>
      <vt:lpstr>Bétonnières</vt:lpstr>
      <vt:lpstr>Electroportatif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AFEH56</cp:lastModifiedBy>
  <dcterms:created xsi:type="dcterms:W3CDTF">2019-04-08T08:17:32Z</dcterms:created>
  <dcterms:modified xsi:type="dcterms:W3CDTF">2019-04-28T15:12:32Z</dcterms:modified>
</cp:coreProperties>
</file>