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date1904="1" codeName="ThisWorkbook" defaultThemeVersion="124226"/>
  <bookViews>
    <workbookView xWindow="120" yWindow="140" windowWidth="18920" windowHeight="11020" activeTab="2"/>
  </bookViews>
  <sheets>
    <sheet name="Accueil" sheetId="3" r:id="rId1"/>
    <sheet name="Planning" sheetId="4" r:id="rId2"/>
    <sheet name="Récap" sheetId="1" r:id="rId3"/>
  </sheets>
  <definedNames>
    <definedName name="salariés">OFFSET(Récap!$A$3,,,COUNTA(Récap!$A:$A)-1)</definedName>
  </definedNames>
  <calcPr calcId="145621"/>
</workbook>
</file>

<file path=xl/calcChain.xml><?xml version="1.0" encoding="utf-8"?>
<calcChain xmlns="http://schemas.openxmlformats.org/spreadsheetml/2006/main">
  <c r="H12" i="4" l="1"/>
  <c r="I12" i="4" s="1"/>
  <c r="J12" i="4" s="1"/>
  <c r="H11" i="4"/>
  <c r="I11" i="4"/>
  <c r="J11" i="4" s="1"/>
  <c r="H10" i="4"/>
  <c r="I10" i="4" s="1"/>
  <c r="J10" i="4" s="1"/>
  <c r="H9" i="4"/>
  <c r="I9" i="4"/>
  <c r="J9" i="4" s="1"/>
  <c r="H8" i="4"/>
  <c r="H7" i="4"/>
  <c r="I7" i="4"/>
  <c r="H3" i="4"/>
  <c r="H4" i="4"/>
  <c r="I4" i="4" s="1"/>
  <c r="J4" i="4" s="1"/>
  <c r="H5" i="4"/>
  <c r="H6" i="4"/>
  <c r="I6" i="4" s="1"/>
  <c r="H2" i="4"/>
  <c r="J7" i="4"/>
  <c r="I5" i="4"/>
  <c r="J5" i="4"/>
  <c r="I3" i="4"/>
  <c r="J3" i="4"/>
  <c r="I2" i="4"/>
  <c r="J2" i="4"/>
  <c r="J6" i="4" l="1"/>
  <c r="I8" i="4"/>
  <c r="J8" i="4" s="1"/>
  <c r="B5" i="1" l="1"/>
  <c r="C5" i="1" s="1"/>
  <c r="B4" i="1"/>
  <c r="C4" i="1" s="1"/>
  <c r="B3" i="1"/>
  <c r="C3" i="1" s="1"/>
  <c r="B6" i="1"/>
  <c r="C6" i="1" s="1"/>
</calcChain>
</file>

<file path=xl/sharedStrings.xml><?xml version="1.0" encoding="utf-8"?>
<sst xmlns="http://schemas.openxmlformats.org/spreadsheetml/2006/main" count="55" uniqueCount="37">
  <si>
    <t>Noms</t>
  </si>
  <si>
    <t>TOTO</t>
  </si>
  <si>
    <t>TATA</t>
  </si>
  <si>
    <t>TUTU</t>
  </si>
  <si>
    <t>TITI</t>
  </si>
  <si>
    <t>08:00</t>
  </si>
  <si>
    <t>Total
heures</t>
  </si>
  <si>
    <t>en format décimal</t>
  </si>
  <si>
    <t>Horaire/jour</t>
  </si>
  <si>
    <t>Astreinte</t>
  </si>
  <si>
    <t>Dates</t>
  </si>
  <si>
    <t>Heure Départ</t>
  </si>
  <si>
    <t>Heure Fin</t>
  </si>
  <si>
    <t>Bonification</t>
  </si>
  <si>
    <t>+ ou - par rapport H/J</t>
  </si>
  <si>
    <t>24/08/2016</t>
  </si>
  <si>
    <t>15:12</t>
  </si>
  <si>
    <t>08:02</t>
  </si>
  <si>
    <t>11:24</t>
  </si>
  <si>
    <t>08:22</t>
  </si>
  <si>
    <t>10:57</t>
  </si>
  <si>
    <t>Format décimal</t>
  </si>
  <si>
    <t>Format horaire</t>
  </si>
  <si>
    <t>en vert : Positif</t>
  </si>
  <si>
    <t>en noir : Nul</t>
  </si>
  <si>
    <t>en rouge : Négatif</t>
  </si>
  <si>
    <t>17:10</t>
  </si>
  <si>
    <t>12:15</t>
  </si>
  <si>
    <t>18:22</t>
  </si>
  <si>
    <t>25/08/2016</t>
  </si>
  <si>
    <t>16:00</t>
  </si>
  <si>
    <t>Récap en + ou -</t>
  </si>
  <si>
    <t>=DECALER(Récap!$A$3;;;NBVAL(Récap!$A:$A)-1)</t>
  </si>
  <si>
    <t>Liste Noms non limitée (gestionnaire noms)</t>
  </si>
  <si>
    <t>31/08/2016</t>
  </si>
  <si>
    <t>04:00</t>
  </si>
  <si>
    <t>23:00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</si>
</sst>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$-F400]h:mm:ss\ AM/PM"/>
    <numFmt numFmtId="166" formatCode="0.000"/>
    <numFmt numFmtId="167" formatCode="[h]:mm"/>
    <numFmt numFmtId="168" formatCode="hh:mm:ss;@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2"/>
      <name val="Arial"/>
      <family val="2"/>
    </font>
    <font>
      <b/>
      <sz val="8"/>
      <name val="Arial"/>
      <family val="2"/>
    </font>
    <font>
      <b/>
      <sz val="8"/>
      <color indexed="20"/>
      <name val="Arial"/>
      <family val="2"/>
    </font>
    <font>
      <b/>
      <sz val="10"/>
      <color indexed="20"/>
      <name val="Arial"/>
      <family val="2"/>
    </font>
    <font>
      <b/>
      <sz val="8"/>
      <name val="Arial"/>
    </font>
    <font>
      <b/>
      <sz val="10"/>
      <color indexed="20"/>
      <name val="Arial"/>
    </font>
    <font>
      <sz val="11"/>
      <color rgb="FFFF0000"/>
      <name val="Calibri"/>
      <family val="2"/>
      <scheme val="minor"/>
    </font>
    <font>
      <sz val="11"/>
      <color rgb="FF92D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164" fontId="0" fillId="0" borderId="0" xfId="0" applyNumberFormat="1"/>
    <xf numFmtId="165" fontId="0" fillId="0" borderId="0" xfId="0" applyNumberFormat="1"/>
    <xf numFmtId="164" fontId="0" fillId="0" borderId="0" xfId="0" applyNumberFormat="1" applyAlignment="1">
      <alignment horizontal="left"/>
    </xf>
    <xf numFmtId="20" fontId="1" fillId="2" borderId="1" xfId="1" applyNumberFormat="1" applyFill="1" applyBorder="1" applyAlignment="1">
      <alignment horizontal="center" vertical="center"/>
    </xf>
    <xf numFmtId="20" fontId="1" fillId="3" borderId="1" xfId="1" applyNumberFormat="1" applyFill="1" applyBorder="1" applyAlignment="1">
      <alignment horizontal="center" vertical="center"/>
    </xf>
    <xf numFmtId="167" fontId="5" fillId="0" borderId="1" xfId="1" applyNumberFormat="1" applyFont="1" applyBorder="1" applyAlignment="1">
      <alignment horizontal="center" vertical="center"/>
    </xf>
    <xf numFmtId="168" fontId="1" fillId="0" borderId="1" xfId="1" applyNumberFormat="1" applyBorder="1"/>
    <xf numFmtId="0" fontId="3" fillId="0" borderId="2" xfId="1" applyNumberFormat="1" applyFont="1" applyFill="1" applyBorder="1" applyAlignment="1">
      <alignment horizontal="left" vertical="center"/>
    </xf>
    <xf numFmtId="14" fontId="3" fillId="0" borderId="3" xfId="1" applyNumberFormat="1" applyFont="1" applyFill="1" applyBorder="1" applyAlignment="1">
      <alignment horizontal="left" vertical="center"/>
    </xf>
    <xf numFmtId="0" fontId="2" fillId="0" borderId="4" xfId="1" applyFont="1" applyBorder="1" applyAlignment="1">
      <alignment vertical="center"/>
    </xf>
    <xf numFmtId="0" fontId="2" fillId="0" borderId="5" xfId="1" applyNumberFormat="1" applyFont="1" applyBorder="1" applyAlignment="1">
      <alignment vertical="center"/>
    </xf>
    <xf numFmtId="14" fontId="3" fillId="2" borderId="5" xfId="1" applyNumberFormat="1" applyFont="1" applyFill="1" applyBorder="1" applyAlignment="1">
      <alignment horizontal="left" vertical="center" wrapText="1"/>
    </xf>
    <xf numFmtId="14" fontId="3" fillId="3" borderId="5" xfId="1" applyNumberFormat="1" applyFont="1" applyFill="1" applyBorder="1" applyAlignment="1">
      <alignment horizontal="left" vertical="center" wrapText="1"/>
    </xf>
    <xf numFmtId="14" fontId="4" fillId="4" borderId="5" xfId="1" applyNumberFormat="1" applyFont="1" applyFill="1" applyBorder="1" applyAlignment="1">
      <alignment horizontal="left" vertical="center" wrapText="1"/>
    </xf>
    <xf numFmtId="0" fontId="1" fillId="0" borderId="5" xfId="1" quotePrefix="1" applyBorder="1" applyAlignment="1">
      <alignment vertical="top" wrapText="1"/>
    </xf>
    <xf numFmtId="0" fontId="1" fillId="0" borderId="6" xfId="1" applyBorder="1" applyAlignment="1">
      <alignment vertical="top" wrapText="1"/>
    </xf>
    <xf numFmtId="14" fontId="3" fillId="5" borderId="5" xfId="1" applyNumberFormat="1" applyFont="1" applyFill="1" applyBorder="1" applyAlignment="1">
      <alignment horizontal="left" vertical="center" wrapText="1"/>
    </xf>
    <xf numFmtId="20" fontId="1" fillId="5" borderId="1" xfId="1" applyNumberFormat="1" applyFill="1" applyBorder="1" applyAlignment="1">
      <alignment horizontal="center" vertical="center"/>
    </xf>
    <xf numFmtId="14" fontId="3" fillId="6" borderId="5" xfId="1" applyNumberFormat="1" applyFont="1" applyFill="1" applyBorder="1" applyAlignment="1">
      <alignment horizontal="left" vertical="center" wrapText="1"/>
    </xf>
    <xf numFmtId="20" fontId="1" fillId="6" borderId="1" xfId="1" applyNumberFormat="1" applyFill="1" applyBorder="1" applyAlignment="1">
      <alignment horizontal="center" vertical="center"/>
    </xf>
    <xf numFmtId="20" fontId="1" fillId="2" borderId="2" xfId="1" applyNumberFormat="1" applyFill="1" applyBorder="1" applyAlignment="1">
      <alignment horizontal="center" vertical="center"/>
    </xf>
    <xf numFmtId="20" fontId="1" fillId="3" borderId="2" xfId="1" applyNumberFormat="1" applyFill="1" applyBorder="1" applyAlignment="1">
      <alignment horizontal="center" vertical="center"/>
    </xf>
    <xf numFmtId="20" fontId="1" fillId="5" borderId="2" xfId="1" applyNumberFormat="1" applyFill="1" applyBorder="1" applyAlignment="1">
      <alignment horizontal="center" vertical="center"/>
    </xf>
    <xf numFmtId="20" fontId="1" fillId="6" borderId="2" xfId="1" applyNumberFormat="1" applyFill="1" applyBorder="1" applyAlignment="1">
      <alignment horizontal="center" vertical="center"/>
    </xf>
    <xf numFmtId="167" fontId="5" fillId="0" borderId="2" xfId="1" applyNumberFormat="1" applyFont="1" applyFill="1" applyBorder="1" applyAlignment="1">
      <alignment horizontal="center" vertical="center"/>
    </xf>
    <xf numFmtId="168" fontId="1" fillId="0" borderId="2" xfId="1" applyNumberFormat="1" applyFill="1" applyBorder="1"/>
    <xf numFmtId="2" fontId="0" fillId="0" borderId="0" xfId="0" applyNumberFormat="1"/>
    <xf numFmtId="166" fontId="1" fillId="0" borderId="7" xfId="1" applyNumberFormat="1" applyBorder="1"/>
    <xf numFmtId="166" fontId="1" fillId="0" borderId="8" xfId="1" applyNumberFormat="1" applyFill="1" applyBorder="1"/>
    <xf numFmtId="0" fontId="0" fillId="7" borderId="1" xfId="0" applyFill="1" applyBorder="1"/>
    <xf numFmtId="0" fontId="0" fillId="0" borderId="1" xfId="0" applyBorder="1"/>
    <xf numFmtId="2" fontId="0" fillId="0" borderId="1" xfId="0" applyNumberFormat="1" applyBorder="1"/>
    <xf numFmtId="168" fontId="0" fillId="0" borderId="1" xfId="0" applyNumberFormat="1" applyBorder="1"/>
    <xf numFmtId="0" fontId="8" fillId="8" borderId="0" xfId="0" applyFont="1" applyFill="1"/>
    <xf numFmtId="0" fontId="9" fillId="8" borderId="0" xfId="0" applyFont="1" applyFill="1"/>
    <xf numFmtId="14" fontId="6" fillId="0" borderId="3" xfId="1" applyNumberFormat="1" applyFont="1" applyFill="1" applyBorder="1" applyAlignment="1">
      <alignment horizontal="left" vertical="center"/>
    </xf>
    <xf numFmtId="0" fontId="6" fillId="0" borderId="2" xfId="1" applyNumberFormat="1" applyFont="1" applyFill="1" applyBorder="1" applyAlignment="1">
      <alignment horizontal="left" vertical="center"/>
    </xf>
    <xf numFmtId="167" fontId="7" fillId="0" borderId="2" xfId="1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</cellXfs>
  <cellStyles count="2">
    <cellStyle name="Normal" xfId="0" builtinId="0"/>
    <cellStyle name="Normal 2" xfId="1"/>
  </cellStyles>
  <dxfs count="17">
    <dxf>
      <font>
        <color rgb="FF00B050"/>
      </font>
    </dxf>
    <dxf>
      <font>
        <color rgb="FFFF0000"/>
      </font>
    </dxf>
    <dxf>
      <numFmt numFmtId="166" formatCode="0.00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8" formatCode="hh:mm:ss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20"/>
        <name val="Arial"/>
        <scheme val="none"/>
      </font>
      <numFmt numFmtId="167" formatCode="[h]:mm"/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5" formatCode="hh:mm"/>
      <fill>
        <patternFill patternType="solid">
          <fgColor indexed="64"/>
          <bgColor rgb="FF92D05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5" formatCode="hh:mm"/>
      <fill>
        <patternFill patternType="solid">
          <fgColor indexed="64"/>
          <bgColor rgb="FFFFFF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5" formatCode="hh:mm"/>
      <fill>
        <patternFill patternType="solid">
          <fgColor indexed="64"/>
          <bgColor indexed="46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5" formatCode="hh:mm"/>
      <fill>
        <patternFill patternType="solid">
          <fgColor indexed="64"/>
          <bgColor indexed="41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5" formatCode="hh:mm"/>
      <fill>
        <patternFill patternType="solid">
          <fgColor indexed="64"/>
          <bgColor indexed="41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257174</xdr:colOff>
      <xdr:row>5</xdr:row>
      <xdr:rowOff>0</xdr:rowOff>
    </xdr:from>
    <xdr:to>
      <xdr:col>6</xdr:col>
      <xdr:colOff>219075</xdr:colOff>
      <xdr:row>9</xdr:row>
      <xdr:rowOff>152400</xdr:rowOff>
    </xdr:to>
    <xdr:sp macro="[0]!essai" textlink="">
      <xdr:nvSpPr>
        <xdr:cNvPr id="2" name="Ellipse 1"/>
        <xdr:cNvSpPr/>
      </xdr:nvSpPr>
      <xdr:spPr>
        <a:xfrm>
          <a:off x="3305174" y="952500"/>
          <a:ext cx="1485901" cy="914400"/>
        </a:xfrm>
        <a:prstGeom prst="ellipse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Accès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485775</xdr:colOff>
      <xdr:row>6</xdr:row>
      <xdr:rowOff>9525</xdr:rowOff>
    </xdr:from>
    <xdr:to>
      <xdr:col>1</xdr:col>
      <xdr:colOff>9525</xdr:colOff>
      <xdr:row>8</xdr:row>
      <xdr:rowOff>0</xdr:rowOff>
    </xdr:to>
    <xdr:cxnSp macro="">
      <xdr:nvCxnSpPr>
        <xdr:cNvPr id="3" name="Connecteur droit avec flèche 2"/>
        <xdr:cNvCxnSpPr/>
      </xdr:nvCxnSpPr>
      <xdr:spPr>
        <a:xfrm flipH="1" flipV="1">
          <a:off x="485775" y="1152525"/>
          <a:ext cx="285750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J12" totalsRowShown="0" headerRowBorderDxfId="14" tableBorderDxfId="13" totalsRowBorderDxfId="12">
  <autoFilter ref="A1:J12"/>
  <tableColumns count="10">
    <tableColumn id="1" name="Dates" dataDxfId="11" dataCellStyle="Normal 2"/>
    <tableColumn id="2" name="Noms" dataDxfId="10" dataCellStyle="Normal 2"/>
    <tableColumn id="3" name="Heure Départ" dataDxfId="9" dataCellStyle="Normal 2"/>
    <tableColumn id="4" name="Heure Fin" dataDxfId="8" dataCellStyle="Normal 2"/>
    <tableColumn id="5" name="Horaire/jour" dataDxfId="7" dataCellStyle="Normal 2"/>
    <tableColumn id="6" name="Astreinte" dataDxfId="6" dataCellStyle="Normal 2"/>
    <tableColumn id="7" name="Bonification" dataDxfId="5" dataCellStyle="Normal 2"/>
    <tableColumn id="8" name="Total_x000a_heures" dataDxfId="4" dataCellStyle="Normal 2">
      <calculatedColumnFormula>(D2-C2)+F2+G2</calculatedColumnFormula>
    </tableColumn>
    <tableColumn id="9" name="+ ou - par rapport H/J" dataDxfId="3" dataCellStyle="Normal 2">
      <calculatedColumnFormula>IF(H2=0,"",IF(H2&gt;E2,H2-E2,E2-H2))</calculatedColumnFormula>
    </tableColumn>
    <tableColumn id="10" name="en format décimal" dataDxfId="2" dataCellStyle="Normal 2">
      <calculatedColumnFormula>IF(ISERROR(IF(H2&gt;E2,(HOUR(I2)*60+MINUTE(I2))/60,-(HOUR(I2)*60+MINUTE(I2))/60)),"",IF(H2&gt;E2,(HOUR(I2)*60+MINUTE(I2))/60,-(HOUR(I2)*60+MINUTE(I2))/60))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E5"/>
  <sheetViews>
    <sheetView workbookViewId="0">
      <selection activeCell="D20" sqref="D20"/>
    </sheetView>
  </sheetViews>
  <sheetFormatPr baseColWidth="10" defaultRowHeight="14.5" x14ac:dyDescent="0.35"/>
  <cols>
    <col min="4" max="4" width="14.54296875" bestFit="1" customWidth="1"/>
  </cols>
  <sheetData>
    <row r="2" spans="2:5" x14ac:dyDescent="0.35">
      <c r="B2" s="27"/>
      <c r="C2" s="1"/>
      <c r="D2" s="1"/>
      <c r="E2" s="1"/>
    </row>
    <row r="3" spans="2:5" x14ac:dyDescent="0.35">
      <c r="B3" s="27"/>
      <c r="D3" s="1"/>
    </row>
    <row r="4" spans="2:5" x14ac:dyDescent="0.35">
      <c r="B4" s="27"/>
      <c r="D4" s="1"/>
    </row>
    <row r="5" spans="2:5" x14ac:dyDescent="0.35">
      <c r="B5" s="27"/>
      <c r="D5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"/>
  <sheetViews>
    <sheetView workbookViewId="0">
      <selection activeCell="F22" sqref="F22"/>
    </sheetView>
  </sheetViews>
  <sheetFormatPr baseColWidth="10" defaultRowHeight="14.5" x14ac:dyDescent="0.35"/>
  <cols>
    <col min="1" max="1" width="21" customWidth="1"/>
    <col min="2" max="2" width="10" customWidth="1"/>
    <col min="3" max="3" width="13.453125" customWidth="1"/>
    <col min="5" max="5" width="12.453125" customWidth="1"/>
    <col min="7" max="7" width="12.26953125" customWidth="1"/>
    <col min="9" max="9" width="20.7265625" customWidth="1"/>
    <col min="10" max="10" width="17.81640625" customWidth="1"/>
  </cols>
  <sheetData>
    <row r="1" spans="1:10" ht="21" x14ac:dyDescent="0.35">
      <c r="A1" s="10" t="s">
        <v>10</v>
      </c>
      <c r="B1" s="11" t="s">
        <v>0</v>
      </c>
      <c r="C1" s="12" t="s">
        <v>11</v>
      </c>
      <c r="D1" s="12" t="s">
        <v>12</v>
      </c>
      <c r="E1" s="13" t="s">
        <v>8</v>
      </c>
      <c r="F1" s="17" t="s">
        <v>9</v>
      </c>
      <c r="G1" s="19" t="s">
        <v>13</v>
      </c>
      <c r="H1" s="14" t="s">
        <v>6</v>
      </c>
      <c r="I1" s="15" t="s">
        <v>14</v>
      </c>
      <c r="J1" s="16" t="s">
        <v>7</v>
      </c>
    </row>
    <row r="2" spans="1:10" x14ac:dyDescent="0.35">
      <c r="A2" s="9">
        <v>40179</v>
      </c>
      <c r="B2" s="8" t="s">
        <v>1</v>
      </c>
      <c r="C2" s="4">
        <v>0.34166666666666662</v>
      </c>
      <c r="D2" s="4">
        <v>0.71944444444444444</v>
      </c>
      <c r="E2" s="5">
        <v>0.125</v>
      </c>
      <c r="F2" s="18">
        <v>0</v>
      </c>
      <c r="G2" s="20">
        <v>0</v>
      </c>
      <c r="H2" s="6">
        <f t="shared" ref="H2:H10" si="0">(D2-C2)+F2+G2</f>
        <v>0.37777777777777782</v>
      </c>
      <c r="I2" s="7">
        <f t="shared" ref="I2:I10" si="1">IF(H2=0,"",IF(H2&gt;E2,H2-E2,E2-H2))</f>
        <v>0.25277777777777782</v>
      </c>
      <c r="J2" s="28">
        <f t="shared" ref="J2:J10" si="2">IF(ISERROR(IF(H2&gt;E2,(HOUR(I2)*60+MINUTE(I2))/60,-(HOUR(I2)*60+MINUTE(I2))/60)),"",IF(H2&gt;E2,(HOUR(I2)*60+MINUTE(I2))/60,-(HOUR(I2)*60+MINUTE(I2))/60))</f>
        <v>6.0666666666666664</v>
      </c>
    </row>
    <row r="3" spans="1:10" x14ac:dyDescent="0.35">
      <c r="A3" s="9">
        <v>40180</v>
      </c>
      <c r="B3" s="8" t="s">
        <v>4</v>
      </c>
      <c r="C3" s="4">
        <v>0.33333333333333331</v>
      </c>
      <c r="D3" s="4">
        <v>0.74930555555555556</v>
      </c>
      <c r="E3" s="5">
        <v>0.33333333333333331</v>
      </c>
      <c r="F3" s="18">
        <v>0</v>
      </c>
      <c r="G3" s="20"/>
      <c r="H3" s="6">
        <f t="shared" si="0"/>
        <v>0.41597222222222224</v>
      </c>
      <c r="I3" s="7">
        <f t="shared" si="1"/>
        <v>8.2638888888888928E-2</v>
      </c>
      <c r="J3" s="28">
        <f t="shared" si="2"/>
        <v>1.9833333333333334</v>
      </c>
    </row>
    <row r="4" spans="1:10" x14ac:dyDescent="0.35">
      <c r="A4" s="9">
        <v>40181</v>
      </c>
      <c r="B4" s="8" t="s">
        <v>1</v>
      </c>
      <c r="C4" s="4">
        <v>0.33333333333333331</v>
      </c>
      <c r="D4" s="4">
        <v>0.42708333333333331</v>
      </c>
      <c r="E4" s="5">
        <v>0.125</v>
      </c>
      <c r="F4" s="18">
        <v>0</v>
      </c>
      <c r="G4" s="20">
        <v>0</v>
      </c>
      <c r="H4" s="6">
        <f t="shared" si="0"/>
        <v>9.375E-2</v>
      </c>
      <c r="I4" s="7">
        <f t="shared" si="1"/>
        <v>3.125E-2</v>
      </c>
      <c r="J4" s="28">
        <f t="shared" si="2"/>
        <v>-0.75</v>
      </c>
    </row>
    <row r="5" spans="1:10" x14ac:dyDescent="0.35">
      <c r="A5" s="9">
        <v>40182</v>
      </c>
      <c r="B5" s="8" t="s">
        <v>1</v>
      </c>
      <c r="C5" s="4">
        <v>0.33333333333333331</v>
      </c>
      <c r="D5" s="4">
        <v>0.76041666666666663</v>
      </c>
      <c r="E5" s="5">
        <v>0.33333333333333331</v>
      </c>
      <c r="F5" s="18">
        <v>0</v>
      </c>
      <c r="G5" s="20">
        <v>0</v>
      </c>
      <c r="H5" s="6">
        <f t="shared" si="0"/>
        <v>0.42708333333333331</v>
      </c>
      <c r="I5" s="7">
        <f t="shared" si="1"/>
        <v>9.375E-2</v>
      </c>
      <c r="J5" s="28">
        <f t="shared" si="2"/>
        <v>2.25</v>
      </c>
    </row>
    <row r="6" spans="1:10" x14ac:dyDescent="0.35">
      <c r="A6" s="9" t="s">
        <v>15</v>
      </c>
      <c r="B6" s="8" t="s">
        <v>3</v>
      </c>
      <c r="C6" s="21" t="s">
        <v>5</v>
      </c>
      <c r="D6" s="21" t="s">
        <v>16</v>
      </c>
      <c r="E6" s="22">
        <v>0.33333333333333331</v>
      </c>
      <c r="F6" s="23">
        <v>0</v>
      </c>
      <c r="G6" s="24">
        <v>0</v>
      </c>
      <c r="H6" s="6">
        <f t="shared" si="0"/>
        <v>0.3</v>
      </c>
      <c r="I6" s="26">
        <f t="shared" si="1"/>
        <v>3.3333333333333326E-2</v>
      </c>
      <c r="J6" s="29">
        <f t="shared" si="2"/>
        <v>-0.8</v>
      </c>
    </row>
    <row r="7" spans="1:10" x14ac:dyDescent="0.35">
      <c r="A7" s="9" t="s">
        <v>15</v>
      </c>
      <c r="B7" s="8" t="s">
        <v>3</v>
      </c>
      <c r="C7" s="21" t="s">
        <v>17</v>
      </c>
      <c r="D7" s="21" t="s">
        <v>18</v>
      </c>
      <c r="E7" s="22">
        <v>0.125</v>
      </c>
      <c r="F7" s="23">
        <v>0</v>
      </c>
      <c r="G7" s="24">
        <v>0</v>
      </c>
      <c r="H7" s="25">
        <f t="shared" si="0"/>
        <v>0.14027777777777783</v>
      </c>
      <c r="I7" s="26">
        <f t="shared" si="1"/>
        <v>1.5277777777777835E-2</v>
      </c>
      <c r="J7" s="29">
        <f t="shared" si="2"/>
        <v>0.36666666666666664</v>
      </c>
    </row>
    <row r="8" spans="1:10" x14ac:dyDescent="0.35">
      <c r="A8" s="9" t="s">
        <v>15</v>
      </c>
      <c r="B8" s="8" t="s">
        <v>4</v>
      </c>
      <c r="C8" s="21" t="s">
        <v>19</v>
      </c>
      <c r="D8" s="21" t="s">
        <v>20</v>
      </c>
      <c r="E8" s="22">
        <v>0.125</v>
      </c>
      <c r="F8" s="23">
        <v>0</v>
      </c>
      <c r="G8" s="24">
        <v>0</v>
      </c>
      <c r="H8" s="25">
        <f t="shared" si="0"/>
        <v>0.10763888888888884</v>
      </c>
      <c r="I8" s="26">
        <f t="shared" si="1"/>
        <v>1.736111111111116E-2</v>
      </c>
      <c r="J8" s="29">
        <f t="shared" si="2"/>
        <v>-0.41666666666666669</v>
      </c>
    </row>
    <row r="9" spans="1:10" x14ac:dyDescent="0.35">
      <c r="A9" s="9" t="s">
        <v>15</v>
      </c>
      <c r="B9" s="8" t="s">
        <v>2</v>
      </c>
      <c r="C9" s="21" t="s">
        <v>19</v>
      </c>
      <c r="D9" s="21" t="s">
        <v>26</v>
      </c>
      <c r="E9" s="22">
        <v>0.33333333333333331</v>
      </c>
      <c r="F9" s="23">
        <v>0.16666666666666666</v>
      </c>
      <c r="G9" s="24">
        <v>0</v>
      </c>
      <c r="H9" s="25">
        <f t="shared" si="0"/>
        <v>0.53333333333333333</v>
      </c>
      <c r="I9" s="26">
        <f t="shared" si="1"/>
        <v>0.2</v>
      </c>
      <c r="J9" s="29">
        <f t="shared" si="2"/>
        <v>4.8</v>
      </c>
    </row>
    <row r="10" spans="1:10" x14ac:dyDescent="0.35">
      <c r="A10" s="9" t="s">
        <v>15</v>
      </c>
      <c r="B10" s="8" t="s">
        <v>2</v>
      </c>
      <c r="C10" s="21" t="s">
        <v>27</v>
      </c>
      <c r="D10" s="21" t="s">
        <v>28</v>
      </c>
      <c r="E10" s="22">
        <v>0.33333333333333331</v>
      </c>
      <c r="F10" s="23">
        <v>0</v>
      </c>
      <c r="G10" s="24">
        <v>0.125</v>
      </c>
      <c r="H10" s="25">
        <f t="shared" si="0"/>
        <v>0.3798611111111112</v>
      </c>
      <c r="I10" s="26">
        <f t="shared" si="1"/>
        <v>4.652777777777789E-2</v>
      </c>
      <c r="J10" s="29">
        <f t="shared" si="2"/>
        <v>1.1166666666666667</v>
      </c>
    </row>
    <row r="11" spans="1:10" x14ac:dyDescent="0.35">
      <c r="A11" s="36" t="s">
        <v>29</v>
      </c>
      <c r="B11" s="37" t="s">
        <v>1</v>
      </c>
      <c r="C11" s="21" t="s">
        <v>5</v>
      </c>
      <c r="D11" s="21" t="s">
        <v>30</v>
      </c>
      <c r="E11" s="22">
        <v>0.33333333333333331</v>
      </c>
      <c r="F11" s="23">
        <v>0.16666666666666666</v>
      </c>
      <c r="G11" s="24">
        <v>0.125</v>
      </c>
      <c r="H11" s="38">
        <f>(D11-C11)+F11+G11</f>
        <v>0.625</v>
      </c>
      <c r="I11" s="26">
        <f>IF(H11=0,"",IF(H11&gt;E11,H11-E11,E11-H11))</f>
        <v>0.29166666666666669</v>
      </c>
      <c r="J11" s="29">
        <f>IF(ISERROR(IF(H11&gt;E11,(HOUR(I11)*60+MINUTE(I11))/60,-(HOUR(I11)*60+MINUTE(I11))/60)),"",IF(H11&gt;E11,(HOUR(I11)*60+MINUTE(I11))/60,-(HOUR(I11)*60+MINUTE(I11))/60))</f>
        <v>7</v>
      </c>
    </row>
    <row r="12" spans="1:10" x14ac:dyDescent="0.35">
      <c r="A12" s="36" t="s">
        <v>34</v>
      </c>
      <c r="B12" s="37" t="s">
        <v>1</v>
      </c>
      <c r="C12" s="21" t="s">
        <v>35</v>
      </c>
      <c r="D12" s="21" t="s">
        <v>36</v>
      </c>
      <c r="E12" s="22">
        <v>0.33333333333333331</v>
      </c>
      <c r="F12" s="23">
        <v>0</v>
      </c>
      <c r="G12" s="24">
        <v>0</v>
      </c>
      <c r="H12" s="38">
        <f>(D12-C12)+F12+G12</f>
        <v>0.79166666666666674</v>
      </c>
      <c r="I12" s="26">
        <f>IF(H12=0,"",IF(H12&gt;E12,H12-E12,E12-H12))</f>
        <v>0.45833333333333343</v>
      </c>
      <c r="J12" s="29">
        <f>IF(ISERROR(IF(H12&gt;E12,(HOUR(I12)*60+MINUTE(I12))/60,-(HOUR(I12)*60+MINUTE(I12))/60)),"",IF(H12&gt;E12,(HOUR(I12)*60+MINUTE(I12))/60,-(HOUR(I12)*60+MINUTE(I12))/60))</f>
        <v>11</v>
      </c>
    </row>
  </sheetData>
  <conditionalFormatting sqref="I2:I12">
    <cfRule type="expression" dxfId="16" priority="3">
      <formula>$H2&lt;$E2</formula>
    </cfRule>
    <cfRule type="expression" dxfId="15" priority="4">
      <formula>$H2&gt;$E2</formula>
    </cfRule>
  </conditionalFormatting>
  <dataValidations count="1">
    <dataValidation allowBlank="1" showInputMessage="1" showErrorMessage="1" errorTitle="Stop" error="Date non valable" sqref="B1:B12"/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"/>
  <sheetViews>
    <sheetView tabSelected="1" workbookViewId="0">
      <selection activeCell="C3" sqref="C3:C6"/>
    </sheetView>
  </sheetViews>
  <sheetFormatPr baseColWidth="10" defaultRowHeight="14.5" x14ac:dyDescent="0.35"/>
  <cols>
    <col min="2" max="2" width="14.54296875" customWidth="1"/>
    <col min="3" max="3" width="14.81640625" customWidth="1"/>
    <col min="5" max="5" width="17.1796875" customWidth="1"/>
    <col min="9" max="9" width="12.81640625" customWidth="1"/>
  </cols>
  <sheetData>
    <row r="1" spans="1:9" x14ac:dyDescent="0.35">
      <c r="A1" s="40" t="s">
        <v>0</v>
      </c>
      <c r="B1" s="39" t="s">
        <v>31</v>
      </c>
      <c r="C1" s="39"/>
    </row>
    <row r="2" spans="1:9" x14ac:dyDescent="0.35">
      <c r="A2" s="40"/>
      <c r="B2" s="30" t="s">
        <v>21</v>
      </c>
      <c r="C2" s="30" t="s">
        <v>22</v>
      </c>
    </row>
    <row r="3" spans="1:9" x14ac:dyDescent="0.35">
      <c r="A3" s="31" t="s">
        <v>1</v>
      </c>
      <c r="B3" s="32">
        <f>SUMPRODUCT((Planning!$B$2:$B$12=A3)*(Planning!$J$2:$J$12))</f>
        <v>25.566666666666666</v>
      </c>
      <c r="C3" s="33" t="str">
        <f>TEXT(IF(B3&gt;0,B3/24,ABS(B3/24)),"[h]:mm")</f>
        <v>25:34</v>
      </c>
      <c r="E3" s="35" t="s">
        <v>23</v>
      </c>
      <c r="I3" s="2"/>
    </row>
    <row r="4" spans="1:9" x14ac:dyDescent="0.35">
      <c r="A4" s="31" t="s">
        <v>2</v>
      </c>
      <c r="B4" s="32">
        <f>SUMPRODUCT((Planning!$B$2:$B$12=A4)*(Planning!$J$2:$J$12))</f>
        <v>5.9166666666666661</v>
      </c>
      <c r="C4" s="33" t="str">
        <f t="shared" ref="C4:C6" si="0">TEXT(IF(B4&gt;0,B4/24,ABS(B4/24)),"[h]:mm")</f>
        <v>5:55</v>
      </c>
      <c r="E4" t="s">
        <v>24</v>
      </c>
      <c r="I4" s="3"/>
    </row>
    <row r="5" spans="1:9" x14ac:dyDescent="0.35">
      <c r="A5" s="31" t="s">
        <v>3</v>
      </c>
      <c r="B5" s="32">
        <f>SUMPRODUCT((Planning!$B$2:$B$12=A5)*(Planning!$J$2:$J$12))</f>
        <v>-0.4333333333333334</v>
      </c>
      <c r="C5" s="33" t="str">
        <f t="shared" si="0"/>
        <v>0:26</v>
      </c>
      <c r="E5" s="34" t="s">
        <v>25</v>
      </c>
      <c r="I5" s="1"/>
    </row>
    <row r="6" spans="1:9" x14ac:dyDescent="0.35">
      <c r="A6" s="31" t="s">
        <v>4</v>
      </c>
      <c r="B6" s="32">
        <f>SUMPRODUCT((Planning!$B$2:$B$12=A6)*(Planning!$J$2:$J$12))</f>
        <v>1.5666666666666667</v>
      </c>
      <c r="C6" s="33" t="str">
        <f t="shared" si="0"/>
        <v>1:34</v>
      </c>
    </row>
    <row r="9" spans="1:9" x14ac:dyDescent="0.35">
      <c r="A9" s="42" t="s">
        <v>33</v>
      </c>
      <c r="B9" s="42"/>
      <c r="C9" s="42"/>
      <c r="D9" s="41" t="s">
        <v>32</v>
      </c>
      <c r="E9" s="42"/>
      <c r="F9" s="42"/>
      <c r="G9" s="42"/>
    </row>
  </sheetData>
  <mergeCells count="4">
    <mergeCell ref="B1:C1"/>
    <mergeCell ref="A1:A2"/>
    <mergeCell ref="D9:G9"/>
    <mergeCell ref="A9:C9"/>
  </mergeCells>
  <conditionalFormatting sqref="C3:C6">
    <cfRule type="expression" dxfId="1" priority="1">
      <formula>$B3&lt;0</formula>
    </cfRule>
    <cfRule type="expression" dxfId="0" priority="2">
      <formula>$B3&gt;0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Planning</vt:lpstr>
      <vt:lpstr>Récap</vt:lpstr>
    </vt:vector>
  </TitlesOfParts>
  <Company>CHRU de BESANCON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ug-df-adm (B07521)</dc:creator>
  <cp:lastModifiedBy>AFEH56</cp:lastModifiedBy>
  <dcterms:created xsi:type="dcterms:W3CDTF">2016-06-22T10:46:43Z</dcterms:created>
  <dcterms:modified xsi:type="dcterms:W3CDTF">2016-08-31T15:52:51Z</dcterms:modified>
</cp:coreProperties>
</file>