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0" yWindow="110" windowWidth="18900" windowHeight="7330"/>
  </bookViews>
  <sheets>
    <sheet name="Accueil" sheetId="2" r:id="rId1"/>
    <sheet name="Entrées" sheetId="1" r:id="rId2"/>
    <sheet name="Sorties" sheetId="3" r:id="rId3"/>
    <sheet name="Stock" sheetId="4" r:id="rId4"/>
    <sheet name="Récap" sheetId="6" r:id="rId5"/>
    <sheet name="Base" sheetId="5" r:id="rId6"/>
  </sheets>
  <externalReferences>
    <externalReference r:id="rId7"/>
  </externalReferences>
  <definedNames>
    <definedName name="_xlnm._FilterDatabase" localSheetId="1" hidden="1">Entrées!$B$3:$B$79</definedName>
    <definedName name="chantier">Tableau5[Chantiers]</definedName>
    <definedName name="Date_E">Entrées!$A$3:$A$173</definedName>
    <definedName name="Date_S">Tableau4[Date_Sortie]</definedName>
    <definedName name="Employés">Tableau5[Employés]</definedName>
    <definedName name="_xlnm.Extract" localSheetId="1">Entrées!$P$1</definedName>
    <definedName name="lstEmployés">[1]!tblEmployés[EMPLOYÉS]</definedName>
    <definedName name="Prod_unique">Entrées!$P$1:$P$75</definedName>
    <definedName name="Qté_R">Entrées!$C$3:$C$173</definedName>
    <definedName name="Qté_S">Tableau4[Qté sortie]</definedName>
    <definedName name="Réf_E">Entrées!$B$3:$B$173</definedName>
    <definedName name="REF_PROD1">Tableau5[Eléments]</definedName>
    <definedName name="Réf_S">Tableau4[Eléments]</definedName>
  </definedNames>
  <calcPr calcId="145621"/>
</workbook>
</file>

<file path=xl/calcChain.xml><?xml version="1.0" encoding="utf-8"?>
<calcChain xmlns="http://schemas.openxmlformats.org/spreadsheetml/2006/main">
  <c r="A101" i="4" l="1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N101" i="6"/>
  <c r="N102" i="6"/>
  <c r="N103" i="6"/>
  <c r="N104" i="6"/>
  <c r="N105" i="6"/>
  <c r="N106" i="6"/>
  <c r="N107" i="6"/>
  <c r="N108" i="6"/>
  <c r="N109" i="6"/>
  <c r="N110" i="6"/>
  <c r="N111" i="6"/>
  <c r="N112" i="6"/>
  <c r="N113" i="6"/>
  <c r="N114" i="6"/>
  <c r="N115" i="6"/>
  <c r="N116" i="6"/>
  <c r="N117" i="6"/>
  <c r="N118" i="6"/>
  <c r="N119" i="6"/>
  <c r="N120" i="6"/>
  <c r="N121" i="6"/>
  <c r="N122" i="6"/>
  <c r="N123" i="6"/>
  <c r="N124" i="6"/>
  <c r="N125" i="6"/>
  <c r="N126" i="6"/>
  <c r="N127" i="6"/>
  <c r="N128" i="6"/>
  <c r="N129" i="6"/>
  <c r="N130" i="6"/>
  <c r="N131" i="6"/>
  <c r="N132" i="6"/>
  <c r="N133" i="6"/>
  <c r="N134" i="6"/>
  <c r="N135" i="6"/>
  <c r="N136" i="6"/>
  <c r="N137" i="6"/>
  <c r="N138" i="6"/>
  <c r="N139" i="6"/>
  <c r="N140" i="6"/>
  <c r="N141" i="6"/>
  <c r="N142" i="6"/>
  <c r="N143" i="6"/>
  <c r="N144" i="6"/>
  <c r="N145" i="6"/>
  <c r="N146" i="6"/>
  <c r="N147" i="6"/>
  <c r="N148" i="6"/>
  <c r="N149" i="6"/>
  <c r="N150" i="6"/>
  <c r="N151" i="6"/>
  <c r="N152" i="6"/>
  <c r="N153" i="6"/>
  <c r="N154" i="6"/>
  <c r="N155" i="6"/>
  <c r="N156" i="6"/>
  <c r="N157" i="6"/>
  <c r="N158" i="6"/>
  <c r="N159" i="6"/>
  <c r="N160" i="6"/>
  <c r="N161" i="6"/>
  <c r="N162" i="6"/>
  <c r="N163" i="6"/>
  <c r="N164" i="6"/>
  <c r="N165" i="6"/>
  <c r="N166" i="6"/>
  <c r="N167" i="6"/>
  <c r="N168" i="6"/>
  <c r="N169" i="6"/>
  <c r="N170" i="6"/>
  <c r="N171" i="6"/>
  <c r="N172" i="6"/>
  <c r="N173" i="6"/>
  <c r="N174" i="6"/>
  <c r="N175" i="6"/>
  <c r="N176" i="6"/>
  <c r="N177" i="6"/>
  <c r="N178" i="6"/>
  <c r="N179" i="6"/>
  <c r="N180" i="6"/>
  <c r="N181" i="6"/>
  <c r="N182" i="6"/>
  <c r="N183" i="6"/>
  <c r="N184" i="6"/>
  <c r="N185" i="6"/>
  <c r="N186" i="6"/>
  <c r="N187" i="6"/>
  <c r="N188" i="6"/>
  <c r="N189" i="6"/>
  <c r="N190" i="6"/>
  <c r="N191" i="6"/>
  <c r="N192" i="6"/>
  <c r="N193" i="6"/>
  <c r="N194" i="6"/>
  <c r="N195" i="6"/>
  <c r="N196" i="6"/>
  <c r="N197" i="6"/>
  <c r="N198" i="6"/>
  <c r="N199" i="6"/>
  <c r="N200" i="6"/>
  <c r="O101" i="6"/>
  <c r="O102" i="6"/>
  <c r="O103" i="6"/>
  <c r="O104" i="6"/>
  <c r="O105" i="6"/>
  <c r="O106" i="6"/>
  <c r="O107" i="6"/>
  <c r="O108" i="6"/>
  <c r="O109" i="6"/>
  <c r="O110" i="6"/>
  <c r="O111" i="6"/>
  <c r="O112" i="6"/>
  <c r="O113" i="6"/>
  <c r="O114" i="6"/>
  <c r="O115" i="6"/>
  <c r="O116" i="6"/>
  <c r="O117" i="6"/>
  <c r="O118" i="6"/>
  <c r="O119" i="6"/>
  <c r="O120" i="6"/>
  <c r="O121" i="6"/>
  <c r="O122" i="6"/>
  <c r="O123" i="6"/>
  <c r="O124" i="6"/>
  <c r="O125" i="6"/>
  <c r="O126" i="6"/>
  <c r="O127" i="6"/>
  <c r="O128" i="6"/>
  <c r="O129" i="6"/>
  <c r="O130" i="6"/>
  <c r="O131" i="6"/>
  <c r="O132" i="6"/>
  <c r="O133" i="6"/>
  <c r="O134" i="6"/>
  <c r="O135" i="6"/>
  <c r="O136" i="6"/>
  <c r="O137" i="6"/>
  <c r="O138" i="6"/>
  <c r="O139" i="6"/>
  <c r="O140" i="6"/>
  <c r="O141" i="6"/>
  <c r="O142" i="6"/>
  <c r="O143" i="6"/>
  <c r="O144" i="6"/>
  <c r="O145" i="6"/>
  <c r="O146" i="6"/>
  <c r="O147" i="6"/>
  <c r="O148" i="6"/>
  <c r="O149" i="6"/>
  <c r="O150" i="6"/>
  <c r="O151" i="6"/>
  <c r="O152" i="6"/>
  <c r="O153" i="6"/>
  <c r="O154" i="6"/>
  <c r="O155" i="6"/>
  <c r="O156" i="6"/>
  <c r="O157" i="6"/>
  <c r="O158" i="6"/>
  <c r="O159" i="6"/>
  <c r="O160" i="6"/>
  <c r="O161" i="6"/>
  <c r="O162" i="6"/>
  <c r="O163" i="6"/>
  <c r="O164" i="6"/>
  <c r="O165" i="6"/>
  <c r="O166" i="6"/>
  <c r="O167" i="6"/>
  <c r="O168" i="6"/>
  <c r="O169" i="6"/>
  <c r="O170" i="6"/>
  <c r="O171" i="6"/>
  <c r="O172" i="6"/>
  <c r="O173" i="6"/>
  <c r="O174" i="6"/>
  <c r="O175" i="6"/>
  <c r="O176" i="6"/>
  <c r="O177" i="6"/>
  <c r="O178" i="6"/>
  <c r="O179" i="6"/>
  <c r="O180" i="6"/>
  <c r="O181" i="6"/>
  <c r="O182" i="6"/>
  <c r="O183" i="6"/>
  <c r="O184" i="6"/>
  <c r="O185" i="6"/>
  <c r="O186" i="6"/>
  <c r="O187" i="6"/>
  <c r="O188" i="6"/>
  <c r="O189" i="6"/>
  <c r="O190" i="6"/>
  <c r="O191" i="6"/>
  <c r="O192" i="6"/>
  <c r="O193" i="6"/>
  <c r="O194" i="6"/>
  <c r="O195" i="6"/>
  <c r="O196" i="6"/>
  <c r="O197" i="6"/>
  <c r="O198" i="6"/>
  <c r="O199" i="6"/>
  <c r="O200" i="6"/>
  <c r="P101" i="6"/>
  <c r="P102" i="6"/>
  <c r="P103" i="6"/>
  <c r="P104" i="6"/>
  <c r="P105" i="6"/>
  <c r="P106" i="6"/>
  <c r="P107" i="6"/>
  <c r="P108" i="6"/>
  <c r="P109" i="6"/>
  <c r="P110" i="6"/>
  <c r="P111" i="6"/>
  <c r="P112" i="6"/>
  <c r="P113" i="6"/>
  <c r="P114" i="6"/>
  <c r="P115" i="6"/>
  <c r="P116" i="6"/>
  <c r="P117" i="6"/>
  <c r="P118" i="6"/>
  <c r="P119" i="6"/>
  <c r="P120" i="6"/>
  <c r="P121" i="6"/>
  <c r="P122" i="6"/>
  <c r="P123" i="6"/>
  <c r="P124" i="6"/>
  <c r="P125" i="6"/>
  <c r="P126" i="6"/>
  <c r="P127" i="6"/>
  <c r="P128" i="6"/>
  <c r="P129" i="6"/>
  <c r="P130" i="6"/>
  <c r="P131" i="6"/>
  <c r="P132" i="6"/>
  <c r="P133" i="6"/>
  <c r="P134" i="6"/>
  <c r="P135" i="6"/>
  <c r="P136" i="6"/>
  <c r="P137" i="6"/>
  <c r="P138" i="6"/>
  <c r="P139" i="6"/>
  <c r="P140" i="6"/>
  <c r="P141" i="6"/>
  <c r="P142" i="6"/>
  <c r="P143" i="6"/>
  <c r="P144" i="6"/>
  <c r="P145" i="6"/>
  <c r="P146" i="6"/>
  <c r="P147" i="6"/>
  <c r="P148" i="6"/>
  <c r="P149" i="6"/>
  <c r="P150" i="6"/>
  <c r="P151" i="6"/>
  <c r="P152" i="6"/>
  <c r="P153" i="6"/>
  <c r="P154" i="6"/>
  <c r="P155" i="6"/>
  <c r="P156" i="6"/>
  <c r="P157" i="6"/>
  <c r="P158" i="6"/>
  <c r="P159" i="6"/>
  <c r="P160" i="6"/>
  <c r="P161" i="6"/>
  <c r="P162" i="6"/>
  <c r="P163" i="6"/>
  <c r="P164" i="6"/>
  <c r="P165" i="6"/>
  <c r="P166" i="6"/>
  <c r="P167" i="6"/>
  <c r="P168" i="6"/>
  <c r="P169" i="6"/>
  <c r="P170" i="6"/>
  <c r="P171" i="6"/>
  <c r="P172" i="6"/>
  <c r="P173" i="6"/>
  <c r="P174" i="6"/>
  <c r="P175" i="6"/>
  <c r="P176" i="6"/>
  <c r="P177" i="6"/>
  <c r="P178" i="6"/>
  <c r="P179" i="6"/>
  <c r="P180" i="6"/>
  <c r="P181" i="6"/>
  <c r="P182" i="6"/>
  <c r="P183" i="6"/>
  <c r="P184" i="6"/>
  <c r="P185" i="6"/>
  <c r="P186" i="6"/>
  <c r="P187" i="6"/>
  <c r="P188" i="6"/>
  <c r="P189" i="6"/>
  <c r="P190" i="6"/>
  <c r="P191" i="6"/>
  <c r="P192" i="6"/>
  <c r="P193" i="6"/>
  <c r="P194" i="6"/>
  <c r="P195" i="6"/>
  <c r="P196" i="6"/>
  <c r="P197" i="6"/>
  <c r="P198" i="6"/>
  <c r="P199" i="6"/>
  <c r="P200" i="6"/>
  <c r="Q101" i="6"/>
  <c r="Q102" i="6"/>
  <c r="Q103" i="6"/>
  <c r="Q104" i="6"/>
  <c r="Q105" i="6"/>
  <c r="Q106" i="6"/>
  <c r="Q107" i="6"/>
  <c r="Q108" i="6"/>
  <c r="Q109" i="6"/>
  <c r="Q110" i="6"/>
  <c r="Q111" i="6"/>
  <c r="Q112" i="6"/>
  <c r="Q113" i="6"/>
  <c r="Q114" i="6"/>
  <c r="Q115" i="6"/>
  <c r="Q116" i="6"/>
  <c r="Q117" i="6"/>
  <c r="Q118" i="6"/>
  <c r="Q119" i="6"/>
  <c r="Q120" i="6"/>
  <c r="Q121" i="6"/>
  <c r="Q122" i="6"/>
  <c r="Q123" i="6"/>
  <c r="Q124" i="6"/>
  <c r="Q125" i="6"/>
  <c r="Q126" i="6"/>
  <c r="Q127" i="6"/>
  <c r="Q128" i="6"/>
  <c r="Q129" i="6"/>
  <c r="Q130" i="6"/>
  <c r="Q131" i="6"/>
  <c r="Q132" i="6"/>
  <c r="Q133" i="6"/>
  <c r="Q134" i="6"/>
  <c r="Q135" i="6"/>
  <c r="Q136" i="6"/>
  <c r="Q137" i="6"/>
  <c r="Q138" i="6"/>
  <c r="Q139" i="6"/>
  <c r="Q140" i="6"/>
  <c r="Q141" i="6"/>
  <c r="Q142" i="6"/>
  <c r="Q143" i="6"/>
  <c r="Q144" i="6"/>
  <c r="Q145" i="6"/>
  <c r="Q146" i="6"/>
  <c r="Q147" i="6"/>
  <c r="Q148" i="6"/>
  <c r="Q149" i="6"/>
  <c r="Q150" i="6"/>
  <c r="Q151" i="6"/>
  <c r="Q152" i="6"/>
  <c r="Q153" i="6"/>
  <c r="Q154" i="6"/>
  <c r="Q155" i="6"/>
  <c r="Q156" i="6"/>
  <c r="Q157" i="6"/>
  <c r="Q158" i="6"/>
  <c r="Q159" i="6"/>
  <c r="Q160" i="6"/>
  <c r="Q161" i="6"/>
  <c r="Q162" i="6"/>
  <c r="Q163" i="6"/>
  <c r="Q164" i="6"/>
  <c r="Q165" i="6"/>
  <c r="Q166" i="6"/>
  <c r="Q167" i="6"/>
  <c r="Q168" i="6"/>
  <c r="Q169" i="6"/>
  <c r="Q170" i="6"/>
  <c r="Q171" i="6"/>
  <c r="Q172" i="6"/>
  <c r="Q173" i="6"/>
  <c r="Q174" i="6"/>
  <c r="Q175" i="6"/>
  <c r="Q176" i="6"/>
  <c r="Q177" i="6"/>
  <c r="Q178" i="6"/>
  <c r="Q179" i="6"/>
  <c r="Q180" i="6"/>
  <c r="Q181" i="6"/>
  <c r="Q182" i="6"/>
  <c r="Q183" i="6"/>
  <c r="Q184" i="6"/>
  <c r="Q185" i="6"/>
  <c r="Q186" i="6"/>
  <c r="Q187" i="6"/>
  <c r="Q188" i="6"/>
  <c r="Q189" i="6"/>
  <c r="Q190" i="6"/>
  <c r="Q191" i="6"/>
  <c r="Q192" i="6"/>
  <c r="Q193" i="6"/>
  <c r="Q194" i="6"/>
  <c r="Q195" i="6"/>
  <c r="Q196" i="6"/>
  <c r="Q197" i="6"/>
  <c r="Q198" i="6"/>
  <c r="Q199" i="6"/>
  <c r="Q200" i="6"/>
  <c r="R101" i="6"/>
  <c r="R102" i="6"/>
  <c r="R103" i="6"/>
  <c r="R104" i="6"/>
  <c r="R105" i="6"/>
  <c r="R106" i="6"/>
  <c r="R107" i="6"/>
  <c r="R108" i="6"/>
  <c r="R109" i="6"/>
  <c r="R110" i="6"/>
  <c r="R111" i="6"/>
  <c r="R112" i="6"/>
  <c r="R113" i="6"/>
  <c r="R114" i="6"/>
  <c r="R115" i="6"/>
  <c r="R116" i="6"/>
  <c r="R117" i="6"/>
  <c r="R118" i="6"/>
  <c r="R119" i="6"/>
  <c r="R120" i="6"/>
  <c r="R121" i="6"/>
  <c r="R122" i="6"/>
  <c r="R123" i="6"/>
  <c r="R124" i="6"/>
  <c r="R125" i="6"/>
  <c r="R126" i="6"/>
  <c r="R127" i="6"/>
  <c r="R128" i="6"/>
  <c r="R129" i="6"/>
  <c r="R130" i="6"/>
  <c r="R131" i="6"/>
  <c r="R132" i="6"/>
  <c r="R133" i="6"/>
  <c r="R134" i="6"/>
  <c r="R135" i="6"/>
  <c r="R136" i="6"/>
  <c r="R137" i="6"/>
  <c r="R138" i="6"/>
  <c r="R139" i="6"/>
  <c r="R140" i="6"/>
  <c r="R141" i="6"/>
  <c r="R142" i="6"/>
  <c r="R143" i="6"/>
  <c r="R144" i="6"/>
  <c r="R145" i="6"/>
  <c r="R146" i="6"/>
  <c r="R147" i="6"/>
  <c r="R148" i="6"/>
  <c r="R149" i="6"/>
  <c r="R150" i="6"/>
  <c r="R151" i="6"/>
  <c r="R152" i="6"/>
  <c r="R153" i="6"/>
  <c r="R154" i="6"/>
  <c r="R155" i="6"/>
  <c r="R156" i="6"/>
  <c r="R157" i="6"/>
  <c r="R158" i="6"/>
  <c r="R159" i="6"/>
  <c r="R160" i="6"/>
  <c r="R161" i="6"/>
  <c r="R162" i="6"/>
  <c r="R163" i="6"/>
  <c r="R164" i="6"/>
  <c r="R165" i="6"/>
  <c r="R166" i="6"/>
  <c r="R167" i="6"/>
  <c r="R168" i="6"/>
  <c r="R169" i="6"/>
  <c r="R170" i="6"/>
  <c r="R171" i="6"/>
  <c r="R172" i="6"/>
  <c r="R173" i="6"/>
  <c r="R174" i="6"/>
  <c r="R175" i="6"/>
  <c r="R176" i="6"/>
  <c r="R177" i="6"/>
  <c r="R178" i="6"/>
  <c r="R179" i="6"/>
  <c r="R180" i="6"/>
  <c r="R181" i="6"/>
  <c r="R182" i="6"/>
  <c r="R183" i="6"/>
  <c r="R184" i="6"/>
  <c r="R185" i="6"/>
  <c r="R186" i="6"/>
  <c r="R187" i="6"/>
  <c r="R188" i="6"/>
  <c r="R189" i="6"/>
  <c r="R190" i="6"/>
  <c r="R191" i="6"/>
  <c r="R192" i="6"/>
  <c r="R193" i="6"/>
  <c r="R194" i="6"/>
  <c r="R195" i="6"/>
  <c r="R196" i="6"/>
  <c r="R197" i="6"/>
  <c r="R198" i="6"/>
  <c r="R199" i="6"/>
  <c r="R200" i="6"/>
  <c r="S101" i="6"/>
  <c r="S102" i="6"/>
  <c r="S103" i="6"/>
  <c r="S104" i="6"/>
  <c r="S105" i="6"/>
  <c r="S106" i="6"/>
  <c r="S107" i="6"/>
  <c r="S108" i="6"/>
  <c r="S109" i="6"/>
  <c r="S110" i="6"/>
  <c r="S111" i="6"/>
  <c r="S112" i="6"/>
  <c r="S113" i="6"/>
  <c r="S114" i="6"/>
  <c r="S115" i="6"/>
  <c r="S116" i="6"/>
  <c r="S117" i="6"/>
  <c r="S118" i="6"/>
  <c r="S119" i="6"/>
  <c r="S120" i="6"/>
  <c r="S121" i="6"/>
  <c r="S122" i="6"/>
  <c r="S123" i="6"/>
  <c r="S124" i="6"/>
  <c r="S125" i="6"/>
  <c r="S126" i="6"/>
  <c r="S127" i="6"/>
  <c r="S128" i="6"/>
  <c r="S129" i="6"/>
  <c r="S130" i="6"/>
  <c r="S131" i="6"/>
  <c r="S132" i="6"/>
  <c r="S133" i="6"/>
  <c r="S134" i="6"/>
  <c r="S135" i="6"/>
  <c r="S136" i="6"/>
  <c r="S137" i="6"/>
  <c r="S138" i="6"/>
  <c r="S139" i="6"/>
  <c r="S140" i="6"/>
  <c r="S141" i="6"/>
  <c r="S142" i="6"/>
  <c r="S143" i="6"/>
  <c r="S144" i="6"/>
  <c r="S145" i="6"/>
  <c r="S146" i="6"/>
  <c r="S147" i="6"/>
  <c r="S148" i="6"/>
  <c r="S149" i="6"/>
  <c r="S150" i="6"/>
  <c r="S151" i="6"/>
  <c r="S152" i="6"/>
  <c r="S153" i="6"/>
  <c r="S154" i="6"/>
  <c r="S155" i="6"/>
  <c r="S156" i="6"/>
  <c r="S157" i="6"/>
  <c r="S158" i="6"/>
  <c r="S159" i="6"/>
  <c r="S160" i="6"/>
  <c r="S161" i="6"/>
  <c r="S162" i="6"/>
  <c r="S163" i="6"/>
  <c r="S164" i="6"/>
  <c r="S165" i="6"/>
  <c r="S166" i="6"/>
  <c r="S167" i="6"/>
  <c r="S168" i="6"/>
  <c r="S169" i="6"/>
  <c r="S170" i="6"/>
  <c r="S171" i="6"/>
  <c r="S172" i="6"/>
  <c r="S173" i="6"/>
  <c r="S174" i="6"/>
  <c r="S175" i="6"/>
  <c r="S176" i="6"/>
  <c r="S177" i="6"/>
  <c r="S178" i="6"/>
  <c r="S179" i="6"/>
  <c r="S180" i="6"/>
  <c r="S181" i="6"/>
  <c r="S182" i="6"/>
  <c r="S183" i="6"/>
  <c r="S184" i="6"/>
  <c r="S185" i="6"/>
  <c r="S186" i="6"/>
  <c r="S187" i="6"/>
  <c r="S188" i="6"/>
  <c r="S189" i="6"/>
  <c r="S190" i="6"/>
  <c r="S191" i="6"/>
  <c r="S192" i="6"/>
  <c r="S193" i="6"/>
  <c r="S194" i="6"/>
  <c r="S195" i="6"/>
  <c r="S196" i="6"/>
  <c r="S197" i="6"/>
  <c r="S198" i="6"/>
  <c r="S199" i="6"/>
  <c r="S200" i="6"/>
  <c r="T101" i="6"/>
  <c r="T102" i="6"/>
  <c r="T103" i="6"/>
  <c r="T104" i="6"/>
  <c r="T105" i="6"/>
  <c r="T106" i="6"/>
  <c r="T107" i="6"/>
  <c r="T108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1" i="6"/>
  <c r="T142" i="6"/>
  <c r="T143" i="6"/>
  <c r="T144" i="6"/>
  <c r="T145" i="6"/>
  <c r="T146" i="6"/>
  <c r="T147" i="6"/>
  <c r="T148" i="6"/>
  <c r="T149" i="6"/>
  <c r="T150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175" i="6"/>
  <c r="T176" i="6"/>
  <c r="T177" i="6"/>
  <c r="T178" i="6"/>
  <c r="T179" i="6"/>
  <c r="T180" i="6"/>
  <c r="T181" i="6"/>
  <c r="T182" i="6"/>
  <c r="T183" i="6"/>
  <c r="T184" i="6"/>
  <c r="T185" i="6"/>
  <c r="T186" i="6"/>
  <c r="T187" i="6"/>
  <c r="T188" i="6"/>
  <c r="T189" i="6"/>
  <c r="T190" i="6"/>
  <c r="T191" i="6"/>
  <c r="T192" i="6"/>
  <c r="T193" i="6"/>
  <c r="T194" i="6"/>
  <c r="T195" i="6"/>
  <c r="T196" i="6"/>
  <c r="T197" i="6"/>
  <c r="T198" i="6"/>
  <c r="T199" i="6"/>
  <c r="T200" i="6"/>
  <c r="U101" i="6"/>
  <c r="U102" i="6"/>
  <c r="U103" i="6"/>
  <c r="U104" i="6"/>
  <c r="U105" i="6"/>
  <c r="U106" i="6"/>
  <c r="U107" i="6"/>
  <c r="U108" i="6"/>
  <c r="U109" i="6"/>
  <c r="U110" i="6"/>
  <c r="U111" i="6"/>
  <c r="U112" i="6"/>
  <c r="U113" i="6"/>
  <c r="U114" i="6"/>
  <c r="U115" i="6"/>
  <c r="U116" i="6"/>
  <c r="U117" i="6"/>
  <c r="U118" i="6"/>
  <c r="U119" i="6"/>
  <c r="U120" i="6"/>
  <c r="U121" i="6"/>
  <c r="U122" i="6"/>
  <c r="U123" i="6"/>
  <c r="U124" i="6"/>
  <c r="U125" i="6"/>
  <c r="U126" i="6"/>
  <c r="U127" i="6"/>
  <c r="U128" i="6"/>
  <c r="U129" i="6"/>
  <c r="U130" i="6"/>
  <c r="U131" i="6"/>
  <c r="U132" i="6"/>
  <c r="U133" i="6"/>
  <c r="U134" i="6"/>
  <c r="U135" i="6"/>
  <c r="U136" i="6"/>
  <c r="U137" i="6"/>
  <c r="U138" i="6"/>
  <c r="U139" i="6"/>
  <c r="U140" i="6"/>
  <c r="U141" i="6"/>
  <c r="U142" i="6"/>
  <c r="U143" i="6"/>
  <c r="U144" i="6"/>
  <c r="U145" i="6"/>
  <c r="U146" i="6"/>
  <c r="U147" i="6"/>
  <c r="U148" i="6"/>
  <c r="U149" i="6"/>
  <c r="U150" i="6"/>
  <c r="U151" i="6"/>
  <c r="U152" i="6"/>
  <c r="U153" i="6"/>
  <c r="U154" i="6"/>
  <c r="U155" i="6"/>
  <c r="U156" i="6"/>
  <c r="U157" i="6"/>
  <c r="U158" i="6"/>
  <c r="U159" i="6"/>
  <c r="U160" i="6"/>
  <c r="U161" i="6"/>
  <c r="U162" i="6"/>
  <c r="U163" i="6"/>
  <c r="U164" i="6"/>
  <c r="U165" i="6"/>
  <c r="U166" i="6"/>
  <c r="U167" i="6"/>
  <c r="U168" i="6"/>
  <c r="U169" i="6"/>
  <c r="U170" i="6"/>
  <c r="U171" i="6"/>
  <c r="U172" i="6"/>
  <c r="U173" i="6"/>
  <c r="U174" i="6"/>
  <c r="U175" i="6"/>
  <c r="U176" i="6"/>
  <c r="U177" i="6"/>
  <c r="U178" i="6"/>
  <c r="U179" i="6"/>
  <c r="U180" i="6"/>
  <c r="U181" i="6"/>
  <c r="U182" i="6"/>
  <c r="U183" i="6"/>
  <c r="U184" i="6"/>
  <c r="U185" i="6"/>
  <c r="U186" i="6"/>
  <c r="U187" i="6"/>
  <c r="U188" i="6"/>
  <c r="U189" i="6"/>
  <c r="U190" i="6"/>
  <c r="U191" i="6"/>
  <c r="U192" i="6"/>
  <c r="U193" i="6"/>
  <c r="U194" i="6"/>
  <c r="U195" i="6"/>
  <c r="U196" i="6"/>
  <c r="U197" i="6"/>
  <c r="U198" i="6"/>
  <c r="U199" i="6"/>
  <c r="U200" i="6"/>
  <c r="V101" i="6"/>
  <c r="V102" i="6"/>
  <c r="V103" i="6"/>
  <c r="V104" i="6"/>
  <c r="V105" i="6"/>
  <c r="V106" i="6"/>
  <c r="V107" i="6"/>
  <c r="V108" i="6"/>
  <c r="V109" i="6"/>
  <c r="V110" i="6"/>
  <c r="V111" i="6"/>
  <c r="V112" i="6"/>
  <c r="V113" i="6"/>
  <c r="V114" i="6"/>
  <c r="V115" i="6"/>
  <c r="V116" i="6"/>
  <c r="V117" i="6"/>
  <c r="V118" i="6"/>
  <c r="V119" i="6"/>
  <c r="V120" i="6"/>
  <c r="V121" i="6"/>
  <c r="V122" i="6"/>
  <c r="V123" i="6"/>
  <c r="V124" i="6"/>
  <c r="V125" i="6"/>
  <c r="V126" i="6"/>
  <c r="V127" i="6"/>
  <c r="V128" i="6"/>
  <c r="V129" i="6"/>
  <c r="V130" i="6"/>
  <c r="V131" i="6"/>
  <c r="V132" i="6"/>
  <c r="V133" i="6"/>
  <c r="V134" i="6"/>
  <c r="V135" i="6"/>
  <c r="V136" i="6"/>
  <c r="V137" i="6"/>
  <c r="V138" i="6"/>
  <c r="V139" i="6"/>
  <c r="V140" i="6"/>
  <c r="V141" i="6"/>
  <c r="V142" i="6"/>
  <c r="V143" i="6"/>
  <c r="V144" i="6"/>
  <c r="V145" i="6"/>
  <c r="V146" i="6"/>
  <c r="V147" i="6"/>
  <c r="V148" i="6"/>
  <c r="V149" i="6"/>
  <c r="V150" i="6"/>
  <c r="V151" i="6"/>
  <c r="V152" i="6"/>
  <c r="V153" i="6"/>
  <c r="V154" i="6"/>
  <c r="V155" i="6"/>
  <c r="V156" i="6"/>
  <c r="V157" i="6"/>
  <c r="V158" i="6"/>
  <c r="V159" i="6"/>
  <c r="V160" i="6"/>
  <c r="V161" i="6"/>
  <c r="V162" i="6"/>
  <c r="V163" i="6"/>
  <c r="V164" i="6"/>
  <c r="V165" i="6"/>
  <c r="V166" i="6"/>
  <c r="V167" i="6"/>
  <c r="V168" i="6"/>
  <c r="V169" i="6"/>
  <c r="V170" i="6"/>
  <c r="V171" i="6"/>
  <c r="V172" i="6"/>
  <c r="V173" i="6"/>
  <c r="V174" i="6"/>
  <c r="V175" i="6"/>
  <c r="V176" i="6"/>
  <c r="V177" i="6"/>
  <c r="V178" i="6"/>
  <c r="V179" i="6"/>
  <c r="V180" i="6"/>
  <c r="V181" i="6"/>
  <c r="V182" i="6"/>
  <c r="V183" i="6"/>
  <c r="V184" i="6"/>
  <c r="V185" i="6"/>
  <c r="V186" i="6"/>
  <c r="V187" i="6"/>
  <c r="V188" i="6"/>
  <c r="V189" i="6"/>
  <c r="V190" i="6"/>
  <c r="V191" i="6"/>
  <c r="V192" i="6"/>
  <c r="V193" i="6"/>
  <c r="V194" i="6"/>
  <c r="V195" i="6"/>
  <c r="V196" i="6"/>
  <c r="V197" i="6"/>
  <c r="V198" i="6"/>
  <c r="V199" i="6"/>
  <c r="V200" i="6"/>
  <c r="W101" i="6"/>
  <c r="W102" i="6"/>
  <c r="W103" i="6"/>
  <c r="W104" i="6"/>
  <c r="W105" i="6"/>
  <c r="W106" i="6"/>
  <c r="W107" i="6"/>
  <c r="W108" i="6"/>
  <c r="W109" i="6"/>
  <c r="W110" i="6"/>
  <c r="W111" i="6"/>
  <c r="W112" i="6"/>
  <c r="W113" i="6"/>
  <c r="W114" i="6"/>
  <c r="W115" i="6"/>
  <c r="W116" i="6"/>
  <c r="W117" i="6"/>
  <c r="W118" i="6"/>
  <c r="W119" i="6"/>
  <c r="W120" i="6"/>
  <c r="W121" i="6"/>
  <c r="W122" i="6"/>
  <c r="W123" i="6"/>
  <c r="W124" i="6"/>
  <c r="W125" i="6"/>
  <c r="W126" i="6"/>
  <c r="W127" i="6"/>
  <c r="W128" i="6"/>
  <c r="W129" i="6"/>
  <c r="W130" i="6"/>
  <c r="W131" i="6"/>
  <c r="W132" i="6"/>
  <c r="W133" i="6"/>
  <c r="W134" i="6"/>
  <c r="W135" i="6"/>
  <c r="W136" i="6"/>
  <c r="W137" i="6"/>
  <c r="W138" i="6"/>
  <c r="W139" i="6"/>
  <c r="W140" i="6"/>
  <c r="W141" i="6"/>
  <c r="W142" i="6"/>
  <c r="W143" i="6"/>
  <c r="W144" i="6"/>
  <c r="W145" i="6"/>
  <c r="W146" i="6"/>
  <c r="W147" i="6"/>
  <c r="W148" i="6"/>
  <c r="W149" i="6"/>
  <c r="W150" i="6"/>
  <c r="W151" i="6"/>
  <c r="W152" i="6"/>
  <c r="W153" i="6"/>
  <c r="W154" i="6"/>
  <c r="W155" i="6"/>
  <c r="W156" i="6"/>
  <c r="W157" i="6"/>
  <c r="W158" i="6"/>
  <c r="W159" i="6"/>
  <c r="W160" i="6"/>
  <c r="W161" i="6"/>
  <c r="W162" i="6"/>
  <c r="W163" i="6"/>
  <c r="W164" i="6"/>
  <c r="W165" i="6"/>
  <c r="W166" i="6"/>
  <c r="W167" i="6"/>
  <c r="W168" i="6"/>
  <c r="W169" i="6"/>
  <c r="W170" i="6"/>
  <c r="W171" i="6"/>
  <c r="W172" i="6"/>
  <c r="W173" i="6"/>
  <c r="W174" i="6"/>
  <c r="W175" i="6"/>
  <c r="W176" i="6"/>
  <c r="W177" i="6"/>
  <c r="W178" i="6"/>
  <c r="W179" i="6"/>
  <c r="W180" i="6"/>
  <c r="W181" i="6"/>
  <c r="W182" i="6"/>
  <c r="W183" i="6"/>
  <c r="W184" i="6"/>
  <c r="W185" i="6"/>
  <c r="W186" i="6"/>
  <c r="W187" i="6"/>
  <c r="W188" i="6"/>
  <c r="W189" i="6"/>
  <c r="W190" i="6"/>
  <c r="W191" i="6"/>
  <c r="W192" i="6"/>
  <c r="W193" i="6"/>
  <c r="W194" i="6"/>
  <c r="W195" i="6"/>
  <c r="W196" i="6"/>
  <c r="W197" i="6"/>
  <c r="W198" i="6"/>
  <c r="W199" i="6"/>
  <c r="W200" i="6"/>
  <c r="X101" i="6"/>
  <c r="X102" i="6"/>
  <c r="X103" i="6"/>
  <c r="X104" i="6"/>
  <c r="X105" i="6"/>
  <c r="X106" i="6"/>
  <c r="X107" i="6"/>
  <c r="X108" i="6"/>
  <c r="X109" i="6"/>
  <c r="X110" i="6"/>
  <c r="X111" i="6"/>
  <c r="X112" i="6"/>
  <c r="X113" i="6"/>
  <c r="X114" i="6"/>
  <c r="X115" i="6"/>
  <c r="X116" i="6"/>
  <c r="X117" i="6"/>
  <c r="X118" i="6"/>
  <c r="X119" i="6"/>
  <c r="X120" i="6"/>
  <c r="X121" i="6"/>
  <c r="X122" i="6"/>
  <c r="X123" i="6"/>
  <c r="X124" i="6"/>
  <c r="X125" i="6"/>
  <c r="X126" i="6"/>
  <c r="X127" i="6"/>
  <c r="X128" i="6"/>
  <c r="X129" i="6"/>
  <c r="X130" i="6"/>
  <c r="X131" i="6"/>
  <c r="X132" i="6"/>
  <c r="X133" i="6"/>
  <c r="X134" i="6"/>
  <c r="X135" i="6"/>
  <c r="X136" i="6"/>
  <c r="X137" i="6"/>
  <c r="X138" i="6"/>
  <c r="X139" i="6"/>
  <c r="X140" i="6"/>
  <c r="X141" i="6"/>
  <c r="X142" i="6"/>
  <c r="X143" i="6"/>
  <c r="X144" i="6"/>
  <c r="X145" i="6"/>
  <c r="X146" i="6"/>
  <c r="X147" i="6"/>
  <c r="X148" i="6"/>
  <c r="X149" i="6"/>
  <c r="X150" i="6"/>
  <c r="X151" i="6"/>
  <c r="X152" i="6"/>
  <c r="X153" i="6"/>
  <c r="X154" i="6"/>
  <c r="X155" i="6"/>
  <c r="X156" i="6"/>
  <c r="X157" i="6"/>
  <c r="X158" i="6"/>
  <c r="X159" i="6"/>
  <c r="X160" i="6"/>
  <c r="X161" i="6"/>
  <c r="X162" i="6"/>
  <c r="X163" i="6"/>
  <c r="X164" i="6"/>
  <c r="X165" i="6"/>
  <c r="X166" i="6"/>
  <c r="X167" i="6"/>
  <c r="X168" i="6"/>
  <c r="X169" i="6"/>
  <c r="X170" i="6"/>
  <c r="X171" i="6"/>
  <c r="X172" i="6"/>
  <c r="X173" i="6"/>
  <c r="X174" i="6"/>
  <c r="X175" i="6"/>
  <c r="X176" i="6"/>
  <c r="X177" i="6"/>
  <c r="X178" i="6"/>
  <c r="X179" i="6"/>
  <c r="X180" i="6"/>
  <c r="X181" i="6"/>
  <c r="X182" i="6"/>
  <c r="X183" i="6"/>
  <c r="X184" i="6"/>
  <c r="X185" i="6"/>
  <c r="X186" i="6"/>
  <c r="X187" i="6"/>
  <c r="X188" i="6"/>
  <c r="X189" i="6"/>
  <c r="X190" i="6"/>
  <c r="X191" i="6"/>
  <c r="X192" i="6"/>
  <c r="X193" i="6"/>
  <c r="X194" i="6"/>
  <c r="X195" i="6"/>
  <c r="X196" i="6"/>
  <c r="X197" i="6"/>
  <c r="X198" i="6"/>
  <c r="X199" i="6"/>
  <c r="X200" i="6"/>
  <c r="Y101" i="6"/>
  <c r="Y102" i="6"/>
  <c r="Y103" i="6"/>
  <c r="Y104" i="6"/>
  <c r="Y105" i="6"/>
  <c r="Y106" i="6"/>
  <c r="Y107" i="6"/>
  <c r="Y108" i="6"/>
  <c r="Y109" i="6"/>
  <c r="Y110" i="6"/>
  <c r="Y111" i="6"/>
  <c r="Y112" i="6"/>
  <c r="Y113" i="6"/>
  <c r="Y114" i="6"/>
  <c r="Y115" i="6"/>
  <c r="Y116" i="6"/>
  <c r="Y117" i="6"/>
  <c r="Y118" i="6"/>
  <c r="Y119" i="6"/>
  <c r="Y120" i="6"/>
  <c r="Y121" i="6"/>
  <c r="Y122" i="6"/>
  <c r="Y123" i="6"/>
  <c r="Y124" i="6"/>
  <c r="Y125" i="6"/>
  <c r="Y126" i="6"/>
  <c r="Y127" i="6"/>
  <c r="Y128" i="6"/>
  <c r="Y129" i="6"/>
  <c r="Y130" i="6"/>
  <c r="Y131" i="6"/>
  <c r="Y132" i="6"/>
  <c r="Y133" i="6"/>
  <c r="Y134" i="6"/>
  <c r="Y135" i="6"/>
  <c r="Y136" i="6"/>
  <c r="Y137" i="6"/>
  <c r="Y138" i="6"/>
  <c r="Y139" i="6"/>
  <c r="Y140" i="6"/>
  <c r="Y141" i="6"/>
  <c r="Y142" i="6"/>
  <c r="Y143" i="6"/>
  <c r="Y144" i="6"/>
  <c r="Y145" i="6"/>
  <c r="Y146" i="6"/>
  <c r="Y147" i="6"/>
  <c r="Y148" i="6"/>
  <c r="Y149" i="6"/>
  <c r="Y150" i="6"/>
  <c r="Y151" i="6"/>
  <c r="Y152" i="6"/>
  <c r="Y153" i="6"/>
  <c r="Y154" i="6"/>
  <c r="Y155" i="6"/>
  <c r="Y156" i="6"/>
  <c r="Y157" i="6"/>
  <c r="Y158" i="6"/>
  <c r="Y159" i="6"/>
  <c r="Y160" i="6"/>
  <c r="Y161" i="6"/>
  <c r="Y162" i="6"/>
  <c r="Y163" i="6"/>
  <c r="Y164" i="6"/>
  <c r="Y165" i="6"/>
  <c r="Y166" i="6"/>
  <c r="Y167" i="6"/>
  <c r="Y168" i="6"/>
  <c r="Y169" i="6"/>
  <c r="Y170" i="6"/>
  <c r="Y171" i="6"/>
  <c r="Y172" i="6"/>
  <c r="Y173" i="6"/>
  <c r="Y174" i="6"/>
  <c r="Y175" i="6"/>
  <c r="Y176" i="6"/>
  <c r="Y177" i="6"/>
  <c r="Y178" i="6"/>
  <c r="Y179" i="6"/>
  <c r="Y180" i="6"/>
  <c r="Y181" i="6"/>
  <c r="Y182" i="6"/>
  <c r="Y183" i="6"/>
  <c r="Y184" i="6"/>
  <c r="Y185" i="6"/>
  <c r="Y186" i="6"/>
  <c r="Y187" i="6"/>
  <c r="Y188" i="6"/>
  <c r="Y189" i="6"/>
  <c r="Y190" i="6"/>
  <c r="Y191" i="6"/>
  <c r="Y192" i="6"/>
  <c r="Y193" i="6"/>
  <c r="Y194" i="6"/>
  <c r="Y195" i="6"/>
  <c r="Y196" i="6"/>
  <c r="Y197" i="6"/>
  <c r="Y198" i="6"/>
  <c r="Y199" i="6"/>
  <c r="Y200" i="6"/>
  <c r="Z101" i="6"/>
  <c r="Z102" i="6"/>
  <c r="Z103" i="6"/>
  <c r="Z104" i="6"/>
  <c r="Z105" i="6"/>
  <c r="Z106" i="6"/>
  <c r="Z107" i="6"/>
  <c r="Z108" i="6"/>
  <c r="Z109" i="6"/>
  <c r="Z110" i="6"/>
  <c r="Z111" i="6"/>
  <c r="Z112" i="6"/>
  <c r="Z113" i="6"/>
  <c r="Z114" i="6"/>
  <c r="Z115" i="6"/>
  <c r="Z116" i="6"/>
  <c r="Z117" i="6"/>
  <c r="Z118" i="6"/>
  <c r="Z119" i="6"/>
  <c r="Z120" i="6"/>
  <c r="Z121" i="6"/>
  <c r="Z122" i="6"/>
  <c r="Z123" i="6"/>
  <c r="Z124" i="6"/>
  <c r="Z125" i="6"/>
  <c r="Z126" i="6"/>
  <c r="Z127" i="6"/>
  <c r="Z128" i="6"/>
  <c r="Z129" i="6"/>
  <c r="Z130" i="6"/>
  <c r="Z131" i="6"/>
  <c r="Z132" i="6"/>
  <c r="Z133" i="6"/>
  <c r="Z134" i="6"/>
  <c r="Z135" i="6"/>
  <c r="Z136" i="6"/>
  <c r="Z137" i="6"/>
  <c r="Z138" i="6"/>
  <c r="Z139" i="6"/>
  <c r="Z140" i="6"/>
  <c r="Z141" i="6"/>
  <c r="Z142" i="6"/>
  <c r="Z143" i="6"/>
  <c r="Z144" i="6"/>
  <c r="Z145" i="6"/>
  <c r="Z146" i="6"/>
  <c r="Z147" i="6"/>
  <c r="Z148" i="6"/>
  <c r="Z149" i="6"/>
  <c r="Z150" i="6"/>
  <c r="Z151" i="6"/>
  <c r="Z152" i="6"/>
  <c r="Z153" i="6"/>
  <c r="Z154" i="6"/>
  <c r="Z155" i="6"/>
  <c r="Z156" i="6"/>
  <c r="Z157" i="6"/>
  <c r="Z158" i="6"/>
  <c r="Z159" i="6"/>
  <c r="Z160" i="6"/>
  <c r="Z161" i="6"/>
  <c r="Z162" i="6"/>
  <c r="Z163" i="6"/>
  <c r="Z164" i="6"/>
  <c r="Z165" i="6"/>
  <c r="Z166" i="6"/>
  <c r="Z167" i="6"/>
  <c r="Z168" i="6"/>
  <c r="Z169" i="6"/>
  <c r="Z170" i="6"/>
  <c r="Z171" i="6"/>
  <c r="Z172" i="6"/>
  <c r="Z173" i="6"/>
  <c r="Z174" i="6"/>
  <c r="Z175" i="6"/>
  <c r="Z176" i="6"/>
  <c r="Z177" i="6"/>
  <c r="Z178" i="6"/>
  <c r="Z179" i="6"/>
  <c r="Z180" i="6"/>
  <c r="Z181" i="6"/>
  <c r="Z182" i="6"/>
  <c r="Z183" i="6"/>
  <c r="Z184" i="6"/>
  <c r="Z185" i="6"/>
  <c r="Z186" i="6"/>
  <c r="Z187" i="6"/>
  <c r="Z188" i="6"/>
  <c r="Z189" i="6"/>
  <c r="Z190" i="6"/>
  <c r="Z191" i="6"/>
  <c r="Z192" i="6"/>
  <c r="Z193" i="6"/>
  <c r="Z194" i="6"/>
  <c r="Z195" i="6"/>
  <c r="Z196" i="6"/>
  <c r="Z197" i="6"/>
  <c r="Z198" i="6"/>
  <c r="Z199" i="6"/>
  <c r="Z200" i="6"/>
  <c r="AA101" i="6"/>
  <c r="AA102" i="6"/>
  <c r="AA103" i="6"/>
  <c r="AA104" i="6"/>
  <c r="AA105" i="6"/>
  <c r="AA106" i="6"/>
  <c r="AA107" i="6"/>
  <c r="AA108" i="6"/>
  <c r="AA109" i="6"/>
  <c r="AA110" i="6"/>
  <c r="AA111" i="6"/>
  <c r="AA112" i="6"/>
  <c r="AA113" i="6"/>
  <c r="AA114" i="6"/>
  <c r="AA115" i="6"/>
  <c r="AA116" i="6"/>
  <c r="AA117" i="6"/>
  <c r="AA118" i="6"/>
  <c r="AA119" i="6"/>
  <c r="AA120" i="6"/>
  <c r="AA121" i="6"/>
  <c r="AA122" i="6"/>
  <c r="AA123" i="6"/>
  <c r="AA124" i="6"/>
  <c r="AA125" i="6"/>
  <c r="AA126" i="6"/>
  <c r="AA127" i="6"/>
  <c r="AA128" i="6"/>
  <c r="AA129" i="6"/>
  <c r="AA130" i="6"/>
  <c r="AA131" i="6"/>
  <c r="AA132" i="6"/>
  <c r="AA133" i="6"/>
  <c r="AA134" i="6"/>
  <c r="AA135" i="6"/>
  <c r="AA136" i="6"/>
  <c r="AA137" i="6"/>
  <c r="AA138" i="6"/>
  <c r="AA139" i="6"/>
  <c r="AA140" i="6"/>
  <c r="AA141" i="6"/>
  <c r="AA142" i="6"/>
  <c r="AA143" i="6"/>
  <c r="AA144" i="6"/>
  <c r="AA145" i="6"/>
  <c r="AA146" i="6"/>
  <c r="AA147" i="6"/>
  <c r="AA148" i="6"/>
  <c r="AA149" i="6"/>
  <c r="AA150" i="6"/>
  <c r="AA151" i="6"/>
  <c r="AA152" i="6"/>
  <c r="AA153" i="6"/>
  <c r="AA154" i="6"/>
  <c r="AA155" i="6"/>
  <c r="AA156" i="6"/>
  <c r="AA157" i="6"/>
  <c r="AA158" i="6"/>
  <c r="AA159" i="6"/>
  <c r="AA160" i="6"/>
  <c r="AA161" i="6"/>
  <c r="AA162" i="6"/>
  <c r="AA163" i="6"/>
  <c r="AA164" i="6"/>
  <c r="AA165" i="6"/>
  <c r="AA166" i="6"/>
  <c r="AA167" i="6"/>
  <c r="AA168" i="6"/>
  <c r="AA169" i="6"/>
  <c r="AA170" i="6"/>
  <c r="AA171" i="6"/>
  <c r="AA172" i="6"/>
  <c r="AA173" i="6"/>
  <c r="AA174" i="6"/>
  <c r="AA175" i="6"/>
  <c r="AA176" i="6"/>
  <c r="AA177" i="6"/>
  <c r="AA178" i="6"/>
  <c r="AA179" i="6"/>
  <c r="AA180" i="6"/>
  <c r="AA181" i="6"/>
  <c r="AA182" i="6"/>
  <c r="AA183" i="6"/>
  <c r="AA184" i="6"/>
  <c r="AA185" i="6"/>
  <c r="AA186" i="6"/>
  <c r="AA187" i="6"/>
  <c r="AA188" i="6"/>
  <c r="AA189" i="6"/>
  <c r="AA190" i="6"/>
  <c r="AA191" i="6"/>
  <c r="AA192" i="6"/>
  <c r="AA193" i="6"/>
  <c r="AA194" i="6"/>
  <c r="AA195" i="6"/>
  <c r="AA196" i="6"/>
  <c r="AA197" i="6"/>
  <c r="AA198" i="6"/>
  <c r="AA199" i="6"/>
  <c r="AA200" i="6"/>
  <c r="AB101" i="6"/>
  <c r="AB102" i="6"/>
  <c r="AB103" i="6"/>
  <c r="AB104" i="6"/>
  <c r="AB105" i="6"/>
  <c r="AB106" i="6"/>
  <c r="AB107" i="6"/>
  <c r="AB108" i="6"/>
  <c r="AB109" i="6"/>
  <c r="AB110" i="6"/>
  <c r="AB111" i="6"/>
  <c r="AB112" i="6"/>
  <c r="AB113" i="6"/>
  <c r="AB114" i="6"/>
  <c r="AB115" i="6"/>
  <c r="AB116" i="6"/>
  <c r="AB117" i="6"/>
  <c r="AB118" i="6"/>
  <c r="AB119" i="6"/>
  <c r="AB120" i="6"/>
  <c r="AB121" i="6"/>
  <c r="AB122" i="6"/>
  <c r="AB123" i="6"/>
  <c r="AB124" i="6"/>
  <c r="AB125" i="6"/>
  <c r="AB126" i="6"/>
  <c r="AB127" i="6"/>
  <c r="AB128" i="6"/>
  <c r="AB129" i="6"/>
  <c r="AB130" i="6"/>
  <c r="AB131" i="6"/>
  <c r="AB132" i="6"/>
  <c r="AB133" i="6"/>
  <c r="AB134" i="6"/>
  <c r="AB135" i="6"/>
  <c r="AB136" i="6"/>
  <c r="AB137" i="6"/>
  <c r="AB138" i="6"/>
  <c r="AB139" i="6"/>
  <c r="AB140" i="6"/>
  <c r="AB141" i="6"/>
  <c r="AB142" i="6"/>
  <c r="AB143" i="6"/>
  <c r="AB144" i="6"/>
  <c r="AB145" i="6"/>
  <c r="AB146" i="6"/>
  <c r="AB147" i="6"/>
  <c r="AB148" i="6"/>
  <c r="AB149" i="6"/>
  <c r="AB150" i="6"/>
  <c r="AB151" i="6"/>
  <c r="AB152" i="6"/>
  <c r="AB153" i="6"/>
  <c r="AB154" i="6"/>
  <c r="AB155" i="6"/>
  <c r="AB156" i="6"/>
  <c r="AB157" i="6"/>
  <c r="AB158" i="6"/>
  <c r="AB159" i="6"/>
  <c r="AB160" i="6"/>
  <c r="AB161" i="6"/>
  <c r="AB162" i="6"/>
  <c r="AB163" i="6"/>
  <c r="AB164" i="6"/>
  <c r="AB165" i="6"/>
  <c r="AB166" i="6"/>
  <c r="AB167" i="6"/>
  <c r="AB168" i="6"/>
  <c r="AB169" i="6"/>
  <c r="AB170" i="6"/>
  <c r="AB171" i="6"/>
  <c r="AB172" i="6"/>
  <c r="AB173" i="6"/>
  <c r="AB174" i="6"/>
  <c r="AB175" i="6"/>
  <c r="AB176" i="6"/>
  <c r="AB177" i="6"/>
  <c r="AB178" i="6"/>
  <c r="AB179" i="6"/>
  <c r="AB180" i="6"/>
  <c r="AB181" i="6"/>
  <c r="AB182" i="6"/>
  <c r="AB183" i="6"/>
  <c r="AB184" i="6"/>
  <c r="AB185" i="6"/>
  <c r="AB186" i="6"/>
  <c r="AB187" i="6"/>
  <c r="AB188" i="6"/>
  <c r="AB189" i="6"/>
  <c r="AB190" i="6"/>
  <c r="AB191" i="6"/>
  <c r="AB192" i="6"/>
  <c r="AB193" i="6"/>
  <c r="AB194" i="6"/>
  <c r="AB195" i="6"/>
  <c r="AB196" i="6"/>
  <c r="AB197" i="6"/>
  <c r="AB198" i="6"/>
  <c r="AB199" i="6"/>
  <c r="AB200" i="6"/>
  <c r="A10" i="6" l="1"/>
  <c r="C10" i="6" s="1"/>
  <c r="E10" i="6"/>
  <c r="I10" i="6"/>
  <c r="M10" i="6"/>
  <c r="Q10" i="6"/>
  <c r="U10" i="6"/>
  <c r="Y10" i="6"/>
  <c r="A11" i="6"/>
  <c r="C11" i="6" s="1"/>
  <c r="E11" i="6"/>
  <c r="I11" i="6"/>
  <c r="M11" i="6"/>
  <c r="Q11" i="6"/>
  <c r="U11" i="6"/>
  <c r="Y11" i="6"/>
  <c r="A12" i="6"/>
  <c r="C12" i="6" s="1"/>
  <c r="E12" i="6"/>
  <c r="I12" i="6"/>
  <c r="M12" i="6"/>
  <c r="Q12" i="6"/>
  <c r="U12" i="6"/>
  <c r="Y12" i="6"/>
  <c r="A13" i="6"/>
  <c r="C13" i="6" s="1"/>
  <c r="E13" i="6"/>
  <c r="I13" i="6"/>
  <c r="M13" i="6"/>
  <c r="Q13" i="6"/>
  <c r="U13" i="6"/>
  <c r="Y13" i="6"/>
  <c r="A14" i="6"/>
  <c r="C14" i="6" s="1"/>
  <c r="E14" i="6"/>
  <c r="I14" i="6"/>
  <c r="M14" i="6"/>
  <c r="Q14" i="6"/>
  <c r="U14" i="6"/>
  <c r="Y14" i="6"/>
  <c r="A15" i="6"/>
  <c r="C15" i="6" s="1"/>
  <c r="E15" i="6"/>
  <c r="I15" i="6"/>
  <c r="M15" i="6"/>
  <c r="Q15" i="6"/>
  <c r="U15" i="6"/>
  <c r="Y15" i="6"/>
  <c r="A16" i="6"/>
  <c r="B16" i="6" s="1"/>
  <c r="D16" i="6"/>
  <c r="F16" i="6"/>
  <c r="H16" i="6"/>
  <c r="J16" i="6"/>
  <c r="L16" i="6"/>
  <c r="N16" i="6"/>
  <c r="P16" i="6"/>
  <c r="R16" i="6"/>
  <c r="T16" i="6"/>
  <c r="V16" i="6"/>
  <c r="X16" i="6"/>
  <c r="Z16" i="6"/>
  <c r="A17" i="6"/>
  <c r="B17" i="6"/>
  <c r="C17" i="6"/>
  <c r="D17" i="6"/>
  <c r="E17" i="6"/>
  <c r="F17" i="6"/>
  <c r="G17" i="6"/>
  <c r="H17" i="6"/>
  <c r="I17" i="6"/>
  <c r="J17" i="6"/>
  <c r="K17" i="6"/>
  <c r="L17" i="6"/>
  <c r="M17" i="6"/>
  <c r="N17" i="6"/>
  <c r="O17" i="6"/>
  <c r="P17" i="6"/>
  <c r="Q17" i="6"/>
  <c r="R17" i="6"/>
  <c r="S17" i="6"/>
  <c r="T17" i="6"/>
  <c r="U17" i="6"/>
  <c r="V17" i="6"/>
  <c r="W17" i="6"/>
  <c r="X17" i="6"/>
  <c r="Y17" i="6"/>
  <c r="Z17" i="6"/>
  <c r="AA17" i="6"/>
  <c r="AB17" i="6"/>
  <c r="A18" i="6"/>
  <c r="B18" i="6"/>
  <c r="C18" i="6"/>
  <c r="D18" i="6"/>
  <c r="E18" i="6"/>
  <c r="F18" i="6"/>
  <c r="G18" i="6"/>
  <c r="H18" i="6"/>
  <c r="I18" i="6"/>
  <c r="J18" i="6"/>
  <c r="K18" i="6"/>
  <c r="L18" i="6"/>
  <c r="M18" i="6"/>
  <c r="N18" i="6"/>
  <c r="O18" i="6"/>
  <c r="P18" i="6"/>
  <c r="Q18" i="6"/>
  <c r="R18" i="6"/>
  <c r="S18" i="6"/>
  <c r="T18" i="6"/>
  <c r="U18" i="6"/>
  <c r="V18" i="6"/>
  <c r="W18" i="6"/>
  <c r="X18" i="6"/>
  <c r="Y18" i="6"/>
  <c r="Z18" i="6"/>
  <c r="AA18" i="6"/>
  <c r="AB18" i="6"/>
  <c r="A19" i="6"/>
  <c r="B19" i="6"/>
  <c r="C19" i="6"/>
  <c r="D19" i="6"/>
  <c r="E19" i="6"/>
  <c r="F19" i="6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20" i="6"/>
  <c r="B20" i="6"/>
  <c r="C20" i="6"/>
  <c r="D20" i="6"/>
  <c r="E20" i="6"/>
  <c r="F20" i="6"/>
  <c r="G20" i="6"/>
  <c r="H20" i="6"/>
  <c r="I20" i="6"/>
  <c r="J20" i="6"/>
  <c r="K20" i="6"/>
  <c r="L20" i="6"/>
  <c r="M20" i="6"/>
  <c r="N20" i="6"/>
  <c r="O20" i="6"/>
  <c r="P20" i="6"/>
  <c r="Q20" i="6"/>
  <c r="R20" i="6"/>
  <c r="S20" i="6"/>
  <c r="T20" i="6"/>
  <c r="U20" i="6"/>
  <c r="V20" i="6"/>
  <c r="W20" i="6"/>
  <c r="X20" i="6"/>
  <c r="Y20" i="6"/>
  <c r="Z20" i="6"/>
  <c r="AA20" i="6"/>
  <c r="AB20" i="6"/>
  <c r="A21" i="6"/>
  <c r="B21" i="6"/>
  <c r="C21" i="6"/>
  <c r="D21" i="6"/>
  <c r="E21" i="6"/>
  <c r="F21" i="6"/>
  <c r="G21" i="6"/>
  <c r="H21" i="6"/>
  <c r="I21" i="6"/>
  <c r="J21" i="6"/>
  <c r="K21" i="6"/>
  <c r="L21" i="6"/>
  <c r="M21" i="6"/>
  <c r="N21" i="6"/>
  <c r="O21" i="6"/>
  <c r="P21" i="6"/>
  <c r="Q21" i="6"/>
  <c r="R21" i="6"/>
  <c r="S21" i="6"/>
  <c r="T21" i="6"/>
  <c r="U21" i="6"/>
  <c r="V21" i="6"/>
  <c r="W21" i="6"/>
  <c r="X21" i="6"/>
  <c r="Y21" i="6"/>
  <c r="Z21" i="6"/>
  <c r="AA21" i="6"/>
  <c r="AB21" i="6"/>
  <c r="A22" i="6"/>
  <c r="B22" i="6"/>
  <c r="C22" i="6"/>
  <c r="D22" i="6"/>
  <c r="E22" i="6"/>
  <c r="F22" i="6"/>
  <c r="G22" i="6"/>
  <c r="H22" i="6"/>
  <c r="I22" i="6"/>
  <c r="J22" i="6"/>
  <c r="K22" i="6"/>
  <c r="L22" i="6"/>
  <c r="M22" i="6"/>
  <c r="N22" i="6"/>
  <c r="O22" i="6"/>
  <c r="P22" i="6"/>
  <c r="Q22" i="6"/>
  <c r="R22" i="6"/>
  <c r="S22" i="6"/>
  <c r="T22" i="6"/>
  <c r="U22" i="6"/>
  <c r="V22" i="6"/>
  <c r="W22" i="6"/>
  <c r="X22" i="6"/>
  <c r="Y22" i="6"/>
  <c r="Z22" i="6"/>
  <c r="AA22" i="6"/>
  <c r="AB22" i="6"/>
  <c r="A23" i="6"/>
  <c r="B23" i="6"/>
  <c r="C23" i="6"/>
  <c r="D23" i="6"/>
  <c r="E23" i="6"/>
  <c r="F23" i="6"/>
  <c r="G23" i="6"/>
  <c r="H23" i="6"/>
  <c r="I23" i="6"/>
  <c r="J23" i="6"/>
  <c r="K23" i="6"/>
  <c r="L23" i="6"/>
  <c r="M23" i="6"/>
  <c r="N23" i="6"/>
  <c r="O23" i="6"/>
  <c r="P23" i="6"/>
  <c r="Q23" i="6"/>
  <c r="R23" i="6"/>
  <c r="S23" i="6"/>
  <c r="T23" i="6"/>
  <c r="U23" i="6"/>
  <c r="V23" i="6"/>
  <c r="W23" i="6"/>
  <c r="X23" i="6"/>
  <c r="Y23" i="6"/>
  <c r="Z23" i="6"/>
  <c r="AA23" i="6"/>
  <c r="AB23" i="6"/>
  <c r="A24" i="6"/>
  <c r="B24" i="6"/>
  <c r="C24" i="6"/>
  <c r="D24" i="6"/>
  <c r="E24" i="6"/>
  <c r="F24" i="6"/>
  <c r="G24" i="6"/>
  <c r="H24" i="6"/>
  <c r="I24" i="6"/>
  <c r="J24" i="6"/>
  <c r="K24" i="6"/>
  <c r="L24" i="6"/>
  <c r="M24" i="6"/>
  <c r="N24" i="6"/>
  <c r="O24" i="6"/>
  <c r="P24" i="6"/>
  <c r="Q24" i="6"/>
  <c r="R24" i="6"/>
  <c r="S24" i="6"/>
  <c r="T24" i="6"/>
  <c r="U24" i="6"/>
  <c r="V24" i="6"/>
  <c r="W24" i="6"/>
  <c r="X24" i="6"/>
  <c r="Y24" i="6"/>
  <c r="Z24" i="6"/>
  <c r="AA24" i="6"/>
  <c r="AB24" i="6"/>
  <c r="A25" i="6"/>
  <c r="B25" i="6"/>
  <c r="C25" i="6"/>
  <c r="D25" i="6"/>
  <c r="E25" i="6"/>
  <c r="F25" i="6"/>
  <c r="G25" i="6"/>
  <c r="H25" i="6"/>
  <c r="I25" i="6"/>
  <c r="J25" i="6"/>
  <c r="K25" i="6"/>
  <c r="L25" i="6"/>
  <c r="M25" i="6"/>
  <c r="N25" i="6"/>
  <c r="O25" i="6"/>
  <c r="P25" i="6"/>
  <c r="Q25" i="6"/>
  <c r="R25" i="6"/>
  <c r="S25" i="6"/>
  <c r="T25" i="6"/>
  <c r="U25" i="6"/>
  <c r="V25" i="6"/>
  <c r="W25" i="6"/>
  <c r="X25" i="6"/>
  <c r="Z25" i="6" s="1"/>
  <c r="AB25" i="6" s="1"/>
  <c r="Y25" i="6"/>
  <c r="AA25" i="6"/>
  <c r="A26" i="6"/>
  <c r="B26" i="6"/>
  <c r="C26" i="6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Q26" i="6"/>
  <c r="R26" i="6"/>
  <c r="S26" i="6"/>
  <c r="T26" i="6"/>
  <c r="U26" i="6"/>
  <c r="V26" i="6"/>
  <c r="W26" i="6"/>
  <c r="X26" i="6"/>
  <c r="Z26" i="6" s="1"/>
  <c r="AB26" i="6" s="1"/>
  <c r="Y26" i="6"/>
  <c r="AA26" i="6"/>
  <c r="A27" i="6"/>
  <c r="B27" i="6"/>
  <c r="C27" i="6"/>
  <c r="D27" i="6"/>
  <c r="E27" i="6"/>
  <c r="F27" i="6"/>
  <c r="G27" i="6"/>
  <c r="H27" i="6"/>
  <c r="I27" i="6"/>
  <c r="J27" i="6"/>
  <c r="K27" i="6"/>
  <c r="L27" i="6"/>
  <c r="M27" i="6"/>
  <c r="N27" i="6"/>
  <c r="O27" i="6"/>
  <c r="P27" i="6"/>
  <c r="Q27" i="6"/>
  <c r="R27" i="6"/>
  <c r="S27" i="6"/>
  <c r="T27" i="6"/>
  <c r="U27" i="6"/>
  <c r="V27" i="6"/>
  <c r="W27" i="6"/>
  <c r="X27" i="6"/>
  <c r="Z27" i="6" s="1"/>
  <c r="AB27" i="6" s="1"/>
  <c r="Y27" i="6"/>
  <c r="AA27" i="6"/>
  <c r="A28" i="6"/>
  <c r="B28" i="6"/>
  <c r="C28" i="6"/>
  <c r="D28" i="6"/>
  <c r="E28" i="6"/>
  <c r="F28" i="6"/>
  <c r="G28" i="6"/>
  <c r="H28" i="6"/>
  <c r="I28" i="6"/>
  <c r="J28" i="6"/>
  <c r="K28" i="6"/>
  <c r="L28" i="6"/>
  <c r="M28" i="6"/>
  <c r="N28" i="6"/>
  <c r="O28" i="6"/>
  <c r="P28" i="6"/>
  <c r="Q28" i="6"/>
  <c r="R28" i="6"/>
  <c r="S28" i="6"/>
  <c r="T28" i="6"/>
  <c r="U28" i="6"/>
  <c r="V28" i="6"/>
  <c r="W28" i="6"/>
  <c r="X28" i="6"/>
  <c r="Z28" i="6" s="1"/>
  <c r="AB28" i="6" s="1"/>
  <c r="Y28" i="6"/>
  <c r="AA28" i="6"/>
  <c r="A29" i="6"/>
  <c r="B29" i="6"/>
  <c r="C29" i="6"/>
  <c r="D29" i="6"/>
  <c r="E29" i="6"/>
  <c r="F29" i="6"/>
  <c r="G29" i="6"/>
  <c r="H29" i="6"/>
  <c r="I29" i="6"/>
  <c r="J29" i="6"/>
  <c r="K29" i="6"/>
  <c r="L29" i="6"/>
  <c r="M29" i="6"/>
  <c r="N29" i="6"/>
  <c r="O29" i="6"/>
  <c r="P29" i="6"/>
  <c r="Q29" i="6"/>
  <c r="R29" i="6"/>
  <c r="S29" i="6"/>
  <c r="T29" i="6"/>
  <c r="U29" i="6"/>
  <c r="V29" i="6"/>
  <c r="W29" i="6"/>
  <c r="X29" i="6"/>
  <c r="Z29" i="6" s="1"/>
  <c r="AB29" i="6" s="1"/>
  <c r="Y29" i="6"/>
  <c r="AA29" i="6"/>
  <c r="A30" i="6"/>
  <c r="B30" i="6"/>
  <c r="C30" i="6"/>
  <c r="D30" i="6"/>
  <c r="E30" i="6"/>
  <c r="F30" i="6"/>
  <c r="G30" i="6"/>
  <c r="H30" i="6"/>
  <c r="I30" i="6"/>
  <c r="J30" i="6"/>
  <c r="K30" i="6"/>
  <c r="L30" i="6"/>
  <c r="M30" i="6"/>
  <c r="N30" i="6"/>
  <c r="O30" i="6"/>
  <c r="P30" i="6"/>
  <c r="Q30" i="6"/>
  <c r="R30" i="6"/>
  <c r="S30" i="6"/>
  <c r="T30" i="6"/>
  <c r="U30" i="6"/>
  <c r="V30" i="6"/>
  <c r="W30" i="6"/>
  <c r="X30" i="6"/>
  <c r="Z30" i="6" s="1"/>
  <c r="AB30" i="6" s="1"/>
  <c r="Y30" i="6"/>
  <c r="AA30" i="6"/>
  <c r="A31" i="6"/>
  <c r="B31" i="6"/>
  <c r="C31" i="6"/>
  <c r="D31" i="6"/>
  <c r="E31" i="6"/>
  <c r="F31" i="6"/>
  <c r="G31" i="6"/>
  <c r="H31" i="6"/>
  <c r="I31" i="6"/>
  <c r="J31" i="6"/>
  <c r="K31" i="6"/>
  <c r="L31" i="6"/>
  <c r="M31" i="6"/>
  <c r="N31" i="6"/>
  <c r="O31" i="6"/>
  <c r="P31" i="6"/>
  <c r="Q31" i="6"/>
  <c r="R31" i="6"/>
  <c r="S31" i="6"/>
  <c r="T31" i="6"/>
  <c r="U31" i="6"/>
  <c r="V31" i="6"/>
  <c r="W31" i="6"/>
  <c r="X31" i="6"/>
  <c r="Z31" i="6" s="1"/>
  <c r="AB31" i="6" s="1"/>
  <c r="Y31" i="6"/>
  <c r="AA31" i="6"/>
  <c r="A32" i="6"/>
  <c r="B32" i="6"/>
  <c r="C32" i="6"/>
  <c r="D32" i="6"/>
  <c r="E32" i="6"/>
  <c r="F32" i="6"/>
  <c r="G32" i="6"/>
  <c r="H32" i="6"/>
  <c r="I32" i="6"/>
  <c r="J32" i="6"/>
  <c r="K32" i="6"/>
  <c r="L32" i="6"/>
  <c r="M32" i="6"/>
  <c r="N32" i="6"/>
  <c r="O32" i="6"/>
  <c r="P32" i="6"/>
  <c r="Q32" i="6"/>
  <c r="R32" i="6"/>
  <c r="S32" i="6"/>
  <c r="T32" i="6"/>
  <c r="U32" i="6"/>
  <c r="V32" i="6"/>
  <c r="W32" i="6"/>
  <c r="X32" i="6"/>
  <c r="Z32" i="6" s="1"/>
  <c r="AB32" i="6" s="1"/>
  <c r="Y32" i="6"/>
  <c r="AA32" i="6"/>
  <c r="A33" i="6"/>
  <c r="B33" i="6"/>
  <c r="C33" i="6"/>
  <c r="D33" i="6"/>
  <c r="E33" i="6"/>
  <c r="F33" i="6"/>
  <c r="G33" i="6"/>
  <c r="H33" i="6"/>
  <c r="I33" i="6"/>
  <c r="J33" i="6"/>
  <c r="K33" i="6"/>
  <c r="L33" i="6"/>
  <c r="M33" i="6"/>
  <c r="N33" i="6"/>
  <c r="O33" i="6"/>
  <c r="P33" i="6"/>
  <c r="Q33" i="6"/>
  <c r="R33" i="6"/>
  <c r="S33" i="6"/>
  <c r="T33" i="6"/>
  <c r="U33" i="6"/>
  <c r="V33" i="6"/>
  <c r="W33" i="6"/>
  <c r="X33" i="6"/>
  <c r="Z33" i="6" s="1"/>
  <c r="AB33" i="6" s="1"/>
  <c r="Y33" i="6"/>
  <c r="AA33" i="6"/>
  <c r="A34" i="6"/>
  <c r="B34" i="6"/>
  <c r="C34" i="6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R34" i="6"/>
  <c r="S34" i="6"/>
  <c r="T34" i="6"/>
  <c r="U34" i="6"/>
  <c r="V34" i="6"/>
  <c r="W34" i="6"/>
  <c r="X34" i="6"/>
  <c r="Z34" i="6" s="1"/>
  <c r="AB34" i="6" s="1"/>
  <c r="Y34" i="6"/>
  <c r="AA34" i="6"/>
  <c r="A35" i="6"/>
  <c r="B35" i="6"/>
  <c r="C35" i="6"/>
  <c r="D35" i="6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Z35" i="6" s="1"/>
  <c r="AB35" i="6" s="1"/>
  <c r="Y35" i="6"/>
  <c r="AA35" i="6"/>
  <c r="A36" i="6"/>
  <c r="B36" i="6"/>
  <c r="C36" i="6"/>
  <c r="D36" i="6"/>
  <c r="E36" i="6"/>
  <c r="F36" i="6"/>
  <c r="G36" i="6"/>
  <c r="H36" i="6"/>
  <c r="I36" i="6"/>
  <c r="J36" i="6"/>
  <c r="K36" i="6"/>
  <c r="L36" i="6"/>
  <c r="M36" i="6"/>
  <c r="N36" i="6"/>
  <c r="O36" i="6"/>
  <c r="P36" i="6"/>
  <c r="Q36" i="6"/>
  <c r="R36" i="6"/>
  <c r="S36" i="6"/>
  <c r="T36" i="6"/>
  <c r="U36" i="6"/>
  <c r="V36" i="6"/>
  <c r="W36" i="6"/>
  <c r="X36" i="6"/>
  <c r="Z36" i="6" s="1"/>
  <c r="AB36" i="6" s="1"/>
  <c r="Y36" i="6"/>
  <c r="AA36" i="6"/>
  <c r="A37" i="6"/>
  <c r="B37" i="6"/>
  <c r="C37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Z37" i="6" s="1"/>
  <c r="AB37" i="6" s="1"/>
  <c r="S37" i="6"/>
  <c r="T37" i="6"/>
  <c r="U37" i="6"/>
  <c r="V37" i="6"/>
  <c r="W37" i="6"/>
  <c r="X37" i="6"/>
  <c r="Y37" i="6"/>
  <c r="AA37" i="6"/>
  <c r="A38" i="6"/>
  <c r="B38" i="6"/>
  <c r="C38" i="6"/>
  <c r="D38" i="6"/>
  <c r="E38" i="6"/>
  <c r="F38" i="6"/>
  <c r="G38" i="6"/>
  <c r="H38" i="6"/>
  <c r="I38" i="6"/>
  <c r="J38" i="6"/>
  <c r="K38" i="6"/>
  <c r="L38" i="6"/>
  <c r="M38" i="6"/>
  <c r="N38" i="6"/>
  <c r="O38" i="6"/>
  <c r="P38" i="6"/>
  <c r="Q38" i="6"/>
  <c r="R38" i="6"/>
  <c r="S38" i="6"/>
  <c r="T38" i="6"/>
  <c r="U38" i="6"/>
  <c r="V38" i="6"/>
  <c r="W38" i="6"/>
  <c r="X38" i="6"/>
  <c r="Z38" i="6" s="1"/>
  <c r="AB38" i="6" s="1"/>
  <c r="Y38" i="6"/>
  <c r="AA38" i="6"/>
  <c r="A39" i="6"/>
  <c r="B39" i="6"/>
  <c r="C39" i="6"/>
  <c r="D39" i="6"/>
  <c r="E39" i="6"/>
  <c r="F39" i="6"/>
  <c r="G39" i="6"/>
  <c r="H39" i="6"/>
  <c r="I39" i="6"/>
  <c r="J39" i="6"/>
  <c r="K39" i="6"/>
  <c r="L39" i="6"/>
  <c r="M39" i="6"/>
  <c r="N39" i="6"/>
  <c r="O39" i="6"/>
  <c r="P39" i="6"/>
  <c r="Q39" i="6"/>
  <c r="R39" i="6"/>
  <c r="S39" i="6"/>
  <c r="T39" i="6"/>
  <c r="U39" i="6"/>
  <c r="V39" i="6"/>
  <c r="W39" i="6"/>
  <c r="X39" i="6"/>
  <c r="Z39" i="6" s="1"/>
  <c r="AB39" i="6" s="1"/>
  <c r="Y39" i="6"/>
  <c r="AA39" i="6"/>
  <c r="A40" i="6"/>
  <c r="B40" i="6"/>
  <c r="C40" i="6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S40" i="6"/>
  <c r="T40" i="6"/>
  <c r="U40" i="6"/>
  <c r="V40" i="6"/>
  <c r="W40" i="6"/>
  <c r="X40" i="6"/>
  <c r="Z40" i="6" s="1"/>
  <c r="AB40" i="6" s="1"/>
  <c r="Y40" i="6"/>
  <c r="AA40" i="6"/>
  <c r="A41" i="6"/>
  <c r="B41" i="6"/>
  <c r="C41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U41" i="6"/>
  <c r="V41" i="6"/>
  <c r="W41" i="6"/>
  <c r="X41" i="6"/>
  <c r="Z41" i="6" s="1"/>
  <c r="AB41" i="6" s="1"/>
  <c r="Y41" i="6"/>
  <c r="AA41" i="6"/>
  <c r="A42" i="6"/>
  <c r="B42" i="6"/>
  <c r="C42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T42" i="6"/>
  <c r="U42" i="6"/>
  <c r="V42" i="6"/>
  <c r="W42" i="6"/>
  <c r="X42" i="6"/>
  <c r="Z42" i="6" s="1"/>
  <c r="AB42" i="6" s="1"/>
  <c r="Y42" i="6"/>
  <c r="AA42" i="6"/>
  <c r="A43" i="6"/>
  <c r="B43" i="6"/>
  <c r="C43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T43" i="6"/>
  <c r="U43" i="6"/>
  <c r="V43" i="6"/>
  <c r="W43" i="6"/>
  <c r="X43" i="6"/>
  <c r="Z43" i="6" s="1"/>
  <c r="AB43" i="6" s="1"/>
  <c r="Y43" i="6"/>
  <c r="AA43" i="6"/>
  <c r="A44" i="6"/>
  <c r="B44" i="6"/>
  <c r="C44" i="6"/>
  <c r="D44" i="6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4" i="6"/>
  <c r="W44" i="6"/>
  <c r="X44" i="6"/>
  <c r="Z44" i="6" s="1"/>
  <c r="AB44" i="6" s="1"/>
  <c r="Y44" i="6"/>
  <c r="AA44" i="6"/>
  <c r="A45" i="6"/>
  <c r="B45" i="6"/>
  <c r="C45" i="6"/>
  <c r="D45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T45" i="6"/>
  <c r="U45" i="6"/>
  <c r="V45" i="6"/>
  <c r="W45" i="6"/>
  <c r="X45" i="6"/>
  <c r="Z45" i="6" s="1"/>
  <c r="AB45" i="6" s="1"/>
  <c r="Y45" i="6"/>
  <c r="AA45" i="6"/>
  <c r="A46" i="6"/>
  <c r="B46" i="6"/>
  <c r="C46" i="6"/>
  <c r="D46" i="6"/>
  <c r="E46" i="6"/>
  <c r="F46" i="6"/>
  <c r="G46" i="6"/>
  <c r="H46" i="6"/>
  <c r="I46" i="6"/>
  <c r="J46" i="6"/>
  <c r="K46" i="6"/>
  <c r="L46" i="6"/>
  <c r="M46" i="6"/>
  <c r="N46" i="6"/>
  <c r="O46" i="6"/>
  <c r="P46" i="6"/>
  <c r="Q46" i="6"/>
  <c r="R46" i="6"/>
  <c r="S46" i="6"/>
  <c r="T46" i="6"/>
  <c r="U46" i="6"/>
  <c r="V46" i="6"/>
  <c r="W46" i="6"/>
  <c r="X46" i="6"/>
  <c r="Z46" i="6" s="1"/>
  <c r="AB46" i="6" s="1"/>
  <c r="Y46" i="6"/>
  <c r="AA46" i="6"/>
  <c r="A47" i="6"/>
  <c r="B47" i="6"/>
  <c r="C47" i="6"/>
  <c r="D47" i="6"/>
  <c r="E47" i="6"/>
  <c r="F47" i="6"/>
  <c r="G47" i="6"/>
  <c r="H47" i="6"/>
  <c r="I47" i="6"/>
  <c r="J47" i="6"/>
  <c r="K47" i="6"/>
  <c r="L47" i="6"/>
  <c r="M47" i="6"/>
  <c r="N47" i="6"/>
  <c r="O47" i="6"/>
  <c r="P47" i="6"/>
  <c r="Q47" i="6"/>
  <c r="R47" i="6"/>
  <c r="S47" i="6"/>
  <c r="T47" i="6"/>
  <c r="U47" i="6"/>
  <c r="V47" i="6"/>
  <c r="W47" i="6"/>
  <c r="X47" i="6"/>
  <c r="Z47" i="6" s="1"/>
  <c r="AB47" i="6" s="1"/>
  <c r="Y47" i="6"/>
  <c r="AA47" i="6"/>
  <c r="A48" i="6"/>
  <c r="B48" i="6"/>
  <c r="C48" i="6"/>
  <c r="D48" i="6"/>
  <c r="E48" i="6"/>
  <c r="F48" i="6"/>
  <c r="G48" i="6"/>
  <c r="H48" i="6"/>
  <c r="I48" i="6"/>
  <c r="J48" i="6"/>
  <c r="K48" i="6"/>
  <c r="L48" i="6"/>
  <c r="M48" i="6"/>
  <c r="N48" i="6"/>
  <c r="O48" i="6"/>
  <c r="P48" i="6"/>
  <c r="Q48" i="6"/>
  <c r="R48" i="6"/>
  <c r="S48" i="6"/>
  <c r="T48" i="6"/>
  <c r="U48" i="6"/>
  <c r="V48" i="6"/>
  <c r="W48" i="6"/>
  <c r="X48" i="6"/>
  <c r="Z48" i="6" s="1"/>
  <c r="AB48" i="6" s="1"/>
  <c r="Y48" i="6"/>
  <c r="AA48" i="6"/>
  <c r="A49" i="6"/>
  <c r="B49" i="6"/>
  <c r="C49" i="6"/>
  <c r="D49" i="6"/>
  <c r="E49" i="6"/>
  <c r="F49" i="6"/>
  <c r="G49" i="6"/>
  <c r="H49" i="6"/>
  <c r="I49" i="6"/>
  <c r="J49" i="6"/>
  <c r="K49" i="6"/>
  <c r="L49" i="6"/>
  <c r="M49" i="6"/>
  <c r="N49" i="6"/>
  <c r="O49" i="6"/>
  <c r="P49" i="6"/>
  <c r="Q49" i="6"/>
  <c r="R49" i="6"/>
  <c r="S49" i="6"/>
  <c r="T49" i="6"/>
  <c r="U49" i="6"/>
  <c r="V49" i="6"/>
  <c r="W49" i="6"/>
  <c r="X49" i="6"/>
  <c r="Z49" i="6" s="1"/>
  <c r="AB49" i="6" s="1"/>
  <c r="Y49" i="6"/>
  <c r="AA49" i="6"/>
  <c r="A50" i="6"/>
  <c r="B50" i="6"/>
  <c r="C50" i="6"/>
  <c r="D50" i="6"/>
  <c r="E50" i="6"/>
  <c r="F50" i="6"/>
  <c r="G50" i="6"/>
  <c r="H50" i="6"/>
  <c r="I50" i="6"/>
  <c r="J50" i="6"/>
  <c r="K50" i="6"/>
  <c r="L50" i="6"/>
  <c r="M50" i="6"/>
  <c r="N50" i="6"/>
  <c r="O50" i="6"/>
  <c r="P50" i="6"/>
  <c r="Q50" i="6"/>
  <c r="R50" i="6"/>
  <c r="S50" i="6"/>
  <c r="T50" i="6"/>
  <c r="U50" i="6"/>
  <c r="V50" i="6"/>
  <c r="W50" i="6"/>
  <c r="X50" i="6"/>
  <c r="Z50" i="6" s="1"/>
  <c r="AB50" i="6" s="1"/>
  <c r="Y50" i="6"/>
  <c r="AA50" i="6"/>
  <c r="A51" i="6"/>
  <c r="B51" i="6"/>
  <c r="C51" i="6"/>
  <c r="D51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U51" i="6"/>
  <c r="V51" i="6"/>
  <c r="W51" i="6"/>
  <c r="X51" i="6"/>
  <c r="Z51" i="6" s="1"/>
  <c r="AB51" i="6" s="1"/>
  <c r="Y51" i="6"/>
  <c r="AA51" i="6"/>
  <c r="A52" i="6"/>
  <c r="B52" i="6"/>
  <c r="C52" i="6"/>
  <c r="D52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Z52" i="6" s="1"/>
  <c r="AB52" i="6" s="1"/>
  <c r="Y52" i="6"/>
  <c r="AA52" i="6"/>
  <c r="A53" i="6"/>
  <c r="B53" i="6"/>
  <c r="C53" i="6"/>
  <c r="D53" i="6"/>
  <c r="E53" i="6"/>
  <c r="F53" i="6"/>
  <c r="G53" i="6"/>
  <c r="H53" i="6"/>
  <c r="I53" i="6"/>
  <c r="J53" i="6"/>
  <c r="K53" i="6"/>
  <c r="L53" i="6"/>
  <c r="M53" i="6"/>
  <c r="N53" i="6"/>
  <c r="O53" i="6"/>
  <c r="P53" i="6"/>
  <c r="Q53" i="6"/>
  <c r="R53" i="6"/>
  <c r="S53" i="6"/>
  <c r="T53" i="6"/>
  <c r="U53" i="6"/>
  <c r="V53" i="6"/>
  <c r="W53" i="6"/>
  <c r="X53" i="6"/>
  <c r="Z53" i="6" s="1"/>
  <c r="AB53" i="6" s="1"/>
  <c r="Y53" i="6"/>
  <c r="AA53" i="6"/>
  <c r="A54" i="6"/>
  <c r="B54" i="6"/>
  <c r="C54" i="6"/>
  <c r="D54" i="6"/>
  <c r="E54" i="6"/>
  <c r="F54" i="6"/>
  <c r="G54" i="6"/>
  <c r="H54" i="6"/>
  <c r="I54" i="6"/>
  <c r="J54" i="6"/>
  <c r="K54" i="6"/>
  <c r="L54" i="6"/>
  <c r="M54" i="6"/>
  <c r="N54" i="6"/>
  <c r="O54" i="6"/>
  <c r="P54" i="6"/>
  <c r="Q54" i="6"/>
  <c r="R54" i="6"/>
  <c r="S54" i="6"/>
  <c r="T54" i="6"/>
  <c r="U54" i="6"/>
  <c r="V54" i="6"/>
  <c r="W54" i="6"/>
  <c r="X54" i="6"/>
  <c r="Z54" i="6" s="1"/>
  <c r="AB54" i="6" s="1"/>
  <c r="Y54" i="6"/>
  <c r="AA54" i="6"/>
  <c r="A55" i="6"/>
  <c r="B55" i="6"/>
  <c r="C55" i="6"/>
  <c r="D55" i="6"/>
  <c r="E55" i="6"/>
  <c r="F55" i="6"/>
  <c r="G55" i="6"/>
  <c r="H55" i="6"/>
  <c r="I55" i="6"/>
  <c r="J55" i="6"/>
  <c r="K55" i="6"/>
  <c r="L55" i="6"/>
  <c r="M55" i="6"/>
  <c r="N55" i="6"/>
  <c r="O55" i="6"/>
  <c r="P55" i="6"/>
  <c r="Q55" i="6"/>
  <c r="R55" i="6"/>
  <c r="S55" i="6"/>
  <c r="T55" i="6"/>
  <c r="U55" i="6"/>
  <c r="V55" i="6"/>
  <c r="W55" i="6"/>
  <c r="X55" i="6"/>
  <c r="Z55" i="6" s="1"/>
  <c r="AB55" i="6" s="1"/>
  <c r="Y55" i="6"/>
  <c r="AA55" i="6"/>
  <c r="A56" i="6"/>
  <c r="B56" i="6"/>
  <c r="C56" i="6"/>
  <c r="D56" i="6"/>
  <c r="E56" i="6"/>
  <c r="F56" i="6"/>
  <c r="G56" i="6"/>
  <c r="H56" i="6"/>
  <c r="I56" i="6"/>
  <c r="J56" i="6"/>
  <c r="K56" i="6"/>
  <c r="L56" i="6"/>
  <c r="M56" i="6"/>
  <c r="N56" i="6"/>
  <c r="O56" i="6"/>
  <c r="P56" i="6"/>
  <c r="Q56" i="6"/>
  <c r="R56" i="6"/>
  <c r="S56" i="6"/>
  <c r="T56" i="6"/>
  <c r="U56" i="6"/>
  <c r="V56" i="6"/>
  <c r="W56" i="6"/>
  <c r="X56" i="6"/>
  <c r="Z56" i="6" s="1"/>
  <c r="AB56" i="6" s="1"/>
  <c r="Y56" i="6"/>
  <c r="AA56" i="6"/>
  <c r="A57" i="6"/>
  <c r="B57" i="6"/>
  <c r="C57" i="6"/>
  <c r="D57" i="6"/>
  <c r="E57" i="6"/>
  <c r="F57" i="6"/>
  <c r="G57" i="6"/>
  <c r="H57" i="6"/>
  <c r="I57" i="6"/>
  <c r="J57" i="6"/>
  <c r="K57" i="6"/>
  <c r="L57" i="6"/>
  <c r="M57" i="6"/>
  <c r="N57" i="6"/>
  <c r="O57" i="6"/>
  <c r="P57" i="6"/>
  <c r="Q57" i="6"/>
  <c r="R57" i="6"/>
  <c r="S57" i="6"/>
  <c r="T57" i="6"/>
  <c r="U57" i="6"/>
  <c r="V57" i="6"/>
  <c r="W57" i="6"/>
  <c r="X57" i="6"/>
  <c r="Z57" i="6" s="1"/>
  <c r="AB57" i="6" s="1"/>
  <c r="Y57" i="6"/>
  <c r="AA57" i="6"/>
  <c r="A58" i="6"/>
  <c r="B58" i="6"/>
  <c r="C58" i="6"/>
  <c r="D58" i="6"/>
  <c r="E58" i="6"/>
  <c r="F58" i="6"/>
  <c r="G58" i="6"/>
  <c r="H58" i="6"/>
  <c r="I58" i="6"/>
  <c r="J58" i="6"/>
  <c r="K58" i="6"/>
  <c r="L58" i="6"/>
  <c r="M58" i="6"/>
  <c r="N58" i="6"/>
  <c r="O58" i="6"/>
  <c r="P58" i="6"/>
  <c r="Q58" i="6"/>
  <c r="R58" i="6"/>
  <c r="S58" i="6"/>
  <c r="T58" i="6"/>
  <c r="U58" i="6"/>
  <c r="V58" i="6"/>
  <c r="W58" i="6"/>
  <c r="X58" i="6"/>
  <c r="Z58" i="6" s="1"/>
  <c r="AB58" i="6" s="1"/>
  <c r="Y58" i="6"/>
  <c r="AA58" i="6"/>
  <c r="A59" i="6"/>
  <c r="B59" i="6"/>
  <c r="C59" i="6"/>
  <c r="D59" i="6"/>
  <c r="E59" i="6"/>
  <c r="F59" i="6"/>
  <c r="G59" i="6"/>
  <c r="H59" i="6"/>
  <c r="I59" i="6"/>
  <c r="J59" i="6"/>
  <c r="K59" i="6"/>
  <c r="L59" i="6"/>
  <c r="M59" i="6"/>
  <c r="N59" i="6"/>
  <c r="O59" i="6"/>
  <c r="P59" i="6"/>
  <c r="Q59" i="6"/>
  <c r="R59" i="6"/>
  <c r="S59" i="6"/>
  <c r="T59" i="6"/>
  <c r="U59" i="6"/>
  <c r="V59" i="6"/>
  <c r="W59" i="6"/>
  <c r="X59" i="6"/>
  <c r="Z59" i="6" s="1"/>
  <c r="AB59" i="6" s="1"/>
  <c r="Y59" i="6"/>
  <c r="AA59" i="6"/>
  <c r="A60" i="6"/>
  <c r="B60" i="6"/>
  <c r="C60" i="6"/>
  <c r="D60" i="6"/>
  <c r="E60" i="6"/>
  <c r="F60" i="6"/>
  <c r="G60" i="6"/>
  <c r="H60" i="6"/>
  <c r="I60" i="6"/>
  <c r="J60" i="6"/>
  <c r="K60" i="6"/>
  <c r="L60" i="6"/>
  <c r="M60" i="6"/>
  <c r="N60" i="6"/>
  <c r="O60" i="6"/>
  <c r="P60" i="6"/>
  <c r="Q60" i="6"/>
  <c r="R60" i="6"/>
  <c r="S60" i="6"/>
  <c r="T60" i="6"/>
  <c r="U60" i="6"/>
  <c r="V60" i="6"/>
  <c r="W60" i="6"/>
  <c r="X60" i="6"/>
  <c r="Z60" i="6" s="1"/>
  <c r="AB60" i="6" s="1"/>
  <c r="Y60" i="6"/>
  <c r="AA60" i="6"/>
  <c r="A61" i="6"/>
  <c r="B61" i="6"/>
  <c r="C61" i="6"/>
  <c r="D61" i="6"/>
  <c r="E61" i="6"/>
  <c r="F61" i="6"/>
  <c r="G61" i="6"/>
  <c r="H61" i="6"/>
  <c r="I61" i="6"/>
  <c r="J61" i="6"/>
  <c r="K61" i="6"/>
  <c r="L61" i="6"/>
  <c r="M61" i="6"/>
  <c r="N61" i="6"/>
  <c r="O61" i="6"/>
  <c r="P61" i="6"/>
  <c r="Q61" i="6"/>
  <c r="R61" i="6"/>
  <c r="S61" i="6"/>
  <c r="T61" i="6"/>
  <c r="U61" i="6"/>
  <c r="V61" i="6"/>
  <c r="W61" i="6"/>
  <c r="X61" i="6"/>
  <c r="Z61" i="6" s="1"/>
  <c r="AB61" i="6" s="1"/>
  <c r="Y61" i="6"/>
  <c r="AA61" i="6"/>
  <c r="A62" i="6"/>
  <c r="B62" i="6"/>
  <c r="C62" i="6"/>
  <c r="D62" i="6"/>
  <c r="E62" i="6"/>
  <c r="F62" i="6"/>
  <c r="G62" i="6"/>
  <c r="H62" i="6"/>
  <c r="I62" i="6"/>
  <c r="J62" i="6"/>
  <c r="K62" i="6"/>
  <c r="L62" i="6"/>
  <c r="M62" i="6"/>
  <c r="N62" i="6"/>
  <c r="O62" i="6"/>
  <c r="P62" i="6"/>
  <c r="Q62" i="6"/>
  <c r="R62" i="6"/>
  <c r="S62" i="6"/>
  <c r="T62" i="6"/>
  <c r="U62" i="6"/>
  <c r="V62" i="6"/>
  <c r="W62" i="6"/>
  <c r="X62" i="6"/>
  <c r="Z62" i="6" s="1"/>
  <c r="AB62" i="6" s="1"/>
  <c r="Y62" i="6"/>
  <c r="AA62" i="6"/>
  <c r="A63" i="6"/>
  <c r="B63" i="6"/>
  <c r="C63" i="6"/>
  <c r="D63" i="6"/>
  <c r="E63" i="6"/>
  <c r="F63" i="6"/>
  <c r="G63" i="6"/>
  <c r="H63" i="6"/>
  <c r="I63" i="6"/>
  <c r="J63" i="6"/>
  <c r="K63" i="6"/>
  <c r="L63" i="6"/>
  <c r="M63" i="6"/>
  <c r="N63" i="6"/>
  <c r="O63" i="6"/>
  <c r="P63" i="6"/>
  <c r="Q63" i="6"/>
  <c r="R63" i="6"/>
  <c r="S63" i="6"/>
  <c r="T63" i="6"/>
  <c r="U63" i="6"/>
  <c r="V63" i="6"/>
  <c r="Z63" i="6" s="1"/>
  <c r="AB63" i="6" s="1"/>
  <c r="W63" i="6"/>
  <c r="X63" i="6"/>
  <c r="Y63" i="6"/>
  <c r="AA63" i="6"/>
  <c r="A64" i="6"/>
  <c r="B64" i="6"/>
  <c r="C64" i="6"/>
  <c r="D64" i="6"/>
  <c r="E64" i="6"/>
  <c r="F64" i="6"/>
  <c r="G64" i="6"/>
  <c r="H64" i="6"/>
  <c r="I64" i="6"/>
  <c r="J64" i="6"/>
  <c r="K64" i="6"/>
  <c r="L64" i="6"/>
  <c r="M64" i="6"/>
  <c r="N64" i="6"/>
  <c r="O64" i="6"/>
  <c r="P64" i="6"/>
  <c r="Q64" i="6"/>
  <c r="R64" i="6"/>
  <c r="S64" i="6"/>
  <c r="T64" i="6"/>
  <c r="U64" i="6"/>
  <c r="V64" i="6"/>
  <c r="W64" i="6"/>
  <c r="X64" i="6"/>
  <c r="Z64" i="6" s="1"/>
  <c r="AB64" i="6" s="1"/>
  <c r="Y64" i="6"/>
  <c r="AA64" i="6"/>
  <c r="A65" i="6"/>
  <c r="B65" i="6"/>
  <c r="C65" i="6"/>
  <c r="D65" i="6"/>
  <c r="E65" i="6"/>
  <c r="F65" i="6"/>
  <c r="G65" i="6"/>
  <c r="H65" i="6"/>
  <c r="I65" i="6"/>
  <c r="J65" i="6"/>
  <c r="K65" i="6"/>
  <c r="L65" i="6"/>
  <c r="M65" i="6"/>
  <c r="N65" i="6"/>
  <c r="O65" i="6"/>
  <c r="P65" i="6"/>
  <c r="Q65" i="6"/>
  <c r="R65" i="6"/>
  <c r="S65" i="6"/>
  <c r="T65" i="6"/>
  <c r="U65" i="6"/>
  <c r="V65" i="6"/>
  <c r="W65" i="6"/>
  <c r="X65" i="6"/>
  <c r="Z65" i="6" s="1"/>
  <c r="AB65" i="6" s="1"/>
  <c r="Y65" i="6"/>
  <c r="AA65" i="6"/>
  <c r="A66" i="6"/>
  <c r="B66" i="6"/>
  <c r="C66" i="6"/>
  <c r="D66" i="6"/>
  <c r="E66" i="6"/>
  <c r="F66" i="6"/>
  <c r="G66" i="6"/>
  <c r="H66" i="6"/>
  <c r="I66" i="6"/>
  <c r="J66" i="6"/>
  <c r="K66" i="6"/>
  <c r="L66" i="6"/>
  <c r="M66" i="6"/>
  <c r="N66" i="6"/>
  <c r="O66" i="6"/>
  <c r="P66" i="6"/>
  <c r="Q66" i="6"/>
  <c r="R66" i="6"/>
  <c r="S66" i="6"/>
  <c r="T66" i="6"/>
  <c r="U66" i="6"/>
  <c r="V66" i="6"/>
  <c r="W66" i="6"/>
  <c r="X66" i="6"/>
  <c r="Z66" i="6" s="1"/>
  <c r="AB66" i="6" s="1"/>
  <c r="Y66" i="6"/>
  <c r="AA66" i="6"/>
  <c r="A67" i="6"/>
  <c r="B67" i="6"/>
  <c r="C67" i="6"/>
  <c r="D67" i="6"/>
  <c r="E67" i="6"/>
  <c r="F67" i="6"/>
  <c r="G67" i="6"/>
  <c r="H67" i="6"/>
  <c r="I67" i="6"/>
  <c r="J67" i="6"/>
  <c r="K67" i="6"/>
  <c r="L67" i="6"/>
  <c r="M67" i="6"/>
  <c r="N67" i="6"/>
  <c r="O67" i="6"/>
  <c r="P67" i="6"/>
  <c r="Q67" i="6"/>
  <c r="R67" i="6"/>
  <c r="S67" i="6"/>
  <c r="T67" i="6"/>
  <c r="U67" i="6"/>
  <c r="V67" i="6"/>
  <c r="W67" i="6"/>
  <c r="X67" i="6"/>
  <c r="Z67" i="6" s="1"/>
  <c r="AB67" i="6" s="1"/>
  <c r="Y67" i="6"/>
  <c r="AA67" i="6"/>
  <c r="A68" i="6"/>
  <c r="B68" i="6"/>
  <c r="C68" i="6"/>
  <c r="D68" i="6"/>
  <c r="E68" i="6"/>
  <c r="F68" i="6"/>
  <c r="G68" i="6"/>
  <c r="H68" i="6"/>
  <c r="I68" i="6"/>
  <c r="J68" i="6"/>
  <c r="K68" i="6"/>
  <c r="L68" i="6"/>
  <c r="M68" i="6"/>
  <c r="N68" i="6"/>
  <c r="O68" i="6"/>
  <c r="P68" i="6"/>
  <c r="Q68" i="6"/>
  <c r="R68" i="6"/>
  <c r="S68" i="6"/>
  <c r="T68" i="6"/>
  <c r="U68" i="6"/>
  <c r="V68" i="6"/>
  <c r="W68" i="6"/>
  <c r="X68" i="6"/>
  <c r="Z68" i="6" s="1"/>
  <c r="AB68" i="6" s="1"/>
  <c r="Y68" i="6"/>
  <c r="AA68" i="6"/>
  <c r="A69" i="6"/>
  <c r="B69" i="6"/>
  <c r="C69" i="6"/>
  <c r="D69" i="6"/>
  <c r="E69" i="6"/>
  <c r="F69" i="6"/>
  <c r="G69" i="6"/>
  <c r="H69" i="6"/>
  <c r="I69" i="6"/>
  <c r="J69" i="6"/>
  <c r="K69" i="6"/>
  <c r="L69" i="6"/>
  <c r="M69" i="6"/>
  <c r="N69" i="6"/>
  <c r="O69" i="6"/>
  <c r="P69" i="6"/>
  <c r="Q69" i="6"/>
  <c r="R69" i="6"/>
  <c r="S69" i="6"/>
  <c r="T69" i="6"/>
  <c r="U69" i="6"/>
  <c r="V69" i="6"/>
  <c r="W69" i="6"/>
  <c r="X69" i="6"/>
  <c r="Z69" i="6" s="1"/>
  <c r="AB69" i="6" s="1"/>
  <c r="Y69" i="6"/>
  <c r="AA69" i="6"/>
  <c r="A70" i="6"/>
  <c r="B70" i="6"/>
  <c r="C70" i="6"/>
  <c r="D70" i="6"/>
  <c r="E70" i="6"/>
  <c r="F70" i="6"/>
  <c r="G70" i="6"/>
  <c r="H70" i="6"/>
  <c r="I70" i="6"/>
  <c r="J70" i="6"/>
  <c r="K70" i="6"/>
  <c r="L70" i="6"/>
  <c r="M70" i="6"/>
  <c r="N70" i="6"/>
  <c r="O70" i="6"/>
  <c r="P70" i="6"/>
  <c r="Q70" i="6"/>
  <c r="R70" i="6"/>
  <c r="S70" i="6"/>
  <c r="T70" i="6"/>
  <c r="U70" i="6"/>
  <c r="V70" i="6"/>
  <c r="W70" i="6"/>
  <c r="X70" i="6"/>
  <c r="Z70" i="6" s="1"/>
  <c r="AB70" i="6" s="1"/>
  <c r="Y70" i="6"/>
  <c r="AA70" i="6"/>
  <c r="A71" i="6"/>
  <c r="B71" i="6"/>
  <c r="C71" i="6"/>
  <c r="D71" i="6"/>
  <c r="E71" i="6"/>
  <c r="F71" i="6"/>
  <c r="G71" i="6"/>
  <c r="H71" i="6"/>
  <c r="I71" i="6"/>
  <c r="J71" i="6"/>
  <c r="K71" i="6"/>
  <c r="L71" i="6"/>
  <c r="M71" i="6"/>
  <c r="N71" i="6"/>
  <c r="O71" i="6"/>
  <c r="P71" i="6"/>
  <c r="Q71" i="6"/>
  <c r="R71" i="6"/>
  <c r="S71" i="6"/>
  <c r="T71" i="6"/>
  <c r="U71" i="6"/>
  <c r="V71" i="6"/>
  <c r="W71" i="6"/>
  <c r="X71" i="6"/>
  <c r="Z71" i="6" s="1"/>
  <c r="AB71" i="6" s="1"/>
  <c r="Y71" i="6"/>
  <c r="AA71" i="6"/>
  <c r="A72" i="6"/>
  <c r="B72" i="6"/>
  <c r="C72" i="6"/>
  <c r="D72" i="6"/>
  <c r="E72" i="6"/>
  <c r="F72" i="6"/>
  <c r="G72" i="6"/>
  <c r="H72" i="6"/>
  <c r="I72" i="6"/>
  <c r="J72" i="6"/>
  <c r="K72" i="6"/>
  <c r="L72" i="6"/>
  <c r="M72" i="6"/>
  <c r="N72" i="6"/>
  <c r="O72" i="6"/>
  <c r="P72" i="6"/>
  <c r="Q72" i="6"/>
  <c r="R72" i="6"/>
  <c r="S72" i="6"/>
  <c r="T72" i="6"/>
  <c r="U72" i="6"/>
  <c r="V72" i="6"/>
  <c r="W72" i="6"/>
  <c r="X72" i="6"/>
  <c r="Z72" i="6" s="1"/>
  <c r="AB72" i="6" s="1"/>
  <c r="Y72" i="6"/>
  <c r="AA72" i="6"/>
  <c r="A73" i="6"/>
  <c r="B73" i="6"/>
  <c r="C73" i="6"/>
  <c r="D73" i="6"/>
  <c r="E73" i="6"/>
  <c r="F73" i="6"/>
  <c r="G73" i="6"/>
  <c r="H73" i="6"/>
  <c r="I73" i="6"/>
  <c r="J73" i="6"/>
  <c r="K73" i="6"/>
  <c r="L73" i="6"/>
  <c r="M73" i="6"/>
  <c r="N73" i="6"/>
  <c r="O73" i="6"/>
  <c r="P73" i="6"/>
  <c r="Q73" i="6"/>
  <c r="R73" i="6"/>
  <c r="S73" i="6"/>
  <c r="T73" i="6"/>
  <c r="U73" i="6"/>
  <c r="V73" i="6"/>
  <c r="W73" i="6"/>
  <c r="X73" i="6"/>
  <c r="Z73" i="6" s="1"/>
  <c r="AB73" i="6" s="1"/>
  <c r="Y73" i="6"/>
  <c r="AA73" i="6"/>
  <c r="A74" i="6"/>
  <c r="B74" i="6"/>
  <c r="C74" i="6"/>
  <c r="D74" i="6"/>
  <c r="E74" i="6"/>
  <c r="F74" i="6"/>
  <c r="G74" i="6"/>
  <c r="H74" i="6"/>
  <c r="I74" i="6"/>
  <c r="J74" i="6"/>
  <c r="K74" i="6"/>
  <c r="L74" i="6"/>
  <c r="M74" i="6"/>
  <c r="N74" i="6"/>
  <c r="O74" i="6"/>
  <c r="P74" i="6"/>
  <c r="Q74" i="6"/>
  <c r="R74" i="6"/>
  <c r="S74" i="6"/>
  <c r="T74" i="6"/>
  <c r="U74" i="6"/>
  <c r="V74" i="6"/>
  <c r="W74" i="6"/>
  <c r="X74" i="6"/>
  <c r="Z74" i="6" s="1"/>
  <c r="AB74" i="6" s="1"/>
  <c r="Y74" i="6"/>
  <c r="AA74" i="6"/>
  <c r="A75" i="6"/>
  <c r="B75" i="6"/>
  <c r="C75" i="6"/>
  <c r="D75" i="6"/>
  <c r="E75" i="6"/>
  <c r="F75" i="6"/>
  <c r="G75" i="6"/>
  <c r="H75" i="6"/>
  <c r="I75" i="6"/>
  <c r="J75" i="6"/>
  <c r="K75" i="6"/>
  <c r="L75" i="6"/>
  <c r="M75" i="6"/>
  <c r="N75" i="6"/>
  <c r="O75" i="6"/>
  <c r="P75" i="6"/>
  <c r="Q75" i="6"/>
  <c r="R75" i="6"/>
  <c r="S75" i="6"/>
  <c r="T75" i="6"/>
  <c r="U75" i="6"/>
  <c r="V75" i="6"/>
  <c r="W75" i="6"/>
  <c r="X75" i="6"/>
  <c r="Z75" i="6" s="1"/>
  <c r="AB75" i="6" s="1"/>
  <c r="Y75" i="6"/>
  <c r="AA75" i="6"/>
  <c r="A76" i="6"/>
  <c r="B76" i="6"/>
  <c r="C76" i="6"/>
  <c r="D76" i="6"/>
  <c r="E76" i="6"/>
  <c r="F76" i="6"/>
  <c r="G76" i="6"/>
  <c r="H76" i="6"/>
  <c r="I76" i="6"/>
  <c r="J76" i="6"/>
  <c r="K76" i="6"/>
  <c r="L76" i="6"/>
  <c r="M76" i="6"/>
  <c r="N76" i="6"/>
  <c r="O76" i="6"/>
  <c r="P76" i="6"/>
  <c r="Q76" i="6"/>
  <c r="R76" i="6"/>
  <c r="S76" i="6"/>
  <c r="T76" i="6"/>
  <c r="U76" i="6"/>
  <c r="V76" i="6"/>
  <c r="W76" i="6"/>
  <c r="X76" i="6"/>
  <c r="Z76" i="6" s="1"/>
  <c r="AB76" i="6" s="1"/>
  <c r="Y76" i="6"/>
  <c r="AA76" i="6"/>
  <c r="A77" i="6"/>
  <c r="B77" i="6"/>
  <c r="C77" i="6"/>
  <c r="D77" i="6"/>
  <c r="E77" i="6"/>
  <c r="F77" i="6"/>
  <c r="G77" i="6"/>
  <c r="H77" i="6"/>
  <c r="I77" i="6"/>
  <c r="J77" i="6"/>
  <c r="K77" i="6"/>
  <c r="L77" i="6"/>
  <c r="M77" i="6"/>
  <c r="N77" i="6"/>
  <c r="O77" i="6"/>
  <c r="P77" i="6"/>
  <c r="Q77" i="6"/>
  <c r="R77" i="6"/>
  <c r="S77" i="6"/>
  <c r="T77" i="6"/>
  <c r="U77" i="6"/>
  <c r="V77" i="6"/>
  <c r="W77" i="6"/>
  <c r="X77" i="6"/>
  <c r="Z77" i="6" s="1"/>
  <c r="AB77" i="6" s="1"/>
  <c r="Y77" i="6"/>
  <c r="AA77" i="6"/>
  <c r="A78" i="6"/>
  <c r="B78" i="6"/>
  <c r="C78" i="6"/>
  <c r="D78" i="6"/>
  <c r="E78" i="6"/>
  <c r="F78" i="6"/>
  <c r="G78" i="6"/>
  <c r="H78" i="6"/>
  <c r="I78" i="6"/>
  <c r="J78" i="6"/>
  <c r="K78" i="6"/>
  <c r="L78" i="6"/>
  <c r="M78" i="6"/>
  <c r="N78" i="6"/>
  <c r="O78" i="6"/>
  <c r="P78" i="6"/>
  <c r="Q78" i="6"/>
  <c r="R78" i="6"/>
  <c r="S78" i="6"/>
  <c r="T78" i="6"/>
  <c r="U78" i="6"/>
  <c r="V78" i="6"/>
  <c r="W78" i="6"/>
  <c r="X78" i="6"/>
  <c r="Z78" i="6" s="1"/>
  <c r="AB78" i="6" s="1"/>
  <c r="Y78" i="6"/>
  <c r="AA78" i="6"/>
  <c r="A79" i="6"/>
  <c r="B79" i="6"/>
  <c r="C79" i="6"/>
  <c r="D79" i="6"/>
  <c r="E79" i="6"/>
  <c r="F79" i="6"/>
  <c r="G79" i="6"/>
  <c r="H79" i="6"/>
  <c r="I79" i="6"/>
  <c r="J79" i="6"/>
  <c r="K79" i="6"/>
  <c r="L79" i="6"/>
  <c r="M79" i="6"/>
  <c r="N79" i="6"/>
  <c r="O79" i="6"/>
  <c r="P79" i="6"/>
  <c r="Q79" i="6"/>
  <c r="R79" i="6"/>
  <c r="S79" i="6"/>
  <c r="T79" i="6"/>
  <c r="U79" i="6"/>
  <c r="V79" i="6"/>
  <c r="W79" i="6"/>
  <c r="X79" i="6"/>
  <c r="Z79" i="6" s="1"/>
  <c r="AB79" i="6" s="1"/>
  <c r="Y79" i="6"/>
  <c r="AA79" i="6"/>
  <c r="A80" i="6"/>
  <c r="B80" i="6"/>
  <c r="C80" i="6"/>
  <c r="D80" i="6"/>
  <c r="E80" i="6"/>
  <c r="F80" i="6"/>
  <c r="G80" i="6"/>
  <c r="H80" i="6"/>
  <c r="I80" i="6"/>
  <c r="J80" i="6"/>
  <c r="K80" i="6"/>
  <c r="L80" i="6"/>
  <c r="M80" i="6"/>
  <c r="N80" i="6"/>
  <c r="O80" i="6"/>
  <c r="P80" i="6"/>
  <c r="Q80" i="6"/>
  <c r="R80" i="6"/>
  <c r="S80" i="6"/>
  <c r="T80" i="6"/>
  <c r="U80" i="6"/>
  <c r="V80" i="6"/>
  <c r="W80" i="6"/>
  <c r="X80" i="6"/>
  <c r="Z80" i="6" s="1"/>
  <c r="AB80" i="6" s="1"/>
  <c r="Y80" i="6"/>
  <c r="AA80" i="6"/>
  <c r="A81" i="6"/>
  <c r="B81" i="6"/>
  <c r="C81" i="6"/>
  <c r="D81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82" i="6"/>
  <c r="B82" i="6"/>
  <c r="C82" i="6"/>
  <c r="D82" i="6"/>
  <c r="E82" i="6"/>
  <c r="F82" i="6"/>
  <c r="G82" i="6"/>
  <c r="H82" i="6"/>
  <c r="I82" i="6"/>
  <c r="J82" i="6"/>
  <c r="K82" i="6"/>
  <c r="L82" i="6"/>
  <c r="M82" i="6"/>
  <c r="N82" i="6"/>
  <c r="O82" i="6"/>
  <c r="P82" i="6"/>
  <c r="Q82" i="6"/>
  <c r="R82" i="6"/>
  <c r="S82" i="6"/>
  <c r="T82" i="6"/>
  <c r="U82" i="6"/>
  <c r="V82" i="6"/>
  <c r="W82" i="6"/>
  <c r="X82" i="6"/>
  <c r="Y82" i="6"/>
  <c r="Z82" i="6"/>
  <c r="AA82" i="6"/>
  <c r="AB82" i="6"/>
  <c r="A83" i="6"/>
  <c r="B83" i="6"/>
  <c r="C83" i="6"/>
  <c r="D83" i="6"/>
  <c r="E83" i="6"/>
  <c r="F83" i="6"/>
  <c r="G83" i="6"/>
  <c r="H83" i="6"/>
  <c r="I83" i="6"/>
  <c r="J83" i="6"/>
  <c r="K83" i="6"/>
  <c r="L83" i="6"/>
  <c r="M83" i="6"/>
  <c r="N83" i="6"/>
  <c r="O83" i="6"/>
  <c r="P83" i="6"/>
  <c r="Q83" i="6"/>
  <c r="R83" i="6"/>
  <c r="S83" i="6"/>
  <c r="T83" i="6"/>
  <c r="U83" i="6"/>
  <c r="V83" i="6"/>
  <c r="W83" i="6"/>
  <c r="X83" i="6"/>
  <c r="Y83" i="6"/>
  <c r="Z83" i="6"/>
  <c r="AA83" i="6"/>
  <c r="AB83" i="6"/>
  <c r="A84" i="6"/>
  <c r="B84" i="6"/>
  <c r="C84" i="6"/>
  <c r="D84" i="6"/>
  <c r="E84" i="6"/>
  <c r="F84" i="6"/>
  <c r="G84" i="6"/>
  <c r="H84" i="6"/>
  <c r="I84" i="6"/>
  <c r="J84" i="6"/>
  <c r="K84" i="6"/>
  <c r="L84" i="6"/>
  <c r="M84" i="6"/>
  <c r="N84" i="6"/>
  <c r="O84" i="6"/>
  <c r="P84" i="6"/>
  <c r="Q84" i="6"/>
  <c r="R84" i="6"/>
  <c r="S84" i="6"/>
  <c r="T84" i="6"/>
  <c r="U84" i="6"/>
  <c r="V84" i="6"/>
  <c r="W84" i="6"/>
  <c r="X84" i="6"/>
  <c r="Y84" i="6"/>
  <c r="Z84" i="6"/>
  <c r="AA84" i="6"/>
  <c r="AB84" i="6"/>
  <c r="A85" i="6"/>
  <c r="B85" i="6"/>
  <c r="C85" i="6"/>
  <c r="D85" i="6"/>
  <c r="E85" i="6"/>
  <c r="F85" i="6"/>
  <c r="G85" i="6"/>
  <c r="H85" i="6"/>
  <c r="I85" i="6"/>
  <c r="J85" i="6"/>
  <c r="K85" i="6"/>
  <c r="L85" i="6"/>
  <c r="M85" i="6"/>
  <c r="N85" i="6"/>
  <c r="O85" i="6"/>
  <c r="P85" i="6"/>
  <c r="Q85" i="6"/>
  <c r="R85" i="6"/>
  <c r="S85" i="6"/>
  <c r="T85" i="6"/>
  <c r="U85" i="6"/>
  <c r="V85" i="6"/>
  <c r="W85" i="6"/>
  <c r="X85" i="6"/>
  <c r="Y85" i="6"/>
  <c r="Z85" i="6"/>
  <c r="AA85" i="6"/>
  <c r="AB85" i="6"/>
  <c r="A86" i="6"/>
  <c r="B86" i="6"/>
  <c r="C86" i="6"/>
  <c r="D86" i="6"/>
  <c r="E86" i="6"/>
  <c r="F86" i="6"/>
  <c r="G86" i="6"/>
  <c r="H86" i="6"/>
  <c r="I86" i="6"/>
  <c r="J86" i="6"/>
  <c r="K86" i="6"/>
  <c r="L86" i="6"/>
  <c r="M86" i="6"/>
  <c r="N86" i="6"/>
  <c r="O86" i="6"/>
  <c r="P86" i="6"/>
  <c r="Q86" i="6"/>
  <c r="R86" i="6"/>
  <c r="S86" i="6"/>
  <c r="T86" i="6"/>
  <c r="U86" i="6"/>
  <c r="V86" i="6"/>
  <c r="W86" i="6"/>
  <c r="X86" i="6"/>
  <c r="Y86" i="6"/>
  <c r="Z86" i="6"/>
  <c r="AA86" i="6"/>
  <c r="AB86" i="6"/>
  <c r="A87" i="6"/>
  <c r="B87" i="6"/>
  <c r="C87" i="6"/>
  <c r="D87" i="6"/>
  <c r="E87" i="6"/>
  <c r="F87" i="6"/>
  <c r="G87" i="6"/>
  <c r="H87" i="6"/>
  <c r="I87" i="6"/>
  <c r="J87" i="6"/>
  <c r="K87" i="6"/>
  <c r="L87" i="6"/>
  <c r="M87" i="6"/>
  <c r="N87" i="6"/>
  <c r="O87" i="6"/>
  <c r="P87" i="6"/>
  <c r="Q87" i="6"/>
  <c r="R87" i="6"/>
  <c r="S87" i="6"/>
  <c r="T87" i="6"/>
  <c r="U87" i="6"/>
  <c r="V87" i="6"/>
  <c r="W87" i="6"/>
  <c r="X87" i="6"/>
  <c r="Y87" i="6"/>
  <c r="Z87" i="6"/>
  <c r="AA87" i="6"/>
  <c r="AB87" i="6"/>
  <c r="A88" i="6"/>
  <c r="B88" i="6"/>
  <c r="C88" i="6"/>
  <c r="D88" i="6"/>
  <c r="E88" i="6"/>
  <c r="F88" i="6"/>
  <c r="G88" i="6"/>
  <c r="H88" i="6"/>
  <c r="I88" i="6"/>
  <c r="J88" i="6"/>
  <c r="K88" i="6"/>
  <c r="L88" i="6"/>
  <c r="M88" i="6"/>
  <c r="N88" i="6"/>
  <c r="O88" i="6"/>
  <c r="P88" i="6"/>
  <c r="Q88" i="6"/>
  <c r="R88" i="6"/>
  <c r="S88" i="6"/>
  <c r="T88" i="6"/>
  <c r="U88" i="6"/>
  <c r="V88" i="6"/>
  <c r="W88" i="6"/>
  <c r="X88" i="6"/>
  <c r="Y88" i="6"/>
  <c r="Z88" i="6"/>
  <c r="AA88" i="6"/>
  <c r="AB88" i="6"/>
  <c r="A89" i="6"/>
  <c r="B89" i="6"/>
  <c r="C89" i="6"/>
  <c r="D89" i="6"/>
  <c r="E89" i="6"/>
  <c r="F89" i="6"/>
  <c r="G89" i="6"/>
  <c r="H89" i="6"/>
  <c r="I89" i="6"/>
  <c r="J89" i="6"/>
  <c r="K89" i="6"/>
  <c r="L89" i="6"/>
  <c r="M89" i="6"/>
  <c r="N89" i="6"/>
  <c r="O89" i="6"/>
  <c r="P89" i="6"/>
  <c r="Q89" i="6"/>
  <c r="R89" i="6"/>
  <c r="S89" i="6"/>
  <c r="T89" i="6"/>
  <c r="U89" i="6"/>
  <c r="V89" i="6"/>
  <c r="W89" i="6"/>
  <c r="X89" i="6"/>
  <c r="Y89" i="6"/>
  <c r="Z89" i="6"/>
  <c r="AA89" i="6"/>
  <c r="AB89" i="6"/>
  <c r="A90" i="6"/>
  <c r="B90" i="6"/>
  <c r="C90" i="6"/>
  <c r="D90" i="6"/>
  <c r="E90" i="6"/>
  <c r="F90" i="6"/>
  <c r="G90" i="6"/>
  <c r="H90" i="6"/>
  <c r="I90" i="6"/>
  <c r="J90" i="6"/>
  <c r="K90" i="6"/>
  <c r="L90" i="6"/>
  <c r="M90" i="6"/>
  <c r="N90" i="6"/>
  <c r="O90" i="6"/>
  <c r="P90" i="6"/>
  <c r="Q90" i="6"/>
  <c r="R90" i="6"/>
  <c r="S90" i="6"/>
  <c r="T90" i="6"/>
  <c r="U90" i="6"/>
  <c r="V90" i="6"/>
  <c r="W90" i="6"/>
  <c r="X90" i="6"/>
  <c r="Y90" i="6"/>
  <c r="Z90" i="6"/>
  <c r="AA90" i="6"/>
  <c r="AB90" i="6"/>
  <c r="A91" i="6"/>
  <c r="B91" i="6"/>
  <c r="C91" i="6"/>
  <c r="D91" i="6"/>
  <c r="E91" i="6"/>
  <c r="F91" i="6"/>
  <c r="G91" i="6"/>
  <c r="H91" i="6"/>
  <c r="I91" i="6"/>
  <c r="J91" i="6"/>
  <c r="K91" i="6"/>
  <c r="L91" i="6"/>
  <c r="M91" i="6"/>
  <c r="N91" i="6"/>
  <c r="O91" i="6"/>
  <c r="P91" i="6"/>
  <c r="Q91" i="6"/>
  <c r="R91" i="6"/>
  <c r="S91" i="6"/>
  <c r="T91" i="6"/>
  <c r="U91" i="6"/>
  <c r="V91" i="6"/>
  <c r="W91" i="6"/>
  <c r="X91" i="6"/>
  <c r="Y91" i="6"/>
  <c r="Z91" i="6"/>
  <c r="AA91" i="6"/>
  <c r="AB91" i="6"/>
  <c r="A92" i="6"/>
  <c r="B92" i="6"/>
  <c r="C92" i="6"/>
  <c r="D92" i="6"/>
  <c r="E92" i="6"/>
  <c r="F92" i="6"/>
  <c r="G92" i="6"/>
  <c r="H92" i="6"/>
  <c r="I92" i="6"/>
  <c r="J92" i="6"/>
  <c r="K92" i="6"/>
  <c r="L92" i="6"/>
  <c r="M92" i="6"/>
  <c r="N92" i="6"/>
  <c r="O92" i="6"/>
  <c r="P92" i="6"/>
  <c r="Q92" i="6"/>
  <c r="R92" i="6"/>
  <c r="S92" i="6"/>
  <c r="T92" i="6"/>
  <c r="U92" i="6"/>
  <c r="V92" i="6"/>
  <c r="W92" i="6"/>
  <c r="X92" i="6"/>
  <c r="Y92" i="6"/>
  <c r="Z92" i="6"/>
  <c r="AA92" i="6"/>
  <c r="AB92" i="6"/>
  <c r="A93" i="6"/>
  <c r="B93" i="6"/>
  <c r="C93" i="6"/>
  <c r="D93" i="6"/>
  <c r="E93" i="6"/>
  <c r="F93" i="6"/>
  <c r="G93" i="6"/>
  <c r="H93" i="6"/>
  <c r="I93" i="6"/>
  <c r="J93" i="6"/>
  <c r="K93" i="6"/>
  <c r="L93" i="6"/>
  <c r="M93" i="6"/>
  <c r="N93" i="6"/>
  <c r="O93" i="6"/>
  <c r="P93" i="6"/>
  <c r="Q93" i="6"/>
  <c r="R93" i="6"/>
  <c r="S93" i="6"/>
  <c r="T93" i="6"/>
  <c r="U93" i="6"/>
  <c r="V93" i="6"/>
  <c r="W93" i="6"/>
  <c r="X93" i="6"/>
  <c r="Y93" i="6"/>
  <c r="Z93" i="6"/>
  <c r="AA93" i="6"/>
  <c r="AB93" i="6"/>
  <c r="A94" i="6"/>
  <c r="B94" i="6"/>
  <c r="C94" i="6"/>
  <c r="D94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95" i="6"/>
  <c r="B95" i="6"/>
  <c r="C95" i="6"/>
  <c r="D95" i="6"/>
  <c r="E95" i="6"/>
  <c r="F95" i="6"/>
  <c r="G95" i="6"/>
  <c r="H95" i="6"/>
  <c r="I95" i="6"/>
  <c r="J95" i="6"/>
  <c r="K95" i="6"/>
  <c r="L95" i="6"/>
  <c r="M95" i="6"/>
  <c r="N95" i="6"/>
  <c r="O95" i="6"/>
  <c r="P95" i="6"/>
  <c r="Q95" i="6"/>
  <c r="R95" i="6"/>
  <c r="S95" i="6"/>
  <c r="T95" i="6"/>
  <c r="U95" i="6"/>
  <c r="V95" i="6"/>
  <c r="W95" i="6"/>
  <c r="X95" i="6"/>
  <c r="Y95" i="6"/>
  <c r="Z95" i="6"/>
  <c r="AA95" i="6"/>
  <c r="AB95" i="6"/>
  <c r="A96" i="6"/>
  <c r="B96" i="6"/>
  <c r="C96" i="6"/>
  <c r="D96" i="6"/>
  <c r="E96" i="6"/>
  <c r="F96" i="6"/>
  <c r="G96" i="6"/>
  <c r="H96" i="6"/>
  <c r="I96" i="6"/>
  <c r="J96" i="6"/>
  <c r="K96" i="6"/>
  <c r="L96" i="6"/>
  <c r="M96" i="6"/>
  <c r="N96" i="6"/>
  <c r="O96" i="6"/>
  <c r="P96" i="6"/>
  <c r="Q96" i="6"/>
  <c r="R96" i="6"/>
  <c r="S96" i="6"/>
  <c r="T96" i="6"/>
  <c r="U96" i="6"/>
  <c r="V96" i="6"/>
  <c r="W96" i="6"/>
  <c r="X96" i="6"/>
  <c r="Y96" i="6"/>
  <c r="Z96" i="6"/>
  <c r="AA96" i="6"/>
  <c r="AB96" i="6"/>
  <c r="A97" i="6"/>
  <c r="B97" i="6"/>
  <c r="C97" i="6"/>
  <c r="D97" i="6"/>
  <c r="E97" i="6"/>
  <c r="F97" i="6"/>
  <c r="G97" i="6"/>
  <c r="H97" i="6"/>
  <c r="I97" i="6"/>
  <c r="J97" i="6"/>
  <c r="K97" i="6"/>
  <c r="L97" i="6"/>
  <c r="M97" i="6"/>
  <c r="N97" i="6"/>
  <c r="O97" i="6"/>
  <c r="P97" i="6"/>
  <c r="Q97" i="6"/>
  <c r="R97" i="6"/>
  <c r="S97" i="6"/>
  <c r="T97" i="6"/>
  <c r="U97" i="6"/>
  <c r="V97" i="6"/>
  <c r="W97" i="6"/>
  <c r="X97" i="6"/>
  <c r="Y97" i="6"/>
  <c r="Z97" i="6"/>
  <c r="AA97" i="6"/>
  <c r="AB97" i="6"/>
  <c r="A98" i="6"/>
  <c r="B98" i="6"/>
  <c r="C98" i="6"/>
  <c r="D98" i="6"/>
  <c r="E98" i="6"/>
  <c r="F98" i="6"/>
  <c r="G98" i="6"/>
  <c r="H98" i="6"/>
  <c r="I98" i="6"/>
  <c r="J98" i="6"/>
  <c r="K98" i="6"/>
  <c r="L98" i="6"/>
  <c r="M98" i="6"/>
  <c r="N98" i="6"/>
  <c r="O98" i="6"/>
  <c r="P98" i="6"/>
  <c r="Q98" i="6"/>
  <c r="R98" i="6"/>
  <c r="S98" i="6"/>
  <c r="T98" i="6"/>
  <c r="U98" i="6"/>
  <c r="V98" i="6"/>
  <c r="W98" i="6"/>
  <c r="X98" i="6"/>
  <c r="Y98" i="6"/>
  <c r="Z98" i="6"/>
  <c r="AA98" i="6"/>
  <c r="AB98" i="6"/>
  <c r="A99" i="6"/>
  <c r="B99" i="6"/>
  <c r="C99" i="6"/>
  <c r="D99" i="6"/>
  <c r="E99" i="6"/>
  <c r="F99" i="6"/>
  <c r="G99" i="6"/>
  <c r="H99" i="6"/>
  <c r="I99" i="6"/>
  <c r="J99" i="6"/>
  <c r="K99" i="6"/>
  <c r="L99" i="6"/>
  <c r="M99" i="6"/>
  <c r="N99" i="6"/>
  <c r="O99" i="6"/>
  <c r="P99" i="6"/>
  <c r="Q99" i="6"/>
  <c r="R99" i="6"/>
  <c r="S99" i="6"/>
  <c r="T99" i="6"/>
  <c r="U99" i="6"/>
  <c r="V99" i="6"/>
  <c r="W99" i="6"/>
  <c r="X99" i="6"/>
  <c r="Y99" i="6"/>
  <c r="Z99" i="6"/>
  <c r="AA99" i="6"/>
  <c r="AB99" i="6"/>
  <c r="A100" i="6"/>
  <c r="B100" i="6"/>
  <c r="C100" i="6"/>
  <c r="D100" i="6"/>
  <c r="E100" i="6"/>
  <c r="F100" i="6"/>
  <c r="G100" i="6"/>
  <c r="H100" i="6"/>
  <c r="I100" i="6"/>
  <c r="J100" i="6"/>
  <c r="K100" i="6"/>
  <c r="L100" i="6"/>
  <c r="M100" i="6"/>
  <c r="N100" i="6"/>
  <c r="O100" i="6"/>
  <c r="P100" i="6"/>
  <c r="Q100" i="6"/>
  <c r="R100" i="6"/>
  <c r="S100" i="6"/>
  <c r="T100" i="6"/>
  <c r="U100" i="6"/>
  <c r="V100" i="6"/>
  <c r="W100" i="6"/>
  <c r="X100" i="6"/>
  <c r="Y100" i="6"/>
  <c r="Z100" i="6"/>
  <c r="AA100" i="6"/>
  <c r="AB100" i="6"/>
  <c r="Y16" i="6" l="1"/>
  <c r="W16" i="6"/>
  <c r="U16" i="6"/>
  <c r="S16" i="6"/>
  <c r="Q16" i="6"/>
  <c r="O16" i="6"/>
  <c r="M16" i="6"/>
  <c r="K16" i="6"/>
  <c r="I16" i="6"/>
  <c r="G16" i="6"/>
  <c r="E16" i="6"/>
  <c r="C16" i="6"/>
  <c r="AA16" i="6" s="1"/>
  <c r="AB16" i="6" s="1"/>
  <c r="W15" i="6"/>
  <c r="S15" i="6"/>
  <c r="O15" i="6"/>
  <c r="K15" i="6"/>
  <c r="G15" i="6"/>
  <c r="AA15" i="6" s="1"/>
  <c r="W14" i="6"/>
  <c r="S14" i="6"/>
  <c r="O14" i="6"/>
  <c r="K14" i="6"/>
  <c r="G14" i="6"/>
  <c r="AA14" i="6" s="1"/>
  <c r="W13" i="6"/>
  <c r="S13" i="6"/>
  <c r="O13" i="6"/>
  <c r="K13" i="6"/>
  <c r="G13" i="6"/>
  <c r="AA13" i="6" s="1"/>
  <c r="W12" i="6"/>
  <c r="S12" i="6"/>
  <c r="O12" i="6"/>
  <c r="K12" i="6"/>
  <c r="G12" i="6"/>
  <c r="AA12" i="6" s="1"/>
  <c r="W11" i="6"/>
  <c r="S11" i="6"/>
  <c r="O11" i="6"/>
  <c r="K11" i="6"/>
  <c r="G11" i="6"/>
  <c r="AA11" i="6" s="1"/>
  <c r="W10" i="6"/>
  <c r="S10" i="6"/>
  <c r="O10" i="6"/>
  <c r="K10" i="6"/>
  <c r="G10" i="6"/>
  <c r="AA10" i="6" s="1"/>
  <c r="B15" i="6"/>
  <c r="D15" i="6"/>
  <c r="F15" i="6"/>
  <c r="H15" i="6"/>
  <c r="J15" i="6"/>
  <c r="L15" i="6"/>
  <c r="N15" i="6"/>
  <c r="P15" i="6"/>
  <c r="R15" i="6"/>
  <c r="T15" i="6"/>
  <c r="V15" i="6"/>
  <c r="X15" i="6"/>
  <c r="Z15" i="6" s="1"/>
  <c r="AB15" i="6" s="1"/>
  <c r="B14" i="6"/>
  <c r="D14" i="6"/>
  <c r="F14" i="6"/>
  <c r="H14" i="6"/>
  <c r="J14" i="6"/>
  <c r="L14" i="6"/>
  <c r="N14" i="6"/>
  <c r="P14" i="6"/>
  <c r="Z14" i="6" s="1"/>
  <c r="AB14" i="6" s="1"/>
  <c r="R14" i="6"/>
  <c r="T14" i="6"/>
  <c r="V14" i="6"/>
  <c r="X14" i="6"/>
  <c r="B13" i="6"/>
  <c r="D13" i="6"/>
  <c r="Z13" i="6" s="1"/>
  <c r="AB13" i="6" s="1"/>
  <c r="F13" i="6"/>
  <c r="H13" i="6"/>
  <c r="J13" i="6"/>
  <c r="L13" i="6"/>
  <c r="N13" i="6"/>
  <c r="P13" i="6"/>
  <c r="R13" i="6"/>
  <c r="T13" i="6"/>
  <c r="V13" i="6"/>
  <c r="X13" i="6"/>
  <c r="B12" i="6"/>
  <c r="D12" i="6"/>
  <c r="Z12" i="6" s="1"/>
  <c r="AB12" i="6" s="1"/>
  <c r="F12" i="6"/>
  <c r="H12" i="6"/>
  <c r="J12" i="6"/>
  <c r="L12" i="6"/>
  <c r="N12" i="6"/>
  <c r="P12" i="6"/>
  <c r="R12" i="6"/>
  <c r="T12" i="6"/>
  <c r="V12" i="6"/>
  <c r="X12" i="6"/>
  <c r="B11" i="6"/>
  <c r="D11" i="6"/>
  <c r="Z11" i="6" s="1"/>
  <c r="AB11" i="6" s="1"/>
  <c r="F11" i="6"/>
  <c r="H11" i="6"/>
  <c r="J11" i="6"/>
  <c r="L11" i="6"/>
  <c r="N11" i="6"/>
  <c r="P11" i="6"/>
  <c r="R11" i="6"/>
  <c r="T11" i="6"/>
  <c r="V11" i="6"/>
  <c r="X11" i="6"/>
  <c r="B10" i="6"/>
  <c r="D10" i="6"/>
  <c r="Z10" i="6" s="1"/>
  <c r="AB10" i="6" s="1"/>
  <c r="F10" i="6"/>
  <c r="H10" i="6"/>
  <c r="J10" i="6"/>
  <c r="L10" i="6"/>
  <c r="N10" i="6"/>
  <c r="P10" i="6"/>
  <c r="R10" i="6"/>
  <c r="T10" i="6"/>
  <c r="V10" i="6"/>
  <c r="X10" i="6"/>
  <c r="A1" i="4"/>
  <c r="A1" i="6"/>
  <c r="A5" i="6"/>
  <c r="B5" i="6" s="1"/>
  <c r="E5" i="6"/>
  <c r="I5" i="6"/>
  <c r="M5" i="6"/>
  <c r="Q5" i="6"/>
  <c r="U5" i="6"/>
  <c r="Y5" i="6"/>
  <c r="A6" i="6"/>
  <c r="C6" i="6" s="1"/>
  <c r="E6" i="6"/>
  <c r="I6" i="6"/>
  <c r="M6" i="6"/>
  <c r="Q6" i="6"/>
  <c r="U6" i="6"/>
  <c r="Y6" i="6"/>
  <c r="A7" i="6"/>
  <c r="C7" i="6" s="1"/>
  <c r="Q7" i="6"/>
  <c r="A8" i="6"/>
  <c r="C8" i="6" s="1"/>
  <c r="Q8" i="6"/>
  <c r="A9" i="6"/>
  <c r="C9" i="6" s="1"/>
  <c r="Q9" i="6"/>
  <c r="A4" i="6"/>
  <c r="A5" i="4"/>
  <c r="C5" i="4" s="1"/>
  <c r="A6" i="4"/>
  <c r="C6" i="4" s="1"/>
  <c r="A7" i="4"/>
  <c r="C7" i="4" s="1"/>
  <c r="A3" i="4"/>
  <c r="C3" i="4" s="1"/>
  <c r="A4" i="4"/>
  <c r="C4" i="4" s="1"/>
  <c r="A8" i="4"/>
  <c r="C8" i="4" s="1"/>
  <c r="A9" i="4"/>
  <c r="C9" i="4" s="1"/>
  <c r="A10" i="4"/>
  <c r="A11" i="4"/>
  <c r="C11" i="4" s="1"/>
  <c r="A12" i="4"/>
  <c r="C12" i="4" s="1"/>
  <c r="A13" i="4"/>
  <c r="C13" i="4" s="1"/>
  <c r="A14" i="4"/>
  <c r="A15" i="4"/>
  <c r="C15" i="4" s="1"/>
  <c r="A16" i="4"/>
  <c r="C16" i="4" s="1"/>
  <c r="A17" i="4"/>
  <c r="C17" i="4" s="1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C10" i="4"/>
  <c r="C14" i="4"/>
  <c r="C18" i="4"/>
  <c r="Y9" i="6" l="1"/>
  <c r="I9" i="6"/>
  <c r="Y8" i="6"/>
  <c r="I8" i="6"/>
  <c r="Y7" i="6"/>
  <c r="I7" i="6"/>
  <c r="W5" i="6"/>
  <c r="S5" i="6"/>
  <c r="O5" i="6"/>
  <c r="K5" i="6"/>
  <c r="G5" i="6"/>
  <c r="C5" i="6"/>
  <c r="U9" i="6"/>
  <c r="M9" i="6"/>
  <c r="E9" i="6"/>
  <c r="U8" i="6"/>
  <c r="M8" i="6"/>
  <c r="E8" i="6"/>
  <c r="U7" i="6"/>
  <c r="M7" i="6"/>
  <c r="E7" i="6"/>
  <c r="W9" i="6"/>
  <c r="S9" i="6"/>
  <c r="O9" i="6"/>
  <c r="K9" i="6"/>
  <c r="G9" i="6"/>
  <c r="W8" i="6"/>
  <c r="S8" i="6"/>
  <c r="O8" i="6"/>
  <c r="K8" i="6"/>
  <c r="G8" i="6"/>
  <c r="W7" i="6"/>
  <c r="S7" i="6"/>
  <c r="O7" i="6"/>
  <c r="K7" i="6"/>
  <c r="G7" i="6"/>
  <c r="W6" i="6"/>
  <c r="S6" i="6"/>
  <c r="O6" i="6"/>
  <c r="K6" i="6"/>
  <c r="G6" i="6"/>
  <c r="B9" i="6"/>
  <c r="D9" i="6"/>
  <c r="F9" i="6"/>
  <c r="H9" i="6"/>
  <c r="J9" i="6"/>
  <c r="L9" i="6"/>
  <c r="N9" i="6"/>
  <c r="P9" i="6"/>
  <c r="R9" i="6"/>
  <c r="T9" i="6"/>
  <c r="V9" i="6"/>
  <c r="X9" i="6"/>
  <c r="Z9" i="6" s="1"/>
  <c r="B8" i="6"/>
  <c r="D8" i="6"/>
  <c r="F8" i="6"/>
  <c r="H8" i="6"/>
  <c r="J8" i="6"/>
  <c r="L8" i="6"/>
  <c r="N8" i="6"/>
  <c r="P8" i="6"/>
  <c r="R8" i="6"/>
  <c r="T8" i="6"/>
  <c r="V8" i="6"/>
  <c r="X8" i="6"/>
  <c r="B7" i="6"/>
  <c r="D7" i="6"/>
  <c r="F7" i="6"/>
  <c r="H7" i="6"/>
  <c r="J7" i="6"/>
  <c r="L7" i="6"/>
  <c r="N7" i="6"/>
  <c r="P7" i="6"/>
  <c r="R7" i="6"/>
  <c r="T7" i="6"/>
  <c r="V7" i="6"/>
  <c r="X7" i="6"/>
  <c r="B6" i="6"/>
  <c r="D6" i="6"/>
  <c r="F6" i="6"/>
  <c r="H6" i="6"/>
  <c r="J6" i="6"/>
  <c r="L6" i="6"/>
  <c r="N6" i="6"/>
  <c r="P6" i="6"/>
  <c r="R6" i="6"/>
  <c r="T6" i="6"/>
  <c r="V6" i="6"/>
  <c r="X6" i="6"/>
  <c r="X5" i="6"/>
  <c r="V5" i="6"/>
  <c r="T5" i="6"/>
  <c r="R5" i="6"/>
  <c r="P5" i="6"/>
  <c r="N5" i="6"/>
  <c r="L5" i="6"/>
  <c r="J5" i="6"/>
  <c r="H5" i="6"/>
  <c r="F5" i="6"/>
  <c r="D5" i="6"/>
  <c r="AA5" i="6" l="1"/>
  <c r="AA6" i="6"/>
  <c r="AA9" i="6"/>
  <c r="AB9" i="6" s="1"/>
  <c r="AA8" i="6"/>
  <c r="Z8" i="6"/>
  <c r="AB8" i="6" s="1"/>
  <c r="Z7" i="6"/>
  <c r="Z6" i="6"/>
  <c r="AB6" i="6" s="1"/>
  <c r="AA7" i="6"/>
  <c r="Z5" i="6"/>
  <c r="AB5" i="6" l="1"/>
  <c r="B4" i="4" s="1"/>
  <c r="AB7" i="6"/>
  <c r="C22" i="4"/>
  <c r="C24" i="4"/>
  <c r="C26" i="4"/>
  <c r="C28" i="4"/>
  <c r="C30" i="4"/>
  <c r="C32" i="4"/>
  <c r="C34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20" i="4" l="1"/>
  <c r="C33" i="4"/>
  <c r="C29" i="4"/>
  <c r="C25" i="4"/>
  <c r="C19" i="4"/>
  <c r="C35" i="4"/>
  <c r="C31" i="4"/>
  <c r="C27" i="4"/>
  <c r="C23" i="4"/>
  <c r="C21" i="4"/>
  <c r="X4" i="6" l="1"/>
  <c r="C4" i="6"/>
  <c r="G4" i="6"/>
  <c r="K4" i="6"/>
  <c r="O4" i="6"/>
  <c r="S4" i="6"/>
  <c r="W4" i="6"/>
  <c r="E4" i="6"/>
  <c r="I4" i="6"/>
  <c r="M4" i="6"/>
  <c r="Q4" i="6"/>
  <c r="U4" i="6"/>
  <c r="Y4" i="6"/>
  <c r="B4" i="6"/>
  <c r="D4" i="6"/>
  <c r="F4" i="6"/>
  <c r="H4" i="6"/>
  <c r="J4" i="6"/>
  <c r="L4" i="6"/>
  <c r="N4" i="6"/>
  <c r="P4" i="6"/>
  <c r="R4" i="6"/>
  <c r="T4" i="6"/>
  <c r="V4" i="6"/>
  <c r="Z4" i="6" l="1"/>
  <c r="AA4" i="6"/>
  <c r="AB4" i="6" l="1"/>
  <c r="B3" i="4" s="1"/>
  <c r="B6" i="4" l="1"/>
  <c r="B8" i="4"/>
  <c r="B10" i="4"/>
  <c r="B12" i="4"/>
  <c r="B14" i="4"/>
  <c r="B16" i="4"/>
  <c r="B18" i="4"/>
  <c r="B20" i="4"/>
  <c r="B22" i="4"/>
  <c r="B24" i="4"/>
  <c r="B26" i="4"/>
  <c r="B28" i="4"/>
  <c r="B30" i="4"/>
  <c r="B32" i="4"/>
  <c r="B34" i="4"/>
  <c r="B36" i="4"/>
  <c r="B38" i="4"/>
  <c r="B40" i="4"/>
  <c r="B42" i="4"/>
  <c r="B44" i="4"/>
  <c r="B46" i="4"/>
  <c r="B48" i="4"/>
  <c r="B50" i="4"/>
  <c r="B52" i="4"/>
  <c r="B54" i="4"/>
  <c r="B56" i="4"/>
  <c r="B58" i="4"/>
  <c r="B60" i="4"/>
  <c r="B64" i="4"/>
  <c r="B66" i="4"/>
  <c r="B68" i="4"/>
  <c r="B70" i="4"/>
  <c r="B74" i="4"/>
  <c r="B78" i="4"/>
  <c r="B84" i="4"/>
  <c r="B88" i="4"/>
  <c r="B92" i="4"/>
  <c r="B96" i="4"/>
  <c r="B100" i="4"/>
  <c r="B29" i="4"/>
  <c r="B31" i="4"/>
  <c r="B33" i="4"/>
  <c r="B35" i="4"/>
  <c r="B37" i="4"/>
  <c r="B39" i="4"/>
  <c r="B41" i="4"/>
  <c r="B43" i="4"/>
  <c r="B45" i="4"/>
  <c r="B47" i="4"/>
  <c r="B49" i="4"/>
  <c r="B51" i="4"/>
  <c r="B53" i="4"/>
  <c r="B55" i="4"/>
  <c r="B57" i="4"/>
  <c r="B59" i="4"/>
  <c r="B61" i="4"/>
  <c r="B63" i="4"/>
  <c r="B65" i="4"/>
  <c r="B67" i="4"/>
  <c r="B69" i="4"/>
  <c r="B71" i="4"/>
  <c r="B73" i="4"/>
  <c r="B75" i="4"/>
  <c r="B77" i="4"/>
  <c r="B79" i="4"/>
  <c r="B81" i="4"/>
  <c r="B83" i="4"/>
  <c r="B85" i="4"/>
  <c r="B87" i="4"/>
  <c r="B89" i="4"/>
  <c r="B91" i="4"/>
  <c r="B93" i="4"/>
  <c r="B95" i="4"/>
  <c r="B97" i="4"/>
  <c r="B99" i="4"/>
  <c r="B62" i="4"/>
  <c r="B72" i="4"/>
  <c r="B76" i="4"/>
  <c r="B80" i="4"/>
  <c r="B82" i="4"/>
  <c r="B86" i="4"/>
  <c r="B90" i="4"/>
  <c r="B94" i="4"/>
  <c r="B98" i="4"/>
  <c r="B27" i="4"/>
  <c r="B19" i="4"/>
  <c r="B11" i="4"/>
  <c r="B25" i="4"/>
  <c r="B21" i="4"/>
  <c r="B17" i="4"/>
  <c r="B13" i="4"/>
  <c r="B9" i="4"/>
  <c r="B5" i="4"/>
  <c r="B23" i="4"/>
  <c r="B15" i="4"/>
  <c r="B7" i="4"/>
</calcChain>
</file>

<file path=xl/sharedStrings.xml><?xml version="1.0" encoding="utf-8"?>
<sst xmlns="http://schemas.openxmlformats.org/spreadsheetml/2006/main" count="529" uniqueCount="169">
  <si>
    <t>ENTREES</t>
  </si>
  <si>
    <t>SORTIES</t>
  </si>
  <si>
    <t>Stock réel</t>
  </si>
  <si>
    <t>Qté Reçue</t>
  </si>
  <si>
    <t>Lieu de stockage</t>
  </si>
  <si>
    <t>JANVIER</t>
  </si>
  <si>
    <t>IN</t>
  </si>
  <si>
    <t>OUT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</si>
  <si>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</si>
  <si>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</si>
  <si>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</si>
  <si>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</si>
  <si>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</si>
  <si>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</si>
  <si>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</si>
  <si>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</si>
  <si>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</si>
  <si>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</si>
  <si>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</si>
  <si>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Date_Entrée</t>
  </si>
  <si>
    <t>Références produits</t>
  </si>
  <si>
    <t>Date_Sortie</t>
  </si>
  <si>
    <t>TOTAUX</t>
  </si>
  <si>
    <t>ESSAI</t>
  </si>
  <si>
    <t>****</t>
  </si>
  <si>
    <t>Rest_Réel</t>
  </si>
  <si>
    <t>IN2</t>
  </si>
  <si>
    <t>OUT3</t>
  </si>
  <si>
    <t>IN4</t>
  </si>
  <si>
    <t>OUT5</t>
  </si>
  <si>
    <t>IN6</t>
  </si>
  <si>
    <t>OUT7</t>
  </si>
  <si>
    <t>IN8</t>
  </si>
  <si>
    <t>OUT9</t>
  </si>
  <si>
    <t>IN10</t>
  </si>
  <si>
    <t>OUT11</t>
  </si>
  <si>
    <t>IN12</t>
  </si>
  <si>
    <t>OUT2</t>
  </si>
  <si>
    <t>IN3</t>
  </si>
  <si>
    <t>OUT4</t>
  </si>
  <si>
    <t>IN5</t>
  </si>
  <si>
    <t>OUT6</t>
  </si>
  <si>
    <t>IN7</t>
  </si>
  <si>
    <t>OUT8</t>
  </si>
  <si>
    <t>IN9</t>
  </si>
  <si>
    <t>OUT10</t>
  </si>
  <si>
    <t>IN11</t>
  </si>
  <si>
    <t>OUT12</t>
  </si>
  <si>
    <t>IN_tot</t>
  </si>
  <si>
    <t>OUT_tot</t>
  </si>
  <si>
    <t>Boulon 16x50</t>
  </si>
  <si>
    <t>Boulon 16x60</t>
  </si>
  <si>
    <t>Boulon M18</t>
  </si>
  <si>
    <t>Chambre à air</t>
  </si>
  <si>
    <t>Charbon bosch</t>
  </si>
  <si>
    <t>Charbon petit</t>
  </si>
  <si>
    <t>Chevilles BERNER  Ø8</t>
  </si>
  <si>
    <t>Chevilles BERNER 6X30</t>
  </si>
  <si>
    <t>Chevilles Ø 5</t>
  </si>
  <si>
    <t>Colle P.U</t>
  </si>
  <si>
    <t>Colson 260</t>
  </si>
  <si>
    <t>Colson 9/180</t>
  </si>
  <si>
    <t>Combinaison jaune</t>
  </si>
  <si>
    <t>Crayon de charpentier</t>
  </si>
  <si>
    <t>Crochet mur sec</t>
  </si>
  <si>
    <t>Cutter</t>
  </si>
  <si>
    <t>Disque 125 lisse</t>
  </si>
  <si>
    <t>Disque à poncer Ø125</t>
  </si>
  <si>
    <t>Disque à poncer Ø180</t>
  </si>
  <si>
    <t>Disque diamant Ø125 denté</t>
  </si>
  <si>
    <t>Disque diamant Ø230</t>
  </si>
  <si>
    <t>Disque métaux Ø125</t>
  </si>
  <si>
    <t>Disque métaux Ø230</t>
  </si>
  <si>
    <t>Douilles d'ancrage</t>
  </si>
  <si>
    <t>Ecrou 18x80</t>
  </si>
  <si>
    <t>Embase colson</t>
  </si>
  <si>
    <t>Embout tuyau femelle</t>
  </si>
  <si>
    <t>Embout tuyau male/male</t>
  </si>
  <si>
    <t>Embout visseuse</t>
  </si>
  <si>
    <t>Foret béton Ø10 200/260</t>
  </si>
  <si>
    <t>Foret béton Ø10 390/430</t>
  </si>
  <si>
    <t xml:space="preserve">Foret béton Ø12 </t>
  </si>
  <si>
    <t>Foret béton Ø5</t>
  </si>
  <si>
    <t>Foret béton Ø6</t>
  </si>
  <si>
    <t>Foret béton Ø8</t>
  </si>
  <si>
    <t>Gants noirs BERNER</t>
  </si>
  <si>
    <t>Grande tronçoneuse à disque</t>
  </si>
  <si>
    <t>Lame cutter</t>
  </si>
  <si>
    <t>Lame cutter trapèze</t>
  </si>
  <si>
    <t>Lame scie à métaux</t>
  </si>
  <si>
    <t>Lame scie circulaire</t>
  </si>
  <si>
    <t>Lame scie sabre 5/240</t>
  </si>
  <si>
    <t>Lame scie sauteuse</t>
  </si>
  <si>
    <t>Lame scie sauteuse métal</t>
  </si>
  <si>
    <t>Lampe frontale BERNER</t>
  </si>
  <si>
    <t>Lampe frontale VALIA</t>
  </si>
  <si>
    <t>Lunettes</t>
  </si>
  <si>
    <t>Marqueur chantier</t>
  </si>
  <si>
    <t>Masque poussière</t>
  </si>
  <si>
    <t>Métre pliant</t>
  </si>
  <si>
    <t>Mousse polyurethane</t>
  </si>
  <si>
    <t>Perforateur</t>
  </si>
  <si>
    <t>Petite tronçoneuse à disque</t>
  </si>
  <si>
    <t>Porte embout</t>
  </si>
  <si>
    <t>Prises mâles</t>
  </si>
  <si>
    <t>Projecteurs à led BERNER</t>
  </si>
  <si>
    <t>Résine hy 200A</t>
  </si>
  <si>
    <t>Rondelle Ø18 19x55</t>
  </si>
  <si>
    <t>Scie circulaire</t>
  </si>
  <si>
    <t>Scie sauteuse</t>
  </si>
  <si>
    <t>Scotch ALU</t>
  </si>
  <si>
    <t>Scotch ORANGE</t>
  </si>
  <si>
    <t>Scotch PEINTURE</t>
  </si>
  <si>
    <t>Silicone blanc</t>
  </si>
  <si>
    <t>Silicone chêne</t>
  </si>
  <si>
    <t>Silicone neutre</t>
  </si>
  <si>
    <t>Taloche rectangulaire 42x30</t>
  </si>
  <si>
    <t>Tige fileté</t>
  </si>
  <si>
    <t>Veste ciré</t>
  </si>
  <si>
    <t>Vis 4x20</t>
  </si>
  <si>
    <t>Vis 4x25</t>
  </si>
  <si>
    <t>Vis 6x110</t>
  </si>
  <si>
    <t>Vis 6x60</t>
  </si>
  <si>
    <t>Vis 6x80</t>
  </si>
  <si>
    <t xml:space="preserve">Vis placo </t>
  </si>
  <si>
    <t>Visseuse</t>
  </si>
  <si>
    <t>CAMPHIN Jonathan</t>
  </si>
  <si>
    <t>CATY Régis</t>
  </si>
  <si>
    <t>DECHERF Jean-marie</t>
  </si>
  <si>
    <t>DERUYWE Mickaël</t>
  </si>
  <si>
    <t>GOMEZ Lionel</t>
  </si>
  <si>
    <t>LAFORCE Guillaume</t>
  </si>
  <si>
    <t>LAFORCE Sandrine</t>
  </si>
  <si>
    <t>LAFORCE Thierry</t>
  </si>
  <si>
    <t>LEFEBVRE Jean-paul</t>
  </si>
  <si>
    <t>LEURS Amaury</t>
  </si>
  <si>
    <t>LEURS Sébastien</t>
  </si>
  <si>
    <t>MEINS Jessy</t>
  </si>
  <si>
    <t>MASSIET Julien</t>
  </si>
  <si>
    <t>MONSTERLEET Quentin</t>
  </si>
  <si>
    <t>MONTAGNE Paul</t>
  </si>
  <si>
    <t>PARENT Emmanuel</t>
  </si>
  <si>
    <t>TERNYNCK joffrey</t>
  </si>
  <si>
    <t>VASSEUR Jacky</t>
  </si>
  <si>
    <t>WALLYN Rodrigue</t>
  </si>
  <si>
    <t>WALLYN Romain</t>
  </si>
  <si>
    <t>WALLYN Stéphane</t>
  </si>
  <si>
    <t>Stocks</t>
  </si>
  <si>
    <t>Bureau</t>
  </si>
  <si>
    <t>Wexteen</t>
  </si>
  <si>
    <t>Poissonier fille</t>
  </si>
  <si>
    <t>Pharmacie d'hazebrouck</t>
  </si>
  <si>
    <t>Lycée Saint-Roch</t>
  </si>
  <si>
    <t>Lesay</t>
  </si>
  <si>
    <t>Annaloro Desmons</t>
  </si>
  <si>
    <t>Lycée Saint-Jacques</t>
  </si>
  <si>
    <t>Delassus Bernard</t>
  </si>
  <si>
    <t>Potisek Frédérique</t>
  </si>
  <si>
    <t>VET FLANDRES</t>
  </si>
  <si>
    <t>Ryveld</t>
  </si>
  <si>
    <t>Affectation</t>
  </si>
  <si>
    <t>Chantiers</t>
  </si>
  <si>
    <t>Employés</t>
  </si>
  <si>
    <t>Eléments</t>
  </si>
  <si>
    <t>essai</t>
  </si>
  <si>
    <t>Qté sortie</t>
  </si>
  <si>
    <t>Admin</t>
  </si>
  <si>
    <t>toto</t>
  </si>
  <si>
    <t>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</si>
</sst>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8000"/>
      <name val="Calibri"/>
      <family val="2"/>
    </font>
    <font>
      <b/>
      <sz val="12"/>
      <color rgb="FFFF0000"/>
      <name val="Calibri"/>
      <family val="2"/>
    </font>
    <font>
      <b/>
      <sz val="12"/>
      <color rgb="FF0000FF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NumberFormat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14" fontId="0" fillId="0" borderId="0" xfId="0" applyNumberFormat="1" applyFill="1" applyBorder="1"/>
    <xf numFmtId="14" fontId="0" fillId="0" borderId="4" xfId="0" applyNumberFormat="1" applyFill="1" applyBorder="1"/>
    <xf numFmtId="0" fontId="0" fillId="0" borderId="0" xfId="0" applyBorder="1"/>
    <xf numFmtId="0" fontId="0" fillId="0" borderId="0" xfId="0" applyAlignment="1">
      <alignment horizontal="center"/>
    </xf>
    <xf numFmtId="0" fontId="0" fillId="7" borderId="4" xfId="0" applyFill="1" applyBorder="1"/>
    <xf numFmtId="0" fontId="0" fillId="7" borderId="4" xfId="0" applyNumberFormat="1" applyFill="1" applyBorder="1"/>
    <xf numFmtId="14" fontId="0" fillId="7" borderId="4" xfId="0" applyNumberFormat="1" applyFill="1" applyBorder="1"/>
    <xf numFmtId="1" fontId="0" fillId="0" borderId="0" xfId="0" applyNumberFormat="1" applyFill="1" applyBorder="1" applyAlignment="1">
      <alignment horizontal="center"/>
    </xf>
    <xf numFmtId="1" fontId="0" fillId="7" borderId="4" xfId="0" applyNumberForma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5" xfId="0" applyFill="1" applyBorder="1"/>
    <xf numFmtId="0" fontId="0" fillId="0" borderId="4" xfId="0" applyBorder="1"/>
    <xf numFmtId="0" fontId="0" fillId="6" borderId="5" xfId="0" applyFill="1" applyBorder="1"/>
    <xf numFmtId="0" fontId="0" fillId="6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5" xfId="0" applyNumberFormat="1" applyFill="1" applyBorder="1"/>
    <xf numFmtId="14" fontId="0" fillId="3" borderId="5" xfId="0" applyNumberFormat="1" applyFill="1" applyBorder="1"/>
    <xf numFmtId="0" fontId="0" fillId="3" borderId="5" xfId="0" applyFill="1" applyBorder="1"/>
    <xf numFmtId="1" fontId="0" fillId="3" borderId="5" xfId="0" applyNumberFormat="1" applyFill="1" applyBorder="1" applyAlignment="1">
      <alignment horizontal="center"/>
    </xf>
    <xf numFmtId="0" fontId="0" fillId="8" borderId="10" xfId="0" applyFont="1" applyFill="1" applyBorder="1"/>
    <xf numFmtId="0" fontId="0" fillId="9" borderId="10" xfId="0" applyFont="1" applyFill="1" applyBorder="1"/>
    <xf numFmtId="0" fontId="0" fillId="9" borderId="0" xfId="0" applyFont="1" applyFill="1" applyBorder="1"/>
    <xf numFmtId="0" fontId="0" fillId="9" borderId="9" xfId="0" applyFont="1" applyFill="1" applyBorder="1"/>
    <xf numFmtId="164" fontId="0" fillId="0" borderId="0" xfId="0" applyNumberFormat="1" applyFill="1" applyBorder="1"/>
    <xf numFmtId="0" fontId="0" fillId="0" borderId="0" xfId="0" applyAlignment="1">
      <alignment horizontal="left" indent="1"/>
    </xf>
    <xf numFmtId="0" fontId="0" fillId="0" borderId="0" xfId="0" applyFont="1" applyFill="1" applyBorder="1" applyAlignment="1">
      <alignment horizontal="left" indent="1"/>
    </xf>
    <xf numFmtId="14" fontId="5" fillId="2" borderId="11" xfId="0" applyNumberFormat="1" applyFont="1" applyFill="1" applyBorder="1"/>
    <xf numFmtId="1" fontId="5" fillId="2" borderId="11" xfId="0" applyNumberFormat="1" applyFont="1" applyFill="1" applyBorder="1" applyAlignment="1">
      <alignment horizontal="center"/>
    </xf>
    <xf numFmtId="1" fontId="5" fillId="2" borderId="11" xfId="0" applyNumberFormat="1" applyFont="1" applyFill="1" applyBorder="1"/>
    <xf numFmtId="1" fontId="5" fillId="2" borderId="8" xfId="0" applyNumberFormat="1" applyFont="1" applyFill="1" applyBorder="1"/>
    <xf numFmtId="0" fontId="0" fillId="11" borderId="1" xfId="0" applyFill="1" applyBorder="1"/>
    <xf numFmtId="0" fontId="0" fillId="11" borderId="0" xfId="0" applyFill="1"/>
    <xf numFmtId="0" fontId="0" fillId="10" borderId="1" xfId="0" applyFill="1" applyBorder="1" applyAlignment="1">
      <alignment horizontal="center"/>
    </xf>
    <xf numFmtId="14" fontId="5" fillId="2" borderId="11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Font="1" applyFill="1" applyBorder="1" applyAlignment="1">
      <alignment horizontal="left" indent="1"/>
    </xf>
    <xf numFmtId="1" fontId="0" fillId="0" borderId="0" xfId="0" applyNumberFormat="1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left" indent="1"/>
    </xf>
    <xf numFmtId="0" fontId="0" fillId="0" borderId="0" xfId="0" applyFill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0" xfId="0" applyNumberFormat="1" applyFill="1" applyBorder="1"/>
    <xf numFmtId="0" fontId="0" fillId="12" borderId="1" xfId="0" applyFill="1" applyBorder="1" applyAlignment="1">
      <alignment horizontal="center"/>
    </xf>
    <xf numFmtId="0" fontId="0" fillId="12" borderId="1" xfId="0" applyFill="1" applyBorder="1"/>
    <xf numFmtId="14" fontId="1" fillId="2" borderId="2" xfId="0" applyNumberFormat="1" applyFont="1" applyFill="1" applyBorder="1" applyAlignment="1">
      <alignment horizontal="center"/>
    </xf>
    <xf numFmtId="14" fontId="1" fillId="2" borderId="0" xfId="0" applyNumberFormat="1" applyFont="1" applyFill="1" applyBorder="1" applyAlignment="1">
      <alignment horizontal="center"/>
    </xf>
    <xf numFmtId="14" fontId="1" fillId="3" borderId="0" xfId="0" applyNumberFormat="1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top style="thick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top style="thin">
          <color auto="1"/>
        </top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</dxf>
    <dxf>
      <numFmt numFmtId="1" formatCode="0"/>
    </dxf>
    <dxf>
      <numFmt numFmtId="0" formatCode="General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2" tint="-0.249977111117893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" formatCode="0"/>
      <alignment horizontal="center" vertical="bottom" textRotation="0" wrapText="0" indent="0" justifyLastLine="0" shrinkToFit="0" readingOrder="0"/>
    </dxf>
    <dxf>
      <numFmt numFmtId="164" formatCode="m/d/yyyy"/>
    </dxf>
    <dxf>
      <numFmt numFmtId="164" formatCode="m/d/yyyy"/>
      <alignment horizontal="center" vertical="bottom" textRotation="0" wrapText="0" indent="0" justifyLastLine="0" shrinkToFit="0" readingOrder="0"/>
    </dxf>
    <dxf>
      <border outline="0">
        <top style="medium">
          <color auto="1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355600</xdr:colOff>
      <xdr:row>1</xdr:row>
      <xdr:rowOff>44450</xdr:rowOff>
    </xdr:from>
    <xdr:to>
      <xdr:col>14</xdr:col>
      <xdr:colOff>730250</xdr:colOff>
      <xdr:row>15</xdr:row>
      <xdr:rowOff>158750</xdr:rowOff>
    </xdr:to>
    <xdr:sp macro="" textlink="">
      <xdr:nvSpPr>
        <xdr:cNvPr id="2" name="ZoneTexte 1"/>
        <xdr:cNvSpPr txBox="1"/>
      </xdr:nvSpPr>
      <xdr:spPr>
        <a:xfrm>
          <a:off x="7975600" y="228600"/>
          <a:ext cx="3422650" cy="26924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u="sng"/>
            <a:t>PRINCIPE de FONCTIONNEMENT du FICHIER</a:t>
          </a:r>
        </a:p>
        <a:p>
          <a:pPr algn="l"/>
          <a:r>
            <a:rPr lang="fr-FR" sz="1100"/>
            <a:t>1.</a:t>
          </a:r>
          <a:r>
            <a:rPr lang="fr-FR" sz="1100" baseline="0"/>
            <a:t> Initialiser le feuillet "Base"( Chantiers, Eléments, Employés) avant toute saisie.</a:t>
          </a:r>
        </a:p>
        <a:p>
          <a:pPr algn="l"/>
          <a:r>
            <a:rPr lang="fr-FR" sz="1100" baseline="0"/>
            <a:t>2. Toutes les opérations  doivent </a:t>
          </a:r>
          <a:r>
            <a:rPr lang="fr-FR" sz="1100" u="sng" baseline="0">
              <a:solidFill>
                <a:srgbClr val="FF0000"/>
              </a:solidFill>
            </a:rPr>
            <a:t>IMPERATIVEMEN</a:t>
          </a:r>
          <a:r>
            <a:rPr lang="fr-FR" sz="1100" baseline="0"/>
            <a:t>T  être  saisies à l'aide des formulaires en cliquant sur les Boutons  ENTREE ou SORTIE, sinon les feuilles Stock et Récap ne seront pas alimentées. </a:t>
          </a:r>
          <a:r>
            <a:rPr lang="fr-FR" sz="1100" baseline="0">
              <a:solidFill>
                <a:srgbClr val="FF0000"/>
              </a:solidFill>
            </a:rPr>
            <a:t>NE RIEN SAISIR DIRECTEMENT dans les feuilles Entrées et Sorties.</a:t>
          </a:r>
        </a:p>
        <a:p>
          <a:pPr algn="l"/>
          <a:r>
            <a:rPr lang="fr-FR" sz="1100" baseline="0"/>
            <a:t>3. Les boutons MODIFICATION permettent de changer les données s'il y a lieu(ex: Qté , Affectation, Chantiers) sauf la Référence Produit.</a:t>
          </a:r>
        </a:p>
        <a:p>
          <a:pPr algn="l"/>
          <a:r>
            <a:rPr lang="fr-FR" sz="1100" baseline="0"/>
            <a:t>4. Le bouton FIN de SESSION et SAUVEGARDE  autorise la fermeture du fichier après l'avoir sauvegardé.</a:t>
          </a:r>
          <a:endParaRPr lang="fr-FR" sz="1100"/>
        </a:p>
      </xdr:txBody>
    </xdr:sp>
    <xdr:clientData/>
  </xdr:twoCellAnchor>
  <xdr:twoCellAnchor>
    <xdr:from>
      <xdr:col>0</xdr:col>
      <xdr:colOff>25400</xdr:colOff>
      <xdr:row>0</xdr:row>
      <xdr:rowOff>38100</xdr:rowOff>
    </xdr:from>
    <xdr:to>
      <xdr:col>1</xdr:col>
      <xdr:colOff>508000</xdr:colOff>
      <xdr:row>7</xdr:row>
      <xdr:rowOff>19050</xdr:rowOff>
    </xdr:to>
    <xdr:sp macro="[0]!sauve" textlink="">
      <xdr:nvSpPr>
        <xdr:cNvPr id="3" name="Organigramme : Disque magnétique 2"/>
        <xdr:cNvSpPr/>
      </xdr:nvSpPr>
      <xdr:spPr>
        <a:xfrm>
          <a:off x="25400" y="38100"/>
          <a:ext cx="1244600" cy="1270000"/>
        </a:xfrm>
        <a:prstGeom prst="flowChartMagneticDisk">
          <a:avLst/>
        </a:prstGeom>
        <a:gradFill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5400000" scaled="0"/>
        </a:gra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FIN de </a:t>
          </a:r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SESSION</a:t>
          </a:r>
        </a:p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et</a:t>
          </a:r>
        </a:p>
        <a:p>
          <a:pPr algn="ctr"/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SAUVEGARDE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82550</xdr:colOff>
          <xdr:row>7</xdr:row>
          <xdr:rowOff>25400</xdr:rowOff>
        </xdr:from>
        <xdr:to>
          <xdr:col>3</xdr:col>
          <xdr:colOff>279400</xdr:colOff>
          <xdr:row>11</xdr:row>
          <xdr:rowOff>165100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ENTRÉE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Nouveau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450850</xdr:colOff>
          <xdr:row>7</xdr:row>
          <xdr:rowOff>38100</xdr:rowOff>
        </xdr:from>
        <xdr:to>
          <xdr:col>6</xdr:col>
          <xdr:colOff>685800</xdr:colOff>
          <xdr:row>11</xdr:row>
          <xdr:rowOff>177800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SORTIE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partielle ou totale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d'un 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82550</xdr:colOff>
          <xdr:row>7</xdr:row>
          <xdr:rowOff>63500</xdr:rowOff>
        </xdr:from>
        <xdr:to>
          <xdr:col>10</xdr:col>
          <xdr:colOff>304800</xdr:colOff>
          <xdr:row>12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177800</xdr:colOff>
          <xdr:row>13</xdr:row>
          <xdr:rowOff>120650</xdr:rowOff>
        </xdr:from>
        <xdr:to>
          <xdr:col>5</xdr:col>
          <xdr:colOff>374650</xdr:colOff>
          <xdr:row>18</xdr:row>
          <xdr:rowOff>76200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MODIFICATION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des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ENTRÉES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615950</xdr:colOff>
          <xdr:row>13</xdr:row>
          <xdr:rowOff>127000</xdr:rowOff>
        </xdr:from>
        <xdr:to>
          <xdr:col>9</xdr:col>
          <xdr:colOff>88900</xdr:colOff>
          <xdr:row>18</xdr:row>
          <xdr:rowOff>82550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MODIFICATION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des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SORTIES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RTIE%20MATERIEL_sspo_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 Équipement"/>
      <sheetName val="Paramètres"/>
      <sheetName val="SORTIE MATERIEL_sspo_V3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id="3" name="Tableau3" displayName="Tableau3" ref="A2:E79" totalsRowShown="0" tableBorderDxfId="48">
  <tableColumns count="5">
    <tableColumn id="1" name="Date_Entrée" dataDxfId="47"/>
    <tableColumn id="2" name="Eléments" dataDxfId="46"/>
    <tableColumn id="3" name="Qté Reçue" dataDxfId="45"/>
    <tableColumn id="4" name="Affectation"/>
    <tableColumn id="5" name="Chantier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2:E20" totalsRowShown="0" headerRowDxfId="44" headerRowBorderDxfId="43" tableBorderDxfId="42">
  <autoFilter ref="A2:E20"/>
  <tableColumns count="5">
    <tableColumn id="1" name="Eléments"/>
    <tableColumn id="2" name="Date_Sortie"/>
    <tableColumn id="3" name="Affectation"/>
    <tableColumn id="5" name="Chantiers"/>
    <tableColumn id="6" name="Qté sortie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2:C200" totalsRowShown="0" headerRowDxfId="41" headerRowBorderDxfId="40" tableBorderDxfId="39">
  <autoFilter ref="A2:C200"/>
  <tableColumns count="3">
    <tableColumn id="1" name="Eléments" dataDxfId="38">
      <calculatedColumnFormula>IF(Entrées!P1="","",Entrées!P1)</calculatedColumnFormula>
    </tableColumn>
    <tableColumn id="2" name="Stock réel" dataDxfId="37">
      <calculatedColumnFormula>IFERROR(VLOOKUP(A3,Tableau2[],28,FALSE),"")</calculatedColumnFormula>
    </tableColumn>
    <tableColumn id="5" name="Lieu de stockage" dataDxfId="36">
      <calculatedColumnFormula>IFERROR(VLOOKUP(A3,Entrées!$B$3:$E$168,7,FALSE),"")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3:AB200" totalsRowShown="0" headerRowDxfId="35" dataDxfId="34" tableBorderDxfId="33">
  <autoFilter ref="A3:AB200"/>
  <tableColumns count="28">
    <tableColumn id="1" name="Références produits">
      <calculatedColumnFormula>IF(Entrées!B3="","",Entrées!B3)</calculatedColumnFormula>
    </tableColumn>
    <tableColumn id="2" name="IN" dataDxfId="32">
      <calculatedColumnFormula>IF(A4="","",SUMPRODUCT((MONTH(Date_E)=1)*(Réf_E=A4)*Qté_R))</calculatedColumnFormula>
    </tableColumn>
    <tableColumn id="3" name="OUT" dataDxfId="31">
      <calculatedColumnFormula>IF(A4="","",SUMPRODUCT((MONTH(Date_S)=1)*(Réf_S=A4)*(Qté_S)))</calculatedColumnFormula>
    </tableColumn>
    <tableColumn id="4" name="IN2" dataDxfId="30">
      <calculatedColumnFormula>IF(A4="","",SUMPRODUCT((MONTH(Date_E)=2)*(Réf_E=A4)*Qté_R))</calculatedColumnFormula>
    </tableColumn>
    <tableColumn id="5" name="OUT2" dataDxfId="29">
      <calculatedColumnFormula>IF(A4="","",SUMPRODUCT((MONTH(Date_S)=2)*(Réf_S=A4)*(Qté_S)))</calculatedColumnFormula>
    </tableColumn>
    <tableColumn id="6" name="IN3" dataDxfId="28">
      <calculatedColumnFormula>IF(A4="","",SUMPRODUCT((MONTH(Date_E)=3)*(Réf_E=A4)*Qté_R))</calculatedColumnFormula>
    </tableColumn>
    <tableColumn id="7" name="OUT3" dataDxfId="27">
      <calculatedColumnFormula>IF(A4="","",SUMPRODUCT((MONTH(Date_S)=3)*(Réf_S=A4)*(Qté_S)))</calculatedColumnFormula>
    </tableColumn>
    <tableColumn id="8" name="IN4" dataDxfId="26">
      <calculatedColumnFormula>IF(A4="","",SUMPRODUCT((MONTH(Date_E)=4)*(Réf_E=A4)*Qté_R))</calculatedColumnFormula>
    </tableColumn>
    <tableColumn id="9" name="OUT4" dataDxfId="25">
      <calculatedColumnFormula>IF(A4="","",SUMPRODUCT((MONTH(Date_S)=4)*(Réf_S=A4)*(Qté_S)))</calculatedColumnFormula>
    </tableColumn>
    <tableColumn id="10" name="IN5" dataDxfId="24">
      <calculatedColumnFormula>IF(A4="","",SUMPRODUCT((MONTH(Date_E)=5)*(Réf_E=A4)*Qté_R))</calculatedColumnFormula>
    </tableColumn>
    <tableColumn id="11" name="OUT5" dataDxfId="23">
      <calculatedColumnFormula>IF(A4="","",SUMPRODUCT((MONTH(Date_S)=5)*(Réf_S=A4)*(Qté_S)))</calculatedColumnFormula>
    </tableColumn>
    <tableColumn id="12" name="IN6" dataDxfId="22">
      <calculatedColumnFormula>IF(A4="","",SUMPRODUCT((MONTH(Date_E)=6)*(Réf_E=A4)*Qté_R))</calculatedColumnFormula>
    </tableColumn>
    <tableColumn id="13" name="OUT6" dataDxfId="21">
      <calculatedColumnFormula>IF(A4="","",SUMPRODUCT((MONTH(Date_S)=6)*(Réf_S=A4)*(Qté_S)))</calculatedColumnFormula>
    </tableColumn>
    <tableColumn id="14" name="IN7" dataDxfId="20">
      <calculatedColumnFormula>IF(A4="","",SUMPRODUCT((MONTH(Date_E)=7)*(Réf_E=A4)*Qté_R))</calculatedColumnFormula>
    </tableColumn>
    <tableColumn id="15" name="OUT7" dataDxfId="19">
      <calculatedColumnFormula>IF(A4="","",SUMPRODUCT((MONTH(Date_S)=7)*(Réf_S=A4)*(Qté_S)))</calculatedColumnFormula>
    </tableColumn>
    <tableColumn id="16" name="IN8" dataDxfId="18">
      <calculatedColumnFormula>IF(A4="","",SUMPRODUCT((MONTH(Date_E)=8)*(Réf_E=A4)*Qté_R))</calculatedColumnFormula>
    </tableColumn>
    <tableColumn id="17" name="OUT8" dataDxfId="17">
      <calculatedColumnFormula>IF(A4="","",SUMPRODUCT((MONTH(Date_S)=8)*(Réf_S=A4)*(Qté_S)))</calculatedColumnFormula>
    </tableColumn>
    <tableColumn id="18" name="IN9" dataDxfId="16">
      <calculatedColumnFormula>IF(A4="","",SUMPRODUCT((MONTH(Date_E)=9)*(Réf_E=A4)*Qté_R))</calculatedColumnFormula>
    </tableColumn>
    <tableColumn id="19" name="OUT9" dataDxfId="15">
      <calculatedColumnFormula>IF(A4="","",SUMPRODUCT((MONTH(Date_S)=9)*(Réf_S=A4)*(Qté_S)))</calculatedColumnFormula>
    </tableColumn>
    <tableColumn id="20" name="IN10" dataDxfId="14">
      <calculatedColumnFormula>IF(A4="","",SUMPRODUCT((MONTH(Date_E)=10)*(Réf_E=A4)*Qté_R))</calculatedColumnFormula>
    </tableColumn>
    <tableColumn id="21" name="OUT10" dataDxfId="13">
      <calculatedColumnFormula>IF(A4="","",SUMPRODUCT((MONTH(Date_S)=10)*(Réf_S=A4)*(Qté_S)))</calculatedColumnFormula>
    </tableColumn>
    <tableColumn id="22" name="IN11" dataDxfId="12">
      <calculatedColumnFormula>IF(A4="","",SUMPRODUCT((MONTH(Date_E)=11)*(Réf_E=A4)*Qté_R))</calculatedColumnFormula>
    </tableColumn>
    <tableColumn id="23" name="OUT11" dataDxfId="11">
      <calculatedColumnFormula>IF(A4="","",SUMPRODUCT((MONTH(Date_S)=11)*(Réf_S=A4)*(Qté_S)))</calculatedColumnFormula>
    </tableColumn>
    <tableColumn id="24" name="IN12" dataDxfId="10">
      <calculatedColumnFormula>IF(A4="","",SUMPRODUCT((MONTH(Date_E)=12)*(Réf_E=A4)*Qté_R))</calculatedColumnFormula>
    </tableColumn>
    <tableColumn id="25" name="OUT12" dataDxfId="9">
      <calculatedColumnFormula>IF(A4="","",SUMPRODUCT((MONTH(Date_S)=12)*(Réf_S=A4)*(Qté_S)))</calculatedColumnFormula>
    </tableColumn>
    <tableColumn id="26" name="IN_tot" dataDxfId="8">
      <calculatedColumnFormula>IF(A4="","",SUM(B4,D4,F4,H4,J4,L4,N4,P4,R4,T4,V4,X4))</calculatedColumnFormula>
    </tableColumn>
    <tableColumn id="27" name="OUT_tot" dataDxfId="7">
      <calculatedColumnFormula>IF(A4="","",SUM(C4,E4,G4,I4,K4,M4,O4,Q4,S4,U4,W4,Y4))</calculatedColumnFormula>
    </tableColumn>
    <tableColumn id="28" name="Rest_Réel" dataDxfId="6">
      <calculatedColumnFormula>IF(A4="","",Z4-AA4)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C77" totalsRowShown="0" headerRowDxfId="5" dataDxfId="4" tableBorderDxfId="3">
  <autoFilter ref="A1:C77"/>
  <tableColumns count="3">
    <tableColumn id="1" name="Chantiers" dataDxfId="2"/>
    <tableColumn id="3" name="Eléments" dataDxfId="1"/>
    <tableColumn id="4" name="Employé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20"/>
  <sheetViews>
    <sheetView tabSelected="1" workbookViewId="0"/>
  </sheetViews>
  <sheetFormatPr baseColWidth="10" defaultRowHeight="14.5" x14ac:dyDescent="0.35"/>
  <sheetData>
    <row r="1" spans="1:14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">
                <anchor moveWithCells="1" sizeWithCells="1">
                  <from>
                    <xdr:col>1</xdr:col>
                    <xdr:colOff>82550</xdr:colOff>
                    <xdr:row>7</xdr:row>
                    <xdr:rowOff>25400</xdr:rowOff>
                  </from>
                  <to>
                    <xdr:col>3</xdr:col>
                    <xdr:colOff>279400</xdr:colOff>
                    <xdr:row>11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O">
                <anchor moveWithCells="1" sizeWithCells="1">
                  <from>
                    <xdr:col>4</xdr:col>
                    <xdr:colOff>450850</xdr:colOff>
                    <xdr:row>7</xdr:row>
                    <xdr:rowOff>38100</xdr:rowOff>
                  </from>
                  <to>
                    <xdr:col>6</xdr:col>
                    <xdr:colOff>685800</xdr:colOff>
                    <xdr:row>11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nsulation">
                <anchor moveWithCells="1" sizeWithCells="1">
                  <from>
                    <xdr:col>8</xdr:col>
                    <xdr:colOff>82550</xdr:colOff>
                    <xdr:row>7</xdr:row>
                    <xdr:rowOff>63500</xdr:rowOff>
                  </from>
                  <to>
                    <xdr:col>10</xdr:col>
                    <xdr:colOff>304800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ModifEntrées">
                <anchor moveWithCells="1" sizeWithCells="1">
                  <from>
                    <xdr:col>3</xdr:col>
                    <xdr:colOff>177800</xdr:colOff>
                    <xdr:row>13</xdr:row>
                    <xdr:rowOff>120650</xdr:rowOff>
                  </from>
                  <to>
                    <xdr:col>5</xdr:col>
                    <xdr:colOff>374650</xdr:colOff>
                    <xdr:row>18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ModifSorties">
                <anchor moveWithCells="1" sizeWithCells="1">
                  <from>
                    <xdr:col>6</xdr:col>
                    <xdr:colOff>615950</xdr:colOff>
                    <xdr:row>13</xdr:row>
                    <xdr:rowOff>127000</xdr:rowOff>
                  </from>
                  <to>
                    <xdr:col>9</xdr:col>
                    <xdr:colOff>88900</xdr:colOff>
                    <xdr:row>18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79"/>
  <sheetViews>
    <sheetView workbookViewId="0">
      <pane ySplit="2" topLeftCell="A3" activePane="bottomLeft" state="frozenSplit"/>
      <selection pane="bottomLeft" activeCell="B4" sqref="B4"/>
    </sheetView>
  </sheetViews>
  <sheetFormatPr baseColWidth="10" defaultRowHeight="14.5" x14ac:dyDescent="0.35"/>
  <cols>
    <col min="1" max="1" width="13.453125" style="43" customWidth="1"/>
    <col min="2" max="2" width="27.90625" style="1" customWidth="1"/>
    <col min="3" max="3" width="12.26953125" style="17" customWidth="1"/>
    <col min="4" max="4" width="26.90625" customWidth="1"/>
    <col min="5" max="5" width="21" customWidth="1"/>
  </cols>
  <sheetData>
    <row r="1" spans="1:16" x14ac:dyDescent="0.35">
      <c r="A1" s="54" t="s">
        <v>0</v>
      </c>
      <c r="B1" s="55"/>
      <c r="C1" s="55"/>
      <c r="D1" s="55"/>
      <c r="E1" s="55"/>
      <c r="L1" s="9"/>
      <c r="P1" s="1" t="s">
        <v>164</v>
      </c>
    </row>
    <row r="2" spans="1:16" x14ac:dyDescent="0.35">
      <c r="A2" s="42" t="s">
        <v>19</v>
      </c>
      <c r="B2" s="35" t="s">
        <v>163</v>
      </c>
      <c r="C2" s="36" t="s">
        <v>3</v>
      </c>
      <c r="D2" s="37" t="s">
        <v>160</v>
      </c>
      <c r="E2" s="38" t="s">
        <v>161</v>
      </c>
      <c r="L2" s="8"/>
      <c r="P2" s="34" t="s">
        <v>76</v>
      </c>
    </row>
    <row r="3" spans="1:16" ht="1" customHeight="1" x14ac:dyDescent="0.35">
      <c r="A3" s="43">
        <v>41640</v>
      </c>
      <c r="B3" s="1" t="s">
        <v>164</v>
      </c>
      <c r="C3" s="17">
        <v>0</v>
      </c>
      <c r="D3" t="s">
        <v>164</v>
      </c>
      <c r="E3" t="s">
        <v>164</v>
      </c>
      <c r="L3" s="8"/>
      <c r="P3" s="34" t="s">
        <v>77</v>
      </c>
    </row>
    <row r="4" spans="1:16" ht="14.5" customHeight="1" x14ac:dyDescent="0.35">
      <c r="A4" s="44">
        <v>41950</v>
      </c>
      <c r="B4" s="34" t="s">
        <v>76</v>
      </c>
      <c r="C4" s="45">
        <v>3</v>
      </c>
      <c r="D4" s="34" t="s">
        <v>145</v>
      </c>
      <c r="E4" s="34" t="s">
        <v>148</v>
      </c>
      <c r="L4" s="8"/>
      <c r="P4" s="34" t="s">
        <v>52</v>
      </c>
    </row>
    <row r="5" spans="1:16" x14ac:dyDescent="0.35">
      <c r="A5" s="44">
        <v>41950</v>
      </c>
      <c r="B5" s="34" t="s">
        <v>77</v>
      </c>
      <c r="C5" s="45">
        <v>1</v>
      </c>
      <c r="D5" s="34" t="s">
        <v>145</v>
      </c>
      <c r="E5" s="34" t="s">
        <v>148</v>
      </c>
      <c r="L5" s="8"/>
      <c r="P5" s="34" t="s">
        <v>53</v>
      </c>
    </row>
    <row r="6" spans="1:16" x14ac:dyDescent="0.35">
      <c r="A6" s="44">
        <v>41950</v>
      </c>
      <c r="B6" s="34" t="s">
        <v>52</v>
      </c>
      <c r="C6" s="45">
        <v>75</v>
      </c>
      <c r="D6" s="34" t="s">
        <v>147</v>
      </c>
      <c r="E6" s="34" t="s">
        <v>148</v>
      </c>
      <c r="L6" s="8"/>
      <c r="P6" s="34" t="s">
        <v>54</v>
      </c>
    </row>
    <row r="7" spans="1:16" x14ac:dyDescent="0.35">
      <c r="A7" s="44">
        <v>41950</v>
      </c>
      <c r="B7" s="34" t="s">
        <v>53</v>
      </c>
      <c r="C7" s="45">
        <v>3</v>
      </c>
      <c r="D7" s="34" t="s">
        <v>147</v>
      </c>
      <c r="E7" s="34" t="s">
        <v>148</v>
      </c>
      <c r="L7" s="8"/>
      <c r="P7" s="34" t="s">
        <v>55</v>
      </c>
    </row>
    <row r="8" spans="1:16" x14ac:dyDescent="0.35">
      <c r="A8" s="44">
        <v>41950</v>
      </c>
      <c r="B8" s="34" t="s">
        <v>54</v>
      </c>
      <c r="C8" s="45">
        <v>4</v>
      </c>
      <c r="D8" s="34" t="s">
        <v>147</v>
      </c>
      <c r="E8" s="34" t="s">
        <v>148</v>
      </c>
      <c r="L8" s="8"/>
      <c r="P8" s="34" t="s">
        <v>58</v>
      </c>
    </row>
    <row r="9" spans="1:16" x14ac:dyDescent="0.35">
      <c r="A9" s="44">
        <v>41950</v>
      </c>
      <c r="B9" s="34" t="s">
        <v>55</v>
      </c>
      <c r="C9" s="45">
        <v>2</v>
      </c>
      <c r="D9" s="34" t="s">
        <v>147</v>
      </c>
      <c r="E9" s="34" t="s">
        <v>148</v>
      </c>
      <c r="L9" s="8"/>
      <c r="P9" s="34" t="s">
        <v>57</v>
      </c>
    </row>
    <row r="10" spans="1:16" x14ac:dyDescent="0.35">
      <c r="A10" s="44">
        <v>41950</v>
      </c>
      <c r="B10" s="34" t="s">
        <v>58</v>
      </c>
      <c r="C10" s="45">
        <v>2</v>
      </c>
      <c r="D10" s="34" t="s">
        <v>147</v>
      </c>
      <c r="E10" s="34" t="s">
        <v>148</v>
      </c>
      <c r="L10" s="32"/>
      <c r="P10" s="34" t="s">
        <v>56</v>
      </c>
    </row>
    <row r="11" spans="1:16" x14ac:dyDescent="0.35">
      <c r="A11" s="44">
        <v>41950</v>
      </c>
      <c r="B11" s="34" t="s">
        <v>57</v>
      </c>
      <c r="C11" s="45">
        <v>600</v>
      </c>
      <c r="D11" s="34" t="s">
        <v>147</v>
      </c>
      <c r="E11" s="34" t="s">
        <v>148</v>
      </c>
      <c r="P11" s="34" t="s">
        <v>59</v>
      </c>
    </row>
    <row r="12" spans="1:16" x14ac:dyDescent="0.35">
      <c r="A12" s="44">
        <v>41950</v>
      </c>
      <c r="B12" s="34" t="s">
        <v>56</v>
      </c>
      <c r="C12" s="45">
        <v>600</v>
      </c>
      <c r="D12" s="34" t="s">
        <v>147</v>
      </c>
      <c r="E12" s="34" t="s">
        <v>148</v>
      </c>
      <c r="P12" s="34" t="s">
        <v>60</v>
      </c>
    </row>
    <row r="13" spans="1:16" x14ac:dyDescent="0.35">
      <c r="A13" s="44">
        <v>41950</v>
      </c>
      <c r="B13" s="34" t="s">
        <v>59</v>
      </c>
      <c r="C13" s="45">
        <v>23</v>
      </c>
      <c r="D13" s="34" t="s">
        <v>147</v>
      </c>
      <c r="E13" s="34" t="s">
        <v>148</v>
      </c>
      <c r="P13" s="34" t="s">
        <v>61</v>
      </c>
    </row>
    <row r="14" spans="1:16" x14ac:dyDescent="0.35">
      <c r="A14" s="44">
        <v>41950</v>
      </c>
      <c r="B14" s="34" t="s">
        <v>60</v>
      </c>
      <c r="C14" s="45">
        <v>100</v>
      </c>
      <c r="D14" s="34" t="s">
        <v>147</v>
      </c>
      <c r="E14" s="34" t="s">
        <v>148</v>
      </c>
      <c r="P14" s="34" t="s">
        <v>62</v>
      </c>
    </row>
    <row r="15" spans="1:16" x14ac:dyDescent="0.35">
      <c r="A15" s="44">
        <v>41950</v>
      </c>
      <c r="B15" s="34" t="s">
        <v>61</v>
      </c>
      <c r="C15" s="45">
        <v>100</v>
      </c>
      <c r="D15" s="34" t="s">
        <v>147</v>
      </c>
      <c r="E15" s="34" t="s">
        <v>148</v>
      </c>
      <c r="P15" s="34" t="s">
        <v>63</v>
      </c>
    </row>
    <row r="16" spans="1:16" x14ac:dyDescent="0.35">
      <c r="A16" s="44">
        <v>41950</v>
      </c>
      <c r="B16" s="34" t="s">
        <v>62</v>
      </c>
      <c r="C16" s="45">
        <v>0</v>
      </c>
      <c r="D16" s="34" t="s">
        <v>147</v>
      </c>
      <c r="E16" s="34" t="s">
        <v>148</v>
      </c>
      <c r="P16" s="34" t="s">
        <v>64</v>
      </c>
    </row>
    <row r="17" spans="1:16" x14ac:dyDescent="0.35">
      <c r="A17" s="44">
        <v>41950</v>
      </c>
      <c r="B17" s="34" t="s">
        <v>63</v>
      </c>
      <c r="C17" s="45">
        <v>92</v>
      </c>
      <c r="D17" s="34" t="s">
        <v>147</v>
      </c>
      <c r="E17" s="34" t="s">
        <v>148</v>
      </c>
      <c r="P17" s="34" t="s">
        <v>65</v>
      </c>
    </row>
    <row r="18" spans="1:16" x14ac:dyDescent="0.35">
      <c r="A18" s="44">
        <v>41950</v>
      </c>
      <c r="B18" s="34" t="s">
        <v>64</v>
      </c>
      <c r="C18" s="45">
        <v>16</v>
      </c>
      <c r="D18" s="34" t="s">
        <v>147</v>
      </c>
      <c r="E18" s="34" t="s">
        <v>148</v>
      </c>
      <c r="P18" s="34" t="s">
        <v>66</v>
      </c>
    </row>
    <row r="19" spans="1:16" x14ac:dyDescent="0.35">
      <c r="A19" s="44">
        <v>41950</v>
      </c>
      <c r="B19" s="34" t="s">
        <v>65</v>
      </c>
      <c r="C19" s="45">
        <v>5</v>
      </c>
      <c r="D19" s="34" t="s">
        <v>147</v>
      </c>
      <c r="E19" s="34" t="s">
        <v>148</v>
      </c>
      <c r="P19" s="34" t="s">
        <v>67</v>
      </c>
    </row>
    <row r="20" spans="1:16" x14ac:dyDescent="0.35">
      <c r="A20" s="44">
        <v>41950</v>
      </c>
      <c r="B20" s="34" t="s">
        <v>66</v>
      </c>
      <c r="C20" s="45">
        <v>5</v>
      </c>
      <c r="D20" s="34" t="s">
        <v>147</v>
      </c>
      <c r="E20" s="34" t="s">
        <v>148</v>
      </c>
      <c r="P20" s="34" t="s">
        <v>69</v>
      </c>
    </row>
    <row r="21" spans="1:16" x14ac:dyDescent="0.35">
      <c r="A21" s="44">
        <v>41950</v>
      </c>
      <c r="B21" s="34" t="s">
        <v>67</v>
      </c>
      <c r="C21" s="45">
        <v>3</v>
      </c>
      <c r="D21" s="34" t="s">
        <v>147</v>
      </c>
      <c r="E21" s="34" t="s">
        <v>148</v>
      </c>
      <c r="P21" s="34" t="s">
        <v>70</v>
      </c>
    </row>
    <row r="22" spans="1:16" x14ac:dyDescent="0.35">
      <c r="A22" s="44">
        <v>41950</v>
      </c>
      <c r="B22" s="34" t="s">
        <v>69</v>
      </c>
      <c r="C22" s="45">
        <v>3</v>
      </c>
      <c r="D22" s="34" t="s">
        <v>147</v>
      </c>
      <c r="E22" s="34" t="s">
        <v>148</v>
      </c>
      <c r="P22" s="34" t="s">
        <v>71</v>
      </c>
    </row>
    <row r="23" spans="1:16" x14ac:dyDescent="0.35">
      <c r="A23" s="44">
        <v>41950</v>
      </c>
      <c r="B23" s="34" t="s">
        <v>70</v>
      </c>
      <c r="C23" s="45">
        <v>6</v>
      </c>
      <c r="D23" s="34" t="s">
        <v>147</v>
      </c>
      <c r="E23" s="34" t="s">
        <v>148</v>
      </c>
      <c r="P23" s="34" t="s">
        <v>68</v>
      </c>
    </row>
    <row r="24" spans="1:16" x14ac:dyDescent="0.35">
      <c r="A24" s="44">
        <v>41950</v>
      </c>
      <c r="B24" s="34" t="s">
        <v>71</v>
      </c>
      <c r="C24" s="45">
        <v>27</v>
      </c>
      <c r="D24" s="34" t="s">
        <v>147</v>
      </c>
      <c r="E24" s="34" t="s">
        <v>148</v>
      </c>
      <c r="P24" s="34" t="s">
        <v>72</v>
      </c>
    </row>
    <row r="25" spans="1:16" x14ac:dyDescent="0.35">
      <c r="A25" s="44">
        <v>41950</v>
      </c>
      <c r="B25" s="34" t="s">
        <v>68</v>
      </c>
      <c r="C25" s="45">
        <v>3</v>
      </c>
      <c r="D25" s="34" t="s">
        <v>147</v>
      </c>
      <c r="E25" s="34" t="s">
        <v>148</v>
      </c>
      <c r="P25" s="34" t="s">
        <v>73</v>
      </c>
    </row>
    <row r="26" spans="1:16" x14ac:dyDescent="0.35">
      <c r="A26" s="44">
        <v>41950</v>
      </c>
      <c r="B26" s="34" t="s">
        <v>72</v>
      </c>
      <c r="C26" s="45">
        <v>58</v>
      </c>
      <c r="D26" s="34" t="s">
        <v>147</v>
      </c>
      <c r="E26" s="34" t="s">
        <v>148</v>
      </c>
      <c r="P26" s="34" t="s">
        <v>74</v>
      </c>
    </row>
    <row r="27" spans="1:16" x14ac:dyDescent="0.35">
      <c r="A27" s="44">
        <v>41950</v>
      </c>
      <c r="B27" s="34" t="s">
        <v>73</v>
      </c>
      <c r="C27" s="45">
        <v>13</v>
      </c>
      <c r="D27" s="34" t="s">
        <v>147</v>
      </c>
      <c r="E27" s="34" t="s">
        <v>148</v>
      </c>
      <c r="P27" s="34" t="s">
        <v>75</v>
      </c>
    </row>
    <row r="28" spans="1:16" x14ac:dyDescent="0.35">
      <c r="A28" s="44">
        <v>41950</v>
      </c>
      <c r="B28" s="34" t="s">
        <v>74</v>
      </c>
      <c r="C28" s="45">
        <v>75</v>
      </c>
      <c r="D28" s="34" t="s">
        <v>147</v>
      </c>
      <c r="E28" s="34" t="s">
        <v>148</v>
      </c>
      <c r="P28" s="34" t="s">
        <v>78</v>
      </c>
    </row>
    <row r="29" spans="1:16" x14ac:dyDescent="0.35">
      <c r="A29" s="44">
        <v>41950</v>
      </c>
      <c r="B29" s="34" t="s">
        <v>75</v>
      </c>
      <c r="C29" s="46">
        <v>160</v>
      </c>
      <c r="D29" s="34" t="s">
        <v>147</v>
      </c>
      <c r="E29" s="34" t="s">
        <v>148</v>
      </c>
      <c r="P29" s="34" t="s">
        <v>79</v>
      </c>
    </row>
    <row r="30" spans="1:16" x14ac:dyDescent="0.35">
      <c r="A30" s="44">
        <v>41950</v>
      </c>
      <c r="B30" s="34" t="s">
        <v>76</v>
      </c>
      <c r="C30" s="46">
        <v>3</v>
      </c>
      <c r="D30" s="34" t="s">
        <v>147</v>
      </c>
      <c r="E30" s="34" t="s">
        <v>148</v>
      </c>
      <c r="P30" s="34" t="s">
        <v>80</v>
      </c>
    </row>
    <row r="31" spans="1:16" x14ac:dyDescent="0.35">
      <c r="A31" s="44">
        <v>41950</v>
      </c>
      <c r="B31" s="34" t="s">
        <v>77</v>
      </c>
      <c r="C31" s="46">
        <v>1</v>
      </c>
      <c r="D31" s="34" t="s">
        <v>147</v>
      </c>
      <c r="E31" s="34" t="s">
        <v>148</v>
      </c>
      <c r="P31" s="34" t="s">
        <v>81</v>
      </c>
    </row>
    <row r="32" spans="1:16" x14ac:dyDescent="0.35">
      <c r="A32" s="44">
        <v>41950</v>
      </c>
      <c r="B32" s="34" t="s">
        <v>78</v>
      </c>
      <c r="C32" s="46">
        <v>7</v>
      </c>
      <c r="D32" s="34" t="s">
        <v>147</v>
      </c>
      <c r="E32" s="34" t="s">
        <v>148</v>
      </c>
      <c r="P32" s="34" t="s">
        <v>82</v>
      </c>
    </row>
    <row r="33" spans="1:16" x14ac:dyDescent="0.35">
      <c r="A33" s="44">
        <v>41950</v>
      </c>
      <c r="B33" s="34" t="s">
        <v>79</v>
      </c>
      <c r="C33" s="46">
        <v>2</v>
      </c>
      <c r="D33" s="34" t="s">
        <v>147</v>
      </c>
      <c r="E33" s="34" t="s">
        <v>148</v>
      </c>
      <c r="P33" s="34" t="s">
        <v>83</v>
      </c>
    </row>
    <row r="34" spans="1:16" x14ac:dyDescent="0.35">
      <c r="A34" s="44">
        <v>41950</v>
      </c>
      <c r="B34" s="34" t="s">
        <v>80</v>
      </c>
      <c r="C34" s="46">
        <v>2</v>
      </c>
      <c r="D34" s="34" t="s">
        <v>147</v>
      </c>
      <c r="E34" s="34" t="s">
        <v>148</v>
      </c>
      <c r="P34" s="34" t="s">
        <v>84</v>
      </c>
    </row>
    <row r="35" spans="1:16" x14ac:dyDescent="0.35">
      <c r="A35" s="44">
        <v>41950</v>
      </c>
      <c r="B35" s="34" t="s">
        <v>81</v>
      </c>
      <c r="C35" s="46">
        <v>2</v>
      </c>
      <c r="D35" s="34" t="s">
        <v>147</v>
      </c>
      <c r="E35" s="34" t="s">
        <v>148</v>
      </c>
      <c r="P35" s="34" t="s">
        <v>85</v>
      </c>
    </row>
    <row r="36" spans="1:16" x14ac:dyDescent="0.35">
      <c r="A36" s="44">
        <v>41950</v>
      </c>
      <c r="B36" s="34" t="s">
        <v>82</v>
      </c>
      <c r="C36" s="46">
        <v>3</v>
      </c>
      <c r="D36" s="34" t="s">
        <v>147</v>
      </c>
      <c r="E36" s="34" t="s">
        <v>148</v>
      </c>
      <c r="P36" s="34" t="s">
        <v>86</v>
      </c>
    </row>
    <row r="37" spans="1:16" x14ac:dyDescent="0.35">
      <c r="A37" s="44">
        <v>41950</v>
      </c>
      <c r="B37" s="34" t="s">
        <v>83</v>
      </c>
      <c r="C37" s="46">
        <v>11</v>
      </c>
      <c r="D37" s="34" t="s">
        <v>147</v>
      </c>
      <c r="E37" s="34" t="s">
        <v>148</v>
      </c>
      <c r="P37" s="34" t="s">
        <v>87</v>
      </c>
    </row>
    <row r="38" spans="1:16" x14ac:dyDescent="0.35">
      <c r="A38" s="44">
        <v>41950</v>
      </c>
      <c r="B38" s="34" t="s">
        <v>84</v>
      </c>
      <c r="C38" s="46">
        <v>7</v>
      </c>
      <c r="D38" s="34" t="s">
        <v>147</v>
      </c>
      <c r="E38" s="34" t="s">
        <v>148</v>
      </c>
      <c r="P38" s="34" t="s">
        <v>88</v>
      </c>
    </row>
    <row r="39" spans="1:16" x14ac:dyDescent="0.35">
      <c r="A39" s="44">
        <v>41950</v>
      </c>
      <c r="B39" s="34" t="s">
        <v>85</v>
      </c>
      <c r="C39" s="46">
        <v>42</v>
      </c>
      <c r="D39" s="34" t="s">
        <v>147</v>
      </c>
      <c r="E39" s="34" t="s">
        <v>148</v>
      </c>
      <c r="P39" s="34" t="s">
        <v>89</v>
      </c>
    </row>
    <row r="40" spans="1:16" x14ac:dyDescent="0.35">
      <c r="A40" s="44">
        <v>41950</v>
      </c>
      <c r="B40" s="34" t="s">
        <v>86</v>
      </c>
      <c r="C40" s="46">
        <v>1</v>
      </c>
      <c r="D40" s="34" t="s">
        <v>147</v>
      </c>
      <c r="E40" s="34" t="s">
        <v>148</v>
      </c>
      <c r="P40" s="34" t="s">
        <v>90</v>
      </c>
    </row>
    <row r="41" spans="1:16" x14ac:dyDescent="0.35">
      <c r="A41" s="44">
        <v>41950</v>
      </c>
      <c r="B41" s="34" t="s">
        <v>87</v>
      </c>
      <c r="C41" s="46">
        <v>10</v>
      </c>
      <c r="D41" s="34" t="s">
        <v>147</v>
      </c>
      <c r="E41" s="34" t="s">
        <v>148</v>
      </c>
      <c r="P41" s="34" t="s">
        <v>91</v>
      </c>
    </row>
    <row r="42" spans="1:16" x14ac:dyDescent="0.35">
      <c r="A42" s="44">
        <v>41950</v>
      </c>
      <c r="B42" s="34" t="s">
        <v>88</v>
      </c>
      <c r="C42" s="46">
        <v>2</v>
      </c>
      <c r="D42" s="34" t="s">
        <v>147</v>
      </c>
      <c r="E42" s="34" t="s">
        <v>148</v>
      </c>
      <c r="P42" s="34" t="s">
        <v>92</v>
      </c>
    </row>
    <row r="43" spans="1:16" x14ac:dyDescent="0.35">
      <c r="A43" s="44">
        <v>41950</v>
      </c>
      <c r="B43" s="34" t="s">
        <v>89</v>
      </c>
      <c r="C43" s="46">
        <v>25</v>
      </c>
      <c r="D43" s="34" t="s">
        <v>147</v>
      </c>
      <c r="E43" s="34" t="s">
        <v>148</v>
      </c>
      <c r="P43" s="34" t="s">
        <v>93</v>
      </c>
    </row>
    <row r="44" spans="1:16" x14ac:dyDescent="0.35">
      <c r="A44" s="44">
        <v>41950</v>
      </c>
      <c r="B44" s="34" t="s">
        <v>90</v>
      </c>
      <c r="C44" s="46">
        <v>1</v>
      </c>
      <c r="D44" s="34" t="s">
        <v>147</v>
      </c>
      <c r="E44" s="34" t="s">
        <v>148</v>
      </c>
      <c r="P44" s="34" t="s">
        <v>96</v>
      </c>
    </row>
    <row r="45" spans="1:16" x14ac:dyDescent="0.35">
      <c r="A45" s="44">
        <v>41950</v>
      </c>
      <c r="B45" s="34" t="s">
        <v>91</v>
      </c>
      <c r="C45" s="46">
        <v>28</v>
      </c>
      <c r="D45" s="34" t="s">
        <v>147</v>
      </c>
      <c r="E45" s="34" t="s">
        <v>148</v>
      </c>
      <c r="P45" s="34" t="s">
        <v>97</v>
      </c>
    </row>
    <row r="46" spans="1:16" x14ac:dyDescent="0.35">
      <c r="A46" s="44">
        <v>41950</v>
      </c>
      <c r="B46" s="34" t="s">
        <v>92</v>
      </c>
      <c r="C46" s="46">
        <v>5</v>
      </c>
      <c r="D46" s="34" t="s">
        <v>147</v>
      </c>
      <c r="E46" s="34" t="s">
        <v>148</v>
      </c>
      <c r="P46" s="34" t="s">
        <v>98</v>
      </c>
    </row>
    <row r="47" spans="1:16" x14ac:dyDescent="0.35">
      <c r="A47" s="44">
        <v>41950</v>
      </c>
      <c r="B47" s="34" t="s">
        <v>93</v>
      </c>
      <c r="C47" s="46">
        <v>5</v>
      </c>
      <c r="D47" s="34" t="s">
        <v>147</v>
      </c>
      <c r="E47" s="34" t="s">
        <v>148</v>
      </c>
      <c r="P47" s="34" t="s">
        <v>99</v>
      </c>
    </row>
    <row r="48" spans="1:16" x14ac:dyDescent="0.35">
      <c r="A48" s="44">
        <v>41950</v>
      </c>
      <c r="B48" s="34" t="s">
        <v>96</v>
      </c>
      <c r="C48" s="46">
        <v>12</v>
      </c>
      <c r="D48" s="34" t="s">
        <v>147</v>
      </c>
      <c r="E48" s="34" t="s">
        <v>148</v>
      </c>
      <c r="P48" s="34" t="s">
        <v>100</v>
      </c>
    </row>
    <row r="49" spans="1:16" x14ac:dyDescent="0.35">
      <c r="A49" s="44">
        <v>41950</v>
      </c>
      <c r="B49" s="34" t="s">
        <v>97</v>
      </c>
      <c r="C49" s="46">
        <v>6</v>
      </c>
      <c r="D49" s="34" t="s">
        <v>147</v>
      </c>
      <c r="E49" s="34" t="s">
        <v>148</v>
      </c>
      <c r="P49" s="34" t="s">
        <v>101</v>
      </c>
    </row>
    <row r="50" spans="1:16" x14ac:dyDescent="0.35">
      <c r="A50" s="44">
        <v>41950</v>
      </c>
      <c r="B50" s="34" t="s">
        <v>98</v>
      </c>
      <c r="C50" s="46">
        <v>22</v>
      </c>
      <c r="D50" s="34" t="s">
        <v>147</v>
      </c>
      <c r="E50" s="34" t="s">
        <v>148</v>
      </c>
      <c r="P50" s="34" t="s">
        <v>102</v>
      </c>
    </row>
    <row r="51" spans="1:16" x14ac:dyDescent="0.35">
      <c r="A51" s="44">
        <v>41950</v>
      </c>
      <c r="B51" s="34" t="s">
        <v>99</v>
      </c>
      <c r="C51" s="46">
        <v>27</v>
      </c>
      <c r="D51" s="34" t="s">
        <v>147</v>
      </c>
      <c r="E51" s="34" t="s">
        <v>148</v>
      </c>
      <c r="P51" s="34" t="s">
        <v>103</v>
      </c>
    </row>
    <row r="52" spans="1:16" x14ac:dyDescent="0.35">
      <c r="A52" s="44">
        <v>41950</v>
      </c>
      <c r="B52" s="34" t="s">
        <v>100</v>
      </c>
      <c r="C52" s="46">
        <v>12</v>
      </c>
      <c r="D52" s="34" t="s">
        <v>147</v>
      </c>
      <c r="E52" s="34" t="s">
        <v>148</v>
      </c>
      <c r="P52" s="34" t="s">
        <v>104</v>
      </c>
    </row>
    <row r="53" spans="1:16" x14ac:dyDescent="0.35">
      <c r="A53" s="44">
        <v>41950</v>
      </c>
      <c r="B53" s="34" t="s">
        <v>101</v>
      </c>
      <c r="C53" s="46">
        <v>1</v>
      </c>
      <c r="D53" s="34" t="s">
        <v>147</v>
      </c>
      <c r="E53" s="34" t="s">
        <v>148</v>
      </c>
      <c r="P53" s="34" t="s">
        <v>106</v>
      </c>
    </row>
    <row r="54" spans="1:16" x14ac:dyDescent="0.35">
      <c r="A54" s="44">
        <v>41950</v>
      </c>
      <c r="B54" s="34" t="s">
        <v>102</v>
      </c>
      <c r="C54" s="46">
        <v>1</v>
      </c>
      <c r="D54" s="34" t="s">
        <v>147</v>
      </c>
      <c r="E54" s="34" t="s">
        <v>148</v>
      </c>
      <c r="P54" s="34" t="s">
        <v>107</v>
      </c>
    </row>
    <row r="55" spans="1:16" x14ac:dyDescent="0.35">
      <c r="A55" s="44">
        <v>41950</v>
      </c>
      <c r="B55" s="34" t="s">
        <v>103</v>
      </c>
      <c r="C55" s="46">
        <v>4</v>
      </c>
      <c r="D55" s="34" t="s">
        <v>147</v>
      </c>
      <c r="E55" s="34" t="s">
        <v>148</v>
      </c>
      <c r="P55" s="34" t="s">
        <v>108</v>
      </c>
    </row>
    <row r="56" spans="1:16" x14ac:dyDescent="0.35">
      <c r="A56" s="44">
        <v>41950</v>
      </c>
      <c r="B56" s="34" t="s">
        <v>104</v>
      </c>
      <c r="C56" s="46">
        <v>1</v>
      </c>
      <c r="D56" s="34" t="s">
        <v>147</v>
      </c>
      <c r="E56" s="34" t="s">
        <v>148</v>
      </c>
      <c r="P56" s="34" t="s">
        <v>109</v>
      </c>
    </row>
    <row r="57" spans="1:16" x14ac:dyDescent="0.35">
      <c r="A57" s="44">
        <v>41950</v>
      </c>
      <c r="B57" s="34" t="s">
        <v>106</v>
      </c>
      <c r="C57" s="46">
        <v>7</v>
      </c>
      <c r="D57" s="34" t="s">
        <v>147</v>
      </c>
      <c r="E57" s="34" t="s">
        <v>148</v>
      </c>
      <c r="P57" s="34" t="s">
        <v>110</v>
      </c>
    </row>
    <row r="58" spans="1:16" x14ac:dyDescent="0.35">
      <c r="A58" s="44">
        <v>41950</v>
      </c>
      <c r="B58" s="34" t="s">
        <v>107</v>
      </c>
      <c r="C58" s="46">
        <v>75</v>
      </c>
      <c r="D58" s="34" t="s">
        <v>147</v>
      </c>
      <c r="E58" s="34" t="s">
        <v>148</v>
      </c>
      <c r="P58" s="34" t="s">
        <v>111</v>
      </c>
    </row>
    <row r="59" spans="1:16" x14ac:dyDescent="0.35">
      <c r="A59" s="44">
        <v>41950</v>
      </c>
      <c r="B59" s="34" t="s">
        <v>108</v>
      </c>
      <c r="C59" s="46">
        <v>2</v>
      </c>
      <c r="D59" s="34" t="s">
        <v>147</v>
      </c>
      <c r="E59" s="34" t="s">
        <v>148</v>
      </c>
      <c r="P59" s="34" t="s">
        <v>112</v>
      </c>
    </row>
    <row r="60" spans="1:16" x14ac:dyDescent="0.35">
      <c r="A60" s="44">
        <v>41950</v>
      </c>
      <c r="B60" s="34" t="s">
        <v>109</v>
      </c>
      <c r="C60" s="46">
        <v>0</v>
      </c>
      <c r="D60" s="34" t="s">
        <v>147</v>
      </c>
      <c r="E60" s="34" t="s">
        <v>148</v>
      </c>
      <c r="P60" s="34" t="s">
        <v>113</v>
      </c>
    </row>
    <row r="61" spans="1:16" x14ac:dyDescent="0.35">
      <c r="A61" s="44">
        <v>41950</v>
      </c>
      <c r="B61" s="34" t="s">
        <v>110</v>
      </c>
      <c r="C61" s="46">
        <v>10</v>
      </c>
      <c r="D61" s="34" t="s">
        <v>147</v>
      </c>
      <c r="E61" s="34" t="s">
        <v>148</v>
      </c>
      <c r="P61" s="34" t="s">
        <v>114</v>
      </c>
    </row>
    <row r="62" spans="1:16" x14ac:dyDescent="0.35">
      <c r="A62" s="44">
        <v>41950</v>
      </c>
      <c r="B62" s="34" t="s">
        <v>111</v>
      </c>
      <c r="C62" s="46">
        <v>10</v>
      </c>
      <c r="D62" s="34" t="s">
        <v>147</v>
      </c>
      <c r="E62" s="34" t="s">
        <v>148</v>
      </c>
      <c r="P62" s="34" t="s">
        <v>115</v>
      </c>
    </row>
    <row r="63" spans="1:16" x14ac:dyDescent="0.35">
      <c r="A63" s="44">
        <v>41950</v>
      </c>
      <c r="B63" s="34" t="s">
        <v>112</v>
      </c>
      <c r="C63" s="46">
        <v>5</v>
      </c>
      <c r="D63" s="34" t="s">
        <v>147</v>
      </c>
      <c r="E63" s="47" t="s">
        <v>148</v>
      </c>
      <c r="P63" s="34" t="s">
        <v>116</v>
      </c>
    </row>
    <row r="64" spans="1:16" x14ac:dyDescent="0.35">
      <c r="A64" s="44">
        <v>41950</v>
      </c>
      <c r="B64" s="34" t="s">
        <v>113</v>
      </c>
      <c r="C64" s="46">
        <v>11</v>
      </c>
      <c r="D64" s="34" t="s">
        <v>147</v>
      </c>
      <c r="E64" s="34" t="s">
        <v>148</v>
      </c>
      <c r="P64" s="34" t="s">
        <v>117</v>
      </c>
    </row>
    <row r="65" spans="1:16" x14ac:dyDescent="0.35">
      <c r="A65" s="44">
        <v>41950</v>
      </c>
      <c r="B65" s="34" t="s">
        <v>114</v>
      </c>
      <c r="C65" s="46">
        <v>1</v>
      </c>
      <c r="D65" s="34" t="s">
        <v>147</v>
      </c>
      <c r="E65" s="34" t="s">
        <v>148</v>
      </c>
      <c r="P65" s="34" t="s">
        <v>118</v>
      </c>
    </row>
    <row r="66" spans="1:16" x14ac:dyDescent="0.35">
      <c r="A66" s="44">
        <v>41950</v>
      </c>
      <c r="B66" s="34" t="s">
        <v>115</v>
      </c>
      <c r="C66" s="46">
        <v>12</v>
      </c>
      <c r="D66" s="34" t="s">
        <v>147</v>
      </c>
      <c r="E66" s="47" t="s">
        <v>148</v>
      </c>
      <c r="P66" s="34" t="s">
        <v>119</v>
      </c>
    </row>
    <row r="67" spans="1:16" x14ac:dyDescent="0.35">
      <c r="A67" s="44">
        <v>41950</v>
      </c>
      <c r="B67" s="34" t="s">
        <v>116</v>
      </c>
      <c r="C67" s="46">
        <v>1</v>
      </c>
      <c r="D67" s="34" t="s">
        <v>147</v>
      </c>
      <c r="E67" s="34" t="s">
        <v>148</v>
      </c>
      <c r="P67" s="34" t="s">
        <v>120</v>
      </c>
    </row>
    <row r="68" spans="1:16" x14ac:dyDescent="0.35">
      <c r="A68" s="44">
        <v>41950</v>
      </c>
      <c r="B68" s="34" t="s">
        <v>117</v>
      </c>
      <c r="C68" s="46">
        <v>12</v>
      </c>
      <c r="D68" s="34" t="s">
        <v>147</v>
      </c>
      <c r="E68" s="34" t="s">
        <v>148</v>
      </c>
      <c r="P68" s="34" t="s">
        <v>121</v>
      </c>
    </row>
    <row r="69" spans="1:16" x14ac:dyDescent="0.35">
      <c r="A69" s="44">
        <v>41950</v>
      </c>
      <c r="B69" s="34" t="s">
        <v>118</v>
      </c>
      <c r="C69" s="46">
        <v>0</v>
      </c>
      <c r="D69" s="34" t="s">
        <v>147</v>
      </c>
      <c r="E69" s="34" t="s">
        <v>148</v>
      </c>
      <c r="P69" s="34" t="s">
        <v>122</v>
      </c>
    </row>
    <row r="70" spans="1:16" x14ac:dyDescent="0.35">
      <c r="A70" s="44">
        <v>41950</v>
      </c>
      <c r="B70" s="34" t="s">
        <v>119</v>
      </c>
      <c r="C70" s="46">
        <v>1</v>
      </c>
      <c r="D70" s="34" t="s">
        <v>147</v>
      </c>
      <c r="E70" s="34" t="s">
        <v>148</v>
      </c>
      <c r="P70" s="34" t="s">
        <v>123</v>
      </c>
    </row>
    <row r="71" spans="1:16" x14ac:dyDescent="0.35">
      <c r="A71" s="44">
        <v>41950</v>
      </c>
      <c r="B71" s="34" t="s">
        <v>120</v>
      </c>
      <c r="C71" s="46">
        <v>1</v>
      </c>
      <c r="D71" s="34" t="s">
        <v>147</v>
      </c>
      <c r="E71" s="34" t="s">
        <v>148</v>
      </c>
      <c r="P71" s="34" t="s">
        <v>124</v>
      </c>
    </row>
    <row r="72" spans="1:16" x14ac:dyDescent="0.35">
      <c r="A72" s="44">
        <v>41950</v>
      </c>
      <c r="B72" s="34" t="s">
        <v>121</v>
      </c>
      <c r="C72" s="46">
        <v>3</v>
      </c>
      <c r="D72" s="34" t="s">
        <v>147</v>
      </c>
      <c r="E72" s="34" t="s">
        <v>148</v>
      </c>
      <c r="P72" s="34" t="s">
        <v>125</v>
      </c>
    </row>
    <row r="73" spans="1:16" x14ac:dyDescent="0.35">
      <c r="A73" s="44">
        <v>41950</v>
      </c>
      <c r="B73" s="34" t="s">
        <v>122</v>
      </c>
      <c r="C73" s="46">
        <v>3</v>
      </c>
      <c r="D73" s="34" t="s">
        <v>147</v>
      </c>
      <c r="E73" s="34" t="s">
        <v>148</v>
      </c>
      <c r="P73" s="34" t="s">
        <v>105</v>
      </c>
    </row>
    <row r="74" spans="1:16" x14ac:dyDescent="0.35">
      <c r="A74" s="44">
        <v>41950</v>
      </c>
      <c r="B74" s="34" t="s">
        <v>123</v>
      </c>
      <c r="C74" s="46">
        <v>3</v>
      </c>
      <c r="D74" s="34" t="s">
        <v>147</v>
      </c>
      <c r="E74" s="34" t="s">
        <v>148</v>
      </c>
      <c r="P74" s="34" t="s">
        <v>94</v>
      </c>
    </row>
    <row r="75" spans="1:16" x14ac:dyDescent="0.35">
      <c r="A75" s="44">
        <v>41950</v>
      </c>
      <c r="B75" s="34" t="s">
        <v>124</v>
      </c>
      <c r="C75" s="46">
        <v>1</v>
      </c>
      <c r="D75" s="34" t="s">
        <v>147</v>
      </c>
      <c r="E75" s="34" t="s">
        <v>148</v>
      </c>
      <c r="P75" s="34" t="s">
        <v>95</v>
      </c>
    </row>
    <row r="76" spans="1:16" x14ac:dyDescent="0.35">
      <c r="A76" s="44">
        <v>41950</v>
      </c>
      <c r="B76" s="34" t="s">
        <v>125</v>
      </c>
      <c r="C76" s="46">
        <v>1</v>
      </c>
      <c r="D76" s="34" t="s">
        <v>147</v>
      </c>
      <c r="E76" s="34" t="s">
        <v>148</v>
      </c>
    </row>
    <row r="77" spans="1:16" x14ac:dyDescent="0.35">
      <c r="A77" s="44">
        <v>41950</v>
      </c>
      <c r="B77" s="34" t="s">
        <v>105</v>
      </c>
      <c r="C77" s="46">
        <v>1</v>
      </c>
      <c r="D77" s="34" t="s">
        <v>147</v>
      </c>
      <c r="E77" s="34" t="s">
        <v>148</v>
      </c>
    </row>
    <row r="78" spans="1:16" x14ac:dyDescent="0.35">
      <c r="A78" s="44">
        <v>41950</v>
      </c>
      <c r="B78" s="34" t="s">
        <v>94</v>
      </c>
      <c r="C78" s="46">
        <v>0</v>
      </c>
      <c r="D78" s="34" t="s">
        <v>147</v>
      </c>
      <c r="E78" s="34" t="s">
        <v>148</v>
      </c>
    </row>
    <row r="79" spans="1:16" x14ac:dyDescent="0.35">
      <c r="A79" s="44">
        <v>41950</v>
      </c>
      <c r="B79" s="34" t="s">
        <v>95</v>
      </c>
      <c r="C79" s="46">
        <v>2</v>
      </c>
      <c r="D79" s="34" t="s">
        <v>147</v>
      </c>
      <c r="E79" s="34" t="s">
        <v>148</v>
      </c>
    </row>
  </sheetData>
  <mergeCells count="1">
    <mergeCell ref="A1:E1"/>
  </mergeCells>
  <dataValidations count="2">
    <dataValidation type="list" allowBlank="1" showInputMessage="1" sqref="D4:D79">
      <formula1>lstEmployés</formula1>
    </dataValidation>
    <dataValidation type="list" allowBlank="1" showInputMessage="1" sqref="E4:E79">
      <formula1>$E$4:$E$8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0"/>
  <sheetViews>
    <sheetView topLeftCell="B1" workbookViewId="0">
      <pane ySplit="2" topLeftCell="A3" activePane="bottomLeft" state="frozenSplit"/>
      <selection pane="bottomLeft" activeCell="H20" sqref="H20"/>
    </sheetView>
  </sheetViews>
  <sheetFormatPr baseColWidth="10" defaultRowHeight="14.5" x14ac:dyDescent="0.35"/>
  <cols>
    <col min="1" max="1" width="27.26953125" style="3" customWidth="1"/>
    <col min="2" max="2" width="12.7265625" customWidth="1"/>
    <col min="3" max="3" width="24.1796875" customWidth="1"/>
    <col min="4" max="4" width="22.453125" customWidth="1"/>
    <col min="5" max="5" width="14.26953125" style="11" customWidth="1"/>
  </cols>
  <sheetData>
    <row r="1" spans="1:5" x14ac:dyDescent="0.35">
      <c r="A1" s="56" t="s">
        <v>1</v>
      </c>
      <c r="B1" s="56"/>
      <c r="C1" s="56"/>
      <c r="D1" s="56"/>
      <c r="E1" s="56"/>
    </row>
    <row r="2" spans="1:5" x14ac:dyDescent="0.35">
      <c r="A2" s="24" t="s">
        <v>163</v>
      </c>
      <c r="B2" s="25" t="s">
        <v>21</v>
      </c>
      <c r="C2" s="26" t="s">
        <v>160</v>
      </c>
      <c r="D2" s="26" t="s">
        <v>161</v>
      </c>
      <c r="E2" s="27" t="s">
        <v>165</v>
      </c>
    </row>
    <row r="3" spans="1:5" ht="1" customHeight="1" x14ac:dyDescent="0.35">
      <c r="A3" s="13" t="s">
        <v>23</v>
      </c>
      <c r="B3" s="14">
        <v>41640</v>
      </c>
      <c r="C3" s="12" t="s">
        <v>23</v>
      </c>
      <c r="D3" s="12" t="s">
        <v>23</v>
      </c>
      <c r="E3" s="16">
        <v>0</v>
      </c>
    </row>
    <row r="4" spans="1:5" ht="18.5" customHeight="1" x14ac:dyDescent="0.35">
      <c r="A4" s="34" t="s">
        <v>105</v>
      </c>
      <c r="B4" s="44">
        <v>41940</v>
      </c>
      <c r="C4" s="34" t="s">
        <v>128</v>
      </c>
      <c r="D4" s="34" t="s">
        <v>150</v>
      </c>
      <c r="E4" s="45">
        <v>1</v>
      </c>
    </row>
    <row r="5" spans="1:5" x14ac:dyDescent="0.35">
      <c r="A5" s="34" t="s">
        <v>85</v>
      </c>
      <c r="B5" s="44">
        <v>41948</v>
      </c>
      <c r="C5" s="34" t="s">
        <v>144</v>
      </c>
      <c r="D5" s="34" t="s">
        <v>149</v>
      </c>
      <c r="E5" s="45">
        <v>10</v>
      </c>
    </row>
    <row r="6" spans="1:5" x14ac:dyDescent="0.35">
      <c r="A6" s="34" t="s">
        <v>94</v>
      </c>
      <c r="B6" s="44">
        <v>41948</v>
      </c>
      <c r="C6" s="34" t="s">
        <v>144</v>
      </c>
      <c r="D6" s="34" t="s">
        <v>149</v>
      </c>
      <c r="E6" s="45">
        <v>2</v>
      </c>
    </row>
    <row r="7" spans="1:5" x14ac:dyDescent="0.35">
      <c r="A7" s="34" t="s">
        <v>65</v>
      </c>
      <c r="B7" s="44">
        <v>41948</v>
      </c>
      <c r="C7" s="34" t="s">
        <v>145</v>
      </c>
      <c r="D7" s="34" t="s">
        <v>148</v>
      </c>
      <c r="E7" s="45">
        <v>1</v>
      </c>
    </row>
    <row r="8" spans="1:5" x14ac:dyDescent="0.35">
      <c r="A8" s="34" t="s">
        <v>85</v>
      </c>
      <c r="B8" s="44">
        <v>41948</v>
      </c>
      <c r="C8" s="34" t="s">
        <v>145</v>
      </c>
      <c r="D8" s="34" t="s">
        <v>148</v>
      </c>
      <c r="E8" s="45">
        <v>1</v>
      </c>
    </row>
    <row r="9" spans="1:5" x14ac:dyDescent="0.35">
      <c r="A9" s="34" t="s">
        <v>76</v>
      </c>
      <c r="B9" s="44">
        <v>41948</v>
      </c>
      <c r="C9" s="34" t="s">
        <v>145</v>
      </c>
      <c r="D9" s="34" t="s">
        <v>148</v>
      </c>
      <c r="E9" s="45">
        <v>3</v>
      </c>
    </row>
    <row r="10" spans="1:5" x14ac:dyDescent="0.35">
      <c r="A10" s="34" t="s">
        <v>77</v>
      </c>
      <c r="B10" s="44">
        <v>41948</v>
      </c>
      <c r="C10" s="34" t="s">
        <v>145</v>
      </c>
      <c r="D10" s="34" t="s">
        <v>148</v>
      </c>
      <c r="E10" s="45">
        <v>1</v>
      </c>
    </row>
    <row r="11" spans="1:5" x14ac:dyDescent="0.35">
      <c r="A11" s="34" t="s">
        <v>62</v>
      </c>
      <c r="B11" s="44">
        <v>41949</v>
      </c>
      <c r="C11" s="34" t="s">
        <v>128</v>
      </c>
      <c r="D11" s="34" t="s">
        <v>150</v>
      </c>
      <c r="E11" s="45">
        <v>1</v>
      </c>
    </row>
    <row r="12" spans="1:5" x14ac:dyDescent="0.35">
      <c r="A12" s="34" t="s">
        <v>118</v>
      </c>
      <c r="B12" s="44">
        <v>41949</v>
      </c>
      <c r="C12" s="34" t="s">
        <v>128</v>
      </c>
      <c r="D12" s="34" t="s">
        <v>150</v>
      </c>
      <c r="E12" s="45">
        <v>1</v>
      </c>
    </row>
    <row r="13" spans="1:5" x14ac:dyDescent="0.35">
      <c r="A13" s="34" t="s">
        <v>71</v>
      </c>
      <c r="B13" s="44">
        <v>41949</v>
      </c>
      <c r="C13" s="34" t="s">
        <v>134</v>
      </c>
      <c r="D13" s="34" t="s">
        <v>159</v>
      </c>
      <c r="E13" s="45">
        <v>4</v>
      </c>
    </row>
    <row r="14" spans="1:5" x14ac:dyDescent="0.35">
      <c r="A14" s="34" t="s">
        <v>96</v>
      </c>
      <c r="B14" s="44">
        <v>41950</v>
      </c>
      <c r="C14" s="34" t="s">
        <v>128</v>
      </c>
      <c r="D14" s="34" t="s">
        <v>150</v>
      </c>
      <c r="E14" s="45">
        <v>2</v>
      </c>
    </row>
    <row r="15" spans="1:5" x14ac:dyDescent="0.35">
      <c r="A15" s="34" t="s">
        <v>64</v>
      </c>
      <c r="B15" s="44">
        <v>41950</v>
      </c>
      <c r="C15" s="34" t="s">
        <v>131</v>
      </c>
      <c r="D15" s="34" t="s">
        <v>157</v>
      </c>
      <c r="E15" s="45">
        <v>1</v>
      </c>
    </row>
    <row r="16" spans="1:5" x14ac:dyDescent="0.35">
      <c r="A16" s="34" t="s">
        <v>115</v>
      </c>
      <c r="B16" s="44">
        <v>41950</v>
      </c>
      <c r="C16" s="34" t="s">
        <v>137</v>
      </c>
      <c r="D16" s="34" t="s">
        <v>158</v>
      </c>
      <c r="E16" s="46">
        <v>2</v>
      </c>
    </row>
    <row r="17" spans="1:5" x14ac:dyDescent="0.35">
      <c r="A17" s="34" t="s">
        <v>108</v>
      </c>
      <c r="B17" s="44">
        <v>41950</v>
      </c>
      <c r="C17" s="34" t="s">
        <v>144</v>
      </c>
      <c r="D17" s="47"/>
      <c r="E17" s="46">
        <v>1</v>
      </c>
    </row>
    <row r="18" spans="1:5" x14ac:dyDescent="0.35">
      <c r="A18" s="34" t="s">
        <v>102</v>
      </c>
      <c r="B18" s="44">
        <v>41950</v>
      </c>
      <c r="C18" s="34" t="s">
        <v>144</v>
      </c>
      <c r="D18" s="47"/>
      <c r="E18" s="46">
        <v>1</v>
      </c>
    </row>
    <row r="19" spans="1:5" x14ac:dyDescent="0.35">
      <c r="A19" s="34" t="s">
        <v>98</v>
      </c>
      <c r="B19" s="44">
        <v>41950</v>
      </c>
      <c r="C19" s="34" t="s">
        <v>144</v>
      </c>
      <c r="D19" s="47"/>
      <c r="E19" s="46">
        <v>5</v>
      </c>
    </row>
    <row r="20" spans="1:5" x14ac:dyDescent="0.35">
      <c r="A20" s="34" t="s">
        <v>96</v>
      </c>
      <c r="B20" s="44">
        <v>41950</v>
      </c>
      <c r="C20" s="34" t="s">
        <v>144</v>
      </c>
      <c r="D20" s="47"/>
      <c r="E20" s="46">
        <v>4</v>
      </c>
    </row>
  </sheetData>
  <mergeCells count="1">
    <mergeCell ref="A1:E1"/>
  </mergeCells>
  <dataValidations count="1">
    <dataValidation type="list" allowBlank="1" showInputMessage="1" sqref="C4:C20">
      <formula1>lstEmployés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>
          <x14:formula1>
            <xm:f>[1]Paramètres!#REF!</xm:f>
          </x14:formula1>
          <xm:sqref>D4:D15</xm:sqref>
        </x14:dataValidation>
        <x14:dataValidation type="list" allowBlank="1" showInputMessage="1">
          <x14:formula1>
            <xm:f>[1]Paramètres!#REF!</xm:f>
          </x14:formula1>
          <xm:sqref>D17:D20</xm:sqref>
        </x14:dataValidation>
        <x14:dataValidation type="list" allowBlank="1" showInputMessage="1">
          <x14:formula1>
            <xm:f>[1]Paramètres!#REF!</xm:f>
          </x14:formula1>
          <xm:sqref>D16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00"/>
  <sheetViews>
    <sheetView workbookViewId="0">
      <pane ySplit="2" topLeftCell="A3" activePane="bottomLeft" state="frozenSplit"/>
      <selection pane="bottomLeft" activeCell="B2" sqref="B2"/>
    </sheetView>
  </sheetViews>
  <sheetFormatPr baseColWidth="10" defaultRowHeight="14.5" x14ac:dyDescent="0.35"/>
  <cols>
    <col min="1" max="1" width="26" customWidth="1"/>
    <col min="2" max="2" width="13.7265625" style="11" customWidth="1"/>
    <col min="3" max="3" width="36.54296875" customWidth="1"/>
  </cols>
  <sheetData>
    <row r="1" spans="1:4" x14ac:dyDescent="0.35">
      <c r="A1" s="57" t="str">
        <f>"STOCKS de l'ANNEE: " &amp;Base!K1</f>
        <v>STOCKS de l'ANNEE: 2014</v>
      </c>
      <c r="B1" s="58"/>
      <c r="C1" s="58"/>
    </row>
    <row r="2" spans="1:4" x14ac:dyDescent="0.35">
      <c r="A2" s="21" t="s">
        <v>163</v>
      </c>
      <c r="B2" s="22" t="s">
        <v>2</v>
      </c>
      <c r="C2" s="21" t="s">
        <v>4</v>
      </c>
    </row>
    <row r="3" spans="1:4" ht="2" customHeight="1" x14ac:dyDescent="0.35">
      <c r="A3" s="4" t="str">
        <f>IF(Entrées!P1="","",Entrées!P1)</f>
        <v>essai</v>
      </c>
      <c r="B3" s="15">
        <f>IFERROR(VLOOKUP(A3,Tableau2[],28,FALSE),"")</f>
        <v>0</v>
      </c>
      <c r="C3" s="4" t="str">
        <f>IFERROR(VLOOKUP(A3,Entrées!$B$3:$E$168,7,FALSE),"")</f>
        <v/>
      </c>
      <c r="D3" s="20"/>
    </row>
    <row r="4" spans="1:4" ht="14.5" customHeight="1" x14ac:dyDescent="0.35">
      <c r="A4" s="4" t="str">
        <f>IF(Entrées!P2="","",Entrées!P2)</f>
        <v>Embout tuyau femelle</v>
      </c>
      <c r="B4" s="15">
        <f>IFERROR(VLOOKUP(A4,Tableau2[],28,FALSE),"")</f>
        <v>3</v>
      </c>
      <c r="C4" s="4" t="str">
        <f>IFERROR(VLOOKUP(A4,Entrées!$B$3:$E$168,7,FALSE),"")</f>
        <v/>
      </c>
      <c r="D4" s="10"/>
    </row>
    <row r="5" spans="1:4" ht="14.5" customHeight="1" x14ac:dyDescent="0.35">
      <c r="A5" s="4" t="str">
        <f>IF(Entrées!P3="","",Entrées!P3)</f>
        <v>Embout tuyau male/male</v>
      </c>
      <c r="B5" s="15">
        <f>IFERROR(VLOOKUP(A5,Tableau2[],28,FALSE),"")</f>
        <v>1</v>
      </c>
      <c r="C5" s="4" t="str">
        <f>IFERROR(VLOOKUP(A5,Entrées!$B$3:$E$168,7,FALSE),"")</f>
        <v/>
      </c>
      <c r="D5" s="4"/>
    </row>
    <row r="6" spans="1:4" x14ac:dyDescent="0.35">
      <c r="A6" s="4" t="str">
        <f>IF(Entrées!P4="","",Entrées!P4)</f>
        <v>Boulon M18</v>
      </c>
      <c r="B6" s="15">
        <f>IFERROR(VLOOKUP(A6,Tableau2[],28,FALSE),"")</f>
        <v>75</v>
      </c>
      <c r="C6" s="4" t="str">
        <f>IFERROR(VLOOKUP(A6,Entrées!$B$3:$E$168,7,FALSE),"")</f>
        <v/>
      </c>
    </row>
    <row r="7" spans="1:4" x14ac:dyDescent="0.35">
      <c r="A7" s="4" t="str">
        <f>IF(Entrées!P5="","",Entrées!P5)</f>
        <v>Chambre à air</v>
      </c>
      <c r="B7" s="15">
        <f>IFERROR(VLOOKUP(A7,Tableau2[],28,FALSE),"")</f>
        <v>3</v>
      </c>
      <c r="C7" s="4" t="str">
        <f>IFERROR(VLOOKUP(A7,Entrées!$B$3:$E$168,7,FALSE),"")</f>
        <v/>
      </c>
    </row>
    <row r="8" spans="1:4" x14ac:dyDescent="0.35">
      <c r="A8" s="4" t="str">
        <f>IF(Entrées!P5="","",Entrées!P5)</f>
        <v>Chambre à air</v>
      </c>
      <c r="B8" s="15">
        <f>IFERROR(VLOOKUP(A8,Tableau2[],28,FALSE),"")</f>
        <v>3</v>
      </c>
      <c r="C8" s="4" t="str">
        <f>IFERROR(VLOOKUP(A8,Entrées!$B$3:$E$168,7,FALSE),"")</f>
        <v/>
      </c>
    </row>
    <row r="9" spans="1:4" x14ac:dyDescent="0.35">
      <c r="A9" s="4" t="str">
        <f>IF(Entrées!P6="","",Entrées!P6)</f>
        <v>Charbon bosch</v>
      </c>
      <c r="B9" s="15">
        <f>IFERROR(VLOOKUP(A9,Tableau2[],28,FALSE),"")</f>
        <v>4</v>
      </c>
      <c r="C9" s="4" t="str">
        <f>IFERROR(VLOOKUP(A9,Entrées!$B$3:$E$168,7,FALSE),"")</f>
        <v/>
      </c>
    </row>
    <row r="10" spans="1:4" x14ac:dyDescent="0.35">
      <c r="A10" s="4" t="str">
        <f>IF(Entrées!P7="","",Entrées!P7)</f>
        <v>Charbon petit</v>
      </c>
      <c r="B10" s="15">
        <f>IFERROR(VLOOKUP(A10,Tableau2[],28,FALSE),"")</f>
        <v>2</v>
      </c>
      <c r="C10" s="4" t="str">
        <f>IFERROR(VLOOKUP(A10,Entrées!$B$3:$E$168,7,FALSE),"")</f>
        <v/>
      </c>
    </row>
    <row r="11" spans="1:4" x14ac:dyDescent="0.35">
      <c r="A11" s="4" t="str">
        <f>IF(Entrées!P8="","",Entrées!P8)</f>
        <v>Chevilles Ø 5</v>
      </c>
      <c r="B11" s="15">
        <f>IFERROR(VLOOKUP(A11,Tableau2[],28,FALSE),"")</f>
        <v>2</v>
      </c>
      <c r="C11" s="4" t="str">
        <f>IFERROR(VLOOKUP(A11,Entrées!$B$3:$E$168,7,FALSE),"")</f>
        <v/>
      </c>
    </row>
    <row r="12" spans="1:4" x14ac:dyDescent="0.35">
      <c r="A12" s="4" t="str">
        <f>IF(Entrées!P9="","",Entrées!P9)</f>
        <v>Chevilles BERNER 6X30</v>
      </c>
      <c r="B12" s="15">
        <f>IFERROR(VLOOKUP(A12,Tableau2[],28,FALSE),"")</f>
        <v>600</v>
      </c>
      <c r="C12" s="4" t="str">
        <f>IFERROR(VLOOKUP(A12,Entrées!$B$3:$E$168,7,FALSE),"")</f>
        <v/>
      </c>
    </row>
    <row r="13" spans="1:4" x14ac:dyDescent="0.35">
      <c r="A13" s="4" t="str">
        <f>IF(Entrées!P10="","",Entrées!P10)</f>
        <v>Chevilles BERNER  Ø8</v>
      </c>
      <c r="B13" s="15">
        <f>IFERROR(VLOOKUP(A13,Tableau2[],28,FALSE),"")</f>
        <v>600</v>
      </c>
      <c r="C13" s="4" t="str">
        <f>IFERROR(VLOOKUP(A13,Entrées!$B$3:$E$168,7,FALSE),"")</f>
        <v/>
      </c>
    </row>
    <row r="14" spans="1:4" x14ac:dyDescent="0.35">
      <c r="A14" s="4" t="str">
        <f>IF(Entrées!P11="","",Entrées!P11)</f>
        <v>Colle P.U</v>
      </c>
      <c r="B14" s="15">
        <f>IFERROR(VLOOKUP(A14,Tableau2[],28,FALSE),"")</f>
        <v>23</v>
      </c>
      <c r="C14" s="4" t="str">
        <f>IFERROR(VLOOKUP(A14,Entrées!$B$3:$E$168,7,FALSE),"")</f>
        <v/>
      </c>
    </row>
    <row r="15" spans="1:4" x14ac:dyDescent="0.35">
      <c r="A15" s="4" t="str">
        <f>IF(Entrées!P12="","",Entrées!P12)</f>
        <v>Colson 260</v>
      </c>
      <c r="B15" s="15">
        <f>IFERROR(VLOOKUP(A15,Tableau2[],28,FALSE),"")</f>
        <v>100</v>
      </c>
      <c r="C15" s="4" t="str">
        <f>IFERROR(VLOOKUP(A15,Entrées!$B$3:$E$168,7,FALSE),"")</f>
        <v/>
      </c>
    </row>
    <row r="16" spans="1:4" x14ac:dyDescent="0.35">
      <c r="A16" s="4" t="str">
        <f>IF(Entrées!P13="","",Entrées!P13)</f>
        <v>Colson 9/180</v>
      </c>
      <c r="B16" s="15">
        <f>IFERROR(VLOOKUP(A16,Tableau2[],28,FALSE),"")</f>
        <v>100</v>
      </c>
      <c r="C16" s="4" t="str">
        <f>IFERROR(VLOOKUP(A16,Entrées!$B$3:$E$168,7,FALSE),"")</f>
        <v/>
      </c>
    </row>
    <row r="17" spans="1:3" x14ac:dyDescent="0.35">
      <c r="A17" s="4" t="str">
        <f>IF(Entrées!P14="","",Entrées!P14)</f>
        <v>Combinaison jaune</v>
      </c>
      <c r="B17" s="15">
        <f>IFERROR(VLOOKUP(A17,Tableau2[],28,FALSE),"")</f>
        <v>-1</v>
      </c>
      <c r="C17" s="4" t="str">
        <f>IFERROR(VLOOKUP(A17,Entrées!$B$3:$E$168,7,FALSE),"")</f>
        <v/>
      </c>
    </row>
    <row r="18" spans="1:3" x14ac:dyDescent="0.35">
      <c r="A18" s="4" t="str">
        <f>IF(Entrées!P15="","",Entrées!P15)</f>
        <v>Crayon de charpentier</v>
      </c>
      <c r="B18" s="15">
        <f>IFERROR(VLOOKUP(A18,Tableau2[],28,FALSE),"")</f>
        <v>92</v>
      </c>
      <c r="C18" s="4" t="str">
        <f>IFERROR(VLOOKUP(A18,Entrées!$B$3:$E$168,7,FALSE),"")</f>
        <v/>
      </c>
    </row>
    <row r="19" spans="1:3" x14ac:dyDescent="0.35">
      <c r="A19" s="4" t="str">
        <f>IF(Entrées!P16="","",Entrées!P16)</f>
        <v>Crochet mur sec</v>
      </c>
      <c r="B19" s="15">
        <f>IFERROR(VLOOKUP(A19,Tableau2[],28,FALSE),"")</f>
        <v>15</v>
      </c>
      <c r="C19" s="4" t="str">
        <f>IFERROR(VLOOKUP(A19,Entrées!$B$3:$E$168,7,FALSE),"")</f>
        <v/>
      </c>
    </row>
    <row r="20" spans="1:3" x14ac:dyDescent="0.35">
      <c r="A20" s="4" t="str">
        <f>IF(Entrées!P17="","",Entrées!P17)</f>
        <v>Cutter</v>
      </c>
      <c r="B20" s="15">
        <f>IFERROR(VLOOKUP(A20,Tableau2[],28,FALSE),"")</f>
        <v>4</v>
      </c>
      <c r="C20" s="4" t="str">
        <f>IFERROR(VLOOKUP(A20,Entrées!$B$3:$E$168,7,FALSE),"")</f>
        <v/>
      </c>
    </row>
    <row r="21" spans="1:3" x14ac:dyDescent="0.35">
      <c r="A21" s="4" t="str">
        <f>IF(Entrées!P18="","",Entrées!P18)</f>
        <v>Disque 125 lisse</v>
      </c>
      <c r="B21" s="15">
        <f>IFERROR(VLOOKUP(A21,Tableau2[],28,FALSE),"")</f>
        <v>5</v>
      </c>
      <c r="C21" s="4" t="str">
        <f>IFERROR(VLOOKUP(A21,Entrées!$B$3:$E$168,7,FALSE),"")</f>
        <v/>
      </c>
    </row>
    <row r="22" spans="1:3" x14ac:dyDescent="0.35">
      <c r="A22" s="4" t="str">
        <f>IF(Entrées!P19="","",Entrées!P19)</f>
        <v>Disque à poncer Ø125</v>
      </c>
      <c r="B22" s="15">
        <f>IFERROR(VLOOKUP(A22,Tableau2[],28,FALSE),"")</f>
        <v>3</v>
      </c>
      <c r="C22" s="4" t="str">
        <f>IFERROR(VLOOKUP(A22,Entrées!$B$3:$E$168,7,FALSE),"")</f>
        <v/>
      </c>
    </row>
    <row r="23" spans="1:3" x14ac:dyDescent="0.35">
      <c r="A23" s="4" t="str">
        <f>IF(Entrées!P20="","",Entrées!P20)</f>
        <v>Disque diamant Ø125 denté</v>
      </c>
      <c r="B23" s="15">
        <f>IFERROR(VLOOKUP(A23,Tableau2[],28,FALSE),"")</f>
        <v>3</v>
      </c>
      <c r="C23" s="4" t="str">
        <f>IFERROR(VLOOKUP(A23,Entrées!$B$3:$E$168,7,FALSE),"")</f>
        <v/>
      </c>
    </row>
    <row r="24" spans="1:3" x14ac:dyDescent="0.35">
      <c r="A24" s="4" t="str">
        <f>IF(Entrées!P21="","",Entrées!P21)</f>
        <v>Disque diamant Ø230</v>
      </c>
      <c r="B24" s="15">
        <f>IFERROR(VLOOKUP(A24,Tableau2[],28,FALSE),"")</f>
        <v>6</v>
      </c>
      <c r="C24" s="4" t="str">
        <f>IFERROR(VLOOKUP(A24,Entrées!$B$3:$E$168,7,FALSE),"")</f>
        <v/>
      </c>
    </row>
    <row r="25" spans="1:3" x14ac:dyDescent="0.35">
      <c r="A25" s="4" t="str">
        <f>IF(Entrées!P22="","",Entrées!P22)</f>
        <v>Disque métaux Ø125</v>
      </c>
      <c r="B25" s="15">
        <f>IFERROR(VLOOKUP(A25,Tableau2[],28,FALSE),"")</f>
        <v>23</v>
      </c>
      <c r="C25" s="4" t="str">
        <f>IFERROR(VLOOKUP(A25,Entrées!$B$3:$E$168,7,FALSE),"")</f>
        <v/>
      </c>
    </row>
    <row r="26" spans="1:3" x14ac:dyDescent="0.35">
      <c r="A26" s="4" t="str">
        <f>IF(Entrées!P23="","",Entrées!P23)</f>
        <v>Disque à poncer Ø180</v>
      </c>
      <c r="B26" s="15">
        <f>IFERROR(VLOOKUP(A26,Tableau2[],28,FALSE),"")</f>
        <v>3</v>
      </c>
      <c r="C26" s="4" t="str">
        <f>IFERROR(VLOOKUP(A26,Entrées!$B$3:$E$168,7,FALSE),"")</f>
        <v/>
      </c>
    </row>
    <row r="27" spans="1:3" x14ac:dyDescent="0.35">
      <c r="A27" s="4" t="str">
        <f>IF(Entrées!P24="","",Entrées!P24)</f>
        <v>Disque métaux Ø230</v>
      </c>
      <c r="B27" s="15">
        <f>IFERROR(VLOOKUP(A27,Tableau2[],28,FALSE),"")</f>
        <v>58</v>
      </c>
      <c r="C27" s="4" t="str">
        <f>IFERROR(VLOOKUP(A27,Entrées!$B$3:$E$168,7,FALSE),"")</f>
        <v/>
      </c>
    </row>
    <row r="28" spans="1:3" x14ac:dyDescent="0.35">
      <c r="A28" s="4" t="str">
        <f>IF(Entrées!P25="","",Entrées!P25)</f>
        <v>Douilles d'ancrage</v>
      </c>
      <c r="B28" s="15">
        <f>IFERROR(VLOOKUP(A28,Tableau2[],28,FALSE),"")</f>
        <v>13</v>
      </c>
      <c r="C28" s="4" t="str">
        <f>IFERROR(VLOOKUP(A28,Entrées!$B$3:$E$168,7,FALSE),"")</f>
        <v/>
      </c>
    </row>
    <row r="29" spans="1:3" x14ac:dyDescent="0.35">
      <c r="A29" s="4" t="str">
        <f>IF(Entrées!P26="","",Entrées!P26)</f>
        <v>Ecrou 18x80</v>
      </c>
      <c r="B29" s="15">
        <f>IFERROR(VLOOKUP(A29,Tableau2[],28,FALSE),"")</f>
        <v>75</v>
      </c>
      <c r="C29" s="4" t="str">
        <f>IFERROR(VLOOKUP(A29,Entrées!$B$3:$E$168,7,FALSE),"")</f>
        <v/>
      </c>
    </row>
    <row r="30" spans="1:3" x14ac:dyDescent="0.35">
      <c r="A30" s="4" t="str">
        <f>IF(Entrées!P27="","",Entrées!P27)</f>
        <v>Embase colson</v>
      </c>
      <c r="B30" s="15">
        <f>IFERROR(VLOOKUP(A30,Tableau2[],28,FALSE),"")</f>
        <v>160</v>
      </c>
      <c r="C30" s="4" t="str">
        <f>IFERROR(VLOOKUP(A30,Entrées!$B$3:$E$168,7,FALSE),"")</f>
        <v/>
      </c>
    </row>
    <row r="31" spans="1:3" x14ac:dyDescent="0.35">
      <c r="A31" s="4" t="str">
        <f>IF(Entrées!P28="","",Entrées!P28)</f>
        <v>Embout visseuse</v>
      </c>
      <c r="B31" s="15">
        <f>IFERROR(VLOOKUP(A31,Tableau2[],28,FALSE),"")</f>
        <v>7</v>
      </c>
      <c r="C31" s="4" t="str">
        <f>IFERROR(VLOOKUP(A31,Entrées!$B$3:$E$168,7,FALSE),"")</f>
        <v/>
      </c>
    </row>
    <row r="32" spans="1:3" x14ac:dyDescent="0.35">
      <c r="A32" s="4" t="str">
        <f>IF(Entrées!P29="","",Entrées!P29)</f>
        <v>Foret béton Ø10 200/260</v>
      </c>
      <c r="B32" s="15">
        <f>IFERROR(VLOOKUP(A32,Tableau2[],28,FALSE),"")</f>
        <v>2</v>
      </c>
      <c r="C32" s="4" t="str">
        <f>IFERROR(VLOOKUP(A32,Entrées!$B$3:$E$168,7,FALSE),"")</f>
        <v/>
      </c>
    </row>
    <row r="33" spans="1:3" x14ac:dyDescent="0.35">
      <c r="A33" s="4" t="str">
        <f>IF(Entrées!P30="","",Entrées!P30)</f>
        <v>Foret béton Ø10 390/430</v>
      </c>
      <c r="B33" s="15">
        <f>IFERROR(VLOOKUP(A33,Tableau2[],28,FALSE),"")</f>
        <v>2</v>
      </c>
      <c r="C33" s="4" t="str">
        <f>IFERROR(VLOOKUP(A33,Entrées!$B$3:$E$168,7,FALSE),"")</f>
        <v/>
      </c>
    </row>
    <row r="34" spans="1:3" x14ac:dyDescent="0.35">
      <c r="A34" s="4" t="str">
        <f>IF(Entrées!P31="","",Entrées!P31)</f>
        <v xml:space="preserve">Foret béton Ø12 </v>
      </c>
      <c r="B34" s="15">
        <f>IFERROR(VLOOKUP(A34,Tableau2[],28,FALSE),"")</f>
        <v>2</v>
      </c>
      <c r="C34" s="4" t="str">
        <f>IFERROR(VLOOKUP(A34,Entrées!$B$3:$E$168,7,FALSE),"")</f>
        <v/>
      </c>
    </row>
    <row r="35" spans="1:3" x14ac:dyDescent="0.35">
      <c r="A35" s="4" t="str">
        <f>IF(Entrées!P32="","",Entrées!P32)</f>
        <v>Foret béton Ø5</v>
      </c>
      <c r="B35" s="15">
        <f>IFERROR(VLOOKUP(A35,Tableau2[],28,FALSE),"")</f>
        <v>3</v>
      </c>
      <c r="C35" s="4" t="str">
        <f>IFERROR(VLOOKUP(A35,Entrées!$B$3:$E$168,7,FALSE),"")</f>
        <v/>
      </c>
    </row>
    <row r="36" spans="1:3" x14ac:dyDescent="0.35">
      <c r="A36" s="4" t="str">
        <f>IF(Entrées!P33="","",Entrées!P33)</f>
        <v>Foret béton Ø6</v>
      </c>
      <c r="B36" s="15">
        <f>IFERROR(VLOOKUP(A36,Tableau2[],28,FALSE),"")</f>
        <v>11</v>
      </c>
      <c r="C36" s="4" t="str">
        <f>IFERROR(VLOOKUP(A36,Entrées!$B$3:$E$168,7,FALSE),"")</f>
        <v/>
      </c>
    </row>
    <row r="37" spans="1:3" x14ac:dyDescent="0.35">
      <c r="A37" s="4" t="str">
        <f>IF(Entrées!P34="","",Entrées!P34)</f>
        <v>Foret béton Ø8</v>
      </c>
      <c r="B37" s="15">
        <f>IFERROR(VLOOKUP(A37,Tableau2[],28,FALSE),"")</f>
        <v>7</v>
      </c>
      <c r="C37" s="4" t="str">
        <f>IFERROR(VLOOKUP(A37,Entrées!$B$3:$E$168,7,FALSE),"")</f>
        <v/>
      </c>
    </row>
    <row r="38" spans="1:3" x14ac:dyDescent="0.35">
      <c r="A38" s="4" t="str">
        <f>IF(Entrées!P35="","",Entrées!P35)</f>
        <v>Gants noirs BERNER</v>
      </c>
      <c r="B38" s="15">
        <f>IFERROR(VLOOKUP(A38,Tableau2[],28,FALSE),"")</f>
        <v>31</v>
      </c>
      <c r="C38" s="4" t="str">
        <f>IFERROR(VLOOKUP(A38,Entrées!$B$3:$E$168,7,FALSE),"")</f>
        <v/>
      </c>
    </row>
    <row r="39" spans="1:3" x14ac:dyDescent="0.35">
      <c r="A39" s="4" t="str">
        <f>IF(Entrées!P36="","",Entrées!P36)</f>
        <v>Grande tronçoneuse à disque</v>
      </c>
      <c r="B39" s="15">
        <f>IFERROR(VLOOKUP(A39,Tableau2[],28,FALSE),"")</f>
        <v>1</v>
      </c>
      <c r="C39" s="4" t="str">
        <f>IFERROR(VLOOKUP(A39,Entrées!$B$3:$E$168,7,FALSE),"")</f>
        <v/>
      </c>
    </row>
    <row r="40" spans="1:3" x14ac:dyDescent="0.35">
      <c r="A40" s="4" t="str">
        <f>IF(Entrées!P37="","",Entrées!P37)</f>
        <v>Lame cutter</v>
      </c>
      <c r="B40" s="15">
        <f>IFERROR(VLOOKUP(A40,Tableau2[],28,FALSE),"")</f>
        <v>10</v>
      </c>
      <c r="C40" s="4" t="str">
        <f>IFERROR(VLOOKUP(A40,Entrées!$B$3:$E$168,7,FALSE),"")</f>
        <v/>
      </c>
    </row>
    <row r="41" spans="1:3" x14ac:dyDescent="0.35">
      <c r="A41" s="4" t="str">
        <f>IF(Entrées!P38="","",Entrées!P38)</f>
        <v>Lame cutter trapèze</v>
      </c>
      <c r="B41" s="15">
        <f>IFERROR(VLOOKUP(A41,Tableau2[],28,FALSE),"")</f>
        <v>2</v>
      </c>
      <c r="C41" s="4" t="str">
        <f>IFERROR(VLOOKUP(A41,Entrées!$B$3:$E$168,7,FALSE),"")</f>
        <v/>
      </c>
    </row>
    <row r="42" spans="1:3" x14ac:dyDescent="0.35">
      <c r="A42" s="4" t="str">
        <f>IF(Entrées!P39="","",Entrées!P39)</f>
        <v>Lame scie à métaux</v>
      </c>
      <c r="B42" s="15">
        <f>IFERROR(VLOOKUP(A42,Tableau2[],28,FALSE),"")</f>
        <v>25</v>
      </c>
      <c r="C42" s="4" t="str">
        <f>IFERROR(VLOOKUP(A42,Entrées!$B$3:$E$168,7,FALSE),"")</f>
        <v/>
      </c>
    </row>
    <row r="43" spans="1:3" x14ac:dyDescent="0.35">
      <c r="A43" s="4" t="str">
        <f>IF(Entrées!P40="","",Entrées!P40)</f>
        <v>Lame scie circulaire</v>
      </c>
      <c r="B43" s="15">
        <f>IFERROR(VLOOKUP(A43,Tableau2[],28,FALSE),"")</f>
        <v>1</v>
      </c>
      <c r="C43" s="4" t="str">
        <f>IFERROR(VLOOKUP(A43,Entrées!$B$3:$E$168,7,FALSE),"")</f>
        <v/>
      </c>
    </row>
    <row r="44" spans="1:3" x14ac:dyDescent="0.35">
      <c r="A44" s="4" t="str">
        <f>IF(Entrées!P41="","",Entrées!P41)</f>
        <v>Lame scie sabre 5/240</v>
      </c>
      <c r="B44" s="15">
        <f>IFERROR(VLOOKUP(A44,Tableau2[],28,FALSE),"")</f>
        <v>28</v>
      </c>
      <c r="C44" s="4" t="str">
        <f>IFERROR(VLOOKUP(A44,Entrées!$B$3:$E$168,7,FALSE),"")</f>
        <v/>
      </c>
    </row>
    <row r="45" spans="1:3" x14ac:dyDescent="0.35">
      <c r="A45" s="4" t="str">
        <f>IF(Entrées!P42="","",Entrées!P42)</f>
        <v>Lame scie sauteuse</v>
      </c>
      <c r="B45" s="15">
        <f>IFERROR(VLOOKUP(A45,Tableau2[],28,FALSE),"")</f>
        <v>5</v>
      </c>
      <c r="C45" s="4" t="str">
        <f>IFERROR(VLOOKUP(A45,Entrées!$B$3:$E$168,7,FALSE),"")</f>
        <v/>
      </c>
    </row>
    <row r="46" spans="1:3" x14ac:dyDescent="0.35">
      <c r="A46" s="4" t="str">
        <f>IF(Entrées!P43="","",Entrées!P43)</f>
        <v>Lame scie sauteuse métal</v>
      </c>
      <c r="B46" s="15">
        <f>IFERROR(VLOOKUP(A46,Tableau2[],28,FALSE),"")</f>
        <v>5</v>
      </c>
      <c r="C46" s="4" t="str">
        <f>IFERROR(VLOOKUP(A46,Entrées!$B$3:$E$168,7,FALSE),"")</f>
        <v/>
      </c>
    </row>
    <row r="47" spans="1:3" x14ac:dyDescent="0.35">
      <c r="A47" s="4" t="str">
        <f>IF(Entrées!P44="","",Entrées!P44)</f>
        <v>Lunettes</v>
      </c>
      <c r="B47" s="15">
        <f>IFERROR(VLOOKUP(A47,Tableau2[],28,FALSE),"")</f>
        <v>6</v>
      </c>
      <c r="C47" s="4" t="str">
        <f>IFERROR(VLOOKUP(A47,Entrées!$B$3:$E$168,7,FALSE),"")</f>
        <v/>
      </c>
    </row>
    <row r="48" spans="1:3" x14ac:dyDescent="0.35">
      <c r="A48" s="4" t="str">
        <f>IF(Entrées!P45="","",Entrées!P45)</f>
        <v>Marqueur chantier</v>
      </c>
      <c r="B48" s="15">
        <f>IFERROR(VLOOKUP(A48,Tableau2[],28,FALSE),"")</f>
        <v>6</v>
      </c>
      <c r="C48" s="4" t="str">
        <f>IFERROR(VLOOKUP(A48,Entrées!$B$3:$E$168,7,FALSE),"")</f>
        <v/>
      </c>
    </row>
    <row r="49" spans="1:3" x14ac:dyDescent="0.35">
      <c r="A49" s="4" t="str">
        <f>IF(Entrées!P46="","",Entrées!P46)</f>
        <v>Masque poussière</v>
      </c>
      <c r="B49" s="15">
        <f>IFERROR(VLOOKUP(A49,Tableau2[],28,FALSE),"")</f>
        <v>17</v>
      </c>
      <c r="C49" s="4" t="str">
        <f>IFERROR(VLOOKUP(A49,Entrées!$B$3:$E$168,7,FALSE),"")</f>
        <v/>
      </c>
    </row>
    <row r="50" spans="1:3" x14ac:dyDescent="0.35">
      <c r="A50" s="4" t="str">
        <f>IF(Entrées!P47="","",Entrées!P47)</f>
        <v>Métre pliant</v>
      </c>
      <c r="B50" s="15">
        <f>IFERROR(VLOOKUP(A50,Tableau2[],28,FALSE),"")</f>
        <v>27</v>
      </c>
      <c r="C50" s="4" t="str">
        <f>IFERROR(VLOOKUP(A50,Entrées!$B$3:$E$168,7,FALSE),"")</f>
        <v/>
      </c>
    </row>
    <row r="51" spans="1:3" x14ac:dyDescent="0.35">
      <c r="A51" s="4" t="str">
        <f>IF(Entrées!P48="","",Entrées!P48)</f>
        <v>Mousse polyurethane</v>
      </c>
      <c r="B51" s="15">
        <f>IFERROR(VLOOKUP(A51,Tableau2[],28,FALSE),"")</f>
        <v>12</v>
      </c>
      <c r="C51" s="4" t="str">
        <f>IFERROR(VLOOKUP(A51,Entrées!$B$3:$E$168,7,FALSE),"")</f>
        <v/>
      </c>
    </row>
    <row r="52" spans="1:3" x14ac:dyDescent="0.35">
      <c r="A52" s="4" t="str">
        <f>IF(Entrées!P49="","",Entrées!P49)</f>
        <v>Perforateur</v>
      </c>
      <c r="B52" s="15">
        <f>IFERROR(VLOOKUP(A52,Tableau2[],28,FALSE),"")</f>
        <v>1</v>
      </c>
      <c r="C52" s="4" t="str">
        <f>IFERROR(VLOOKUP(A52,Entrées!$B$3:$E$168,7,FALSE),"")</f>
        <v/>
      </c>
    </row>
    <row r="53" spans="1:3" x14ac:dyDescent="0.35">
      <c r="A53" s="4" t="str">
        <f>IF(Entrées!P50="","",Entrées!P50)</f>
        <v>Petite tronçoneuse à disque</v>
      </c>
      <c r="B53" s="15">
        <f>IFERROR(VLOOKUP(A53,Tableau2[],28,FALSE),"")</f>
        <v>0</v>
      </c>
      <c r="C53" s="4" t="str">
        <f>IFERROR(VLOOKUP(A53,Entrées!$B$3:$E$168,7,FALSE),"")</f>
        <v/>
      </c>
    </row>
    <row r="54" spans="1:3" x14ac:dyDescent="0.35">
      <c r="A54" s="4" t="str">
        <f>IF(Entrées!P51="","",Entrées!P51)</f>
        <v>Porte embout</v>
      </c>
      <c r="B54" s="15">
        <f>IFERROR(VLOOKUP(A54,Tableau2[],28,FALSE),"")</f>
        <v>4</v>
      </c>
      <c r="C54" s="4" t="str">
        <f>IFERROR(VLOOKUP(A54,Entrées!$B$3:$E$168,7,FALSE),"")</f>
        <v/>
      </c>
    </row>
    <row r="55" spans="1:3" x14ac:dyDescent="0.35">
      <c r="A55" s="4" t="str">
        <f>IF(Entrées!P52="","",Entrées!P52)</f>
        <v>Prises mâles</v>
      </c>
      <c r="B55" s="15">
        <f>IFERROR(VLOOKUP(A55,Tableau2[],28,FALSE),"")</f>
        <v>1</v>
      </c>
      <c r="C55" s="4" t="str">
        <f>IFERROR(VLOOKUP(A55,Entrées!$B$3:$E$168,7,FALSE),"")</f>
        <v/>
      </c>
    </row>
    <row r="56" spans="1:3" x14ac:dyDescent="0.35">
      <c r="A56" s="4" t="str">
        <f>IF(Entrées!P53="","",Entrées!P53)</f>
        <v>Résine hy 200A</v>
      </c>
      <c r="B56" s="15">
        <f>IFERROR(VLOOKUP(A56,Tableau2[],28,FALSE),"")</f>
        <v>7</v>
      </c>
      <c r="C56" s="4" t="str">
        <f>IFERROR(VLOOKUP(A56,Entrées!$B$3:$E$168,7,FALSE),"")</f>
        <v/>
      </c>
    </row>
    <row r="57" spans="1:3" x14ac:dyDescent="0.35">
      <c r="A57" s="4" t="str">
        <f>IF(Entrées!P54="","",Entrées!P54)</f>
        <v>Rondelle Ø18 19x55</v>
      </c>
      <c r="B57" s="15">
        <f>IFERROR(VLOOKUP(A57,Tableau2[],28,FALSE),"")</f>
        <v>75</v>
      </c>
      <c r="C57" s="4" t="str">
        <f>IFERROR(VLOOKUP(A57,Entrées!$B$3:$E$168,7,FALSE),"")</f>
        <v/>
      </c>
    </row>
    <row r="58" spans="1:3" x14ac:dyDescent="0.35">
      <c r="A58" s="4" t="str">
        <f>IF(Entrées!P55="","",Entrées!P55)</f>
        <v>Scie circulaire</v>
      </c>
      <c r="B58" s="15">
        <f>IFERROR(VLOOKUP(A58,Tableau2[],28,FALSE),"")</f>
        <v>1</v>
      </c>
      <c r="C58" s="4" t="str">
        <f>IFERROR(VLOOKUP(A58,Entrées!$B$3:$E$168,7,FALSE),"")</f>
        <v/>
      </c>
    </row>
    <row r="59" spans="1:3" x14ac:dyDescent="0.35">
      <c r="A59" s="4" t="str">
        <f>IF(Entrées!P56="","",Entrées!P56)</f>
        <v>Scie sauteuse</v>
      </c>
      <c r="B59" s="15">
        <f>IFERROR(VLOOKUP(A59,Tableau2[],28,FALSE),"")</f>
        <v>0</v>
      </c>
      <c r="C59" s="4" t="str">
        <f>IFERROR(VLOOKUP(A59,Entrées!$B$3:$E$168,7,FALSE),"")</f>
        <v/>
      </c>
    </row>
    <row r="60" spans="1:3" x14ac:dyDescent="0.35">
      <c r="A60" s="4" t="str">
        <f>IF(Entrées!P57="","",Entrées!P57)</f>
        <v>Scotch ALU</v>
      </c>
      <c r="B60" s="15">
        <f>IFERROR(VLOOKUP(A60,Tableau2[],28,FALSE),"")</f>
        <v>10</v>
      </c>
      <c r="C60" s="4" t="str">
        <f>IFERROR(VLOOKUP(A60,Entrées!$B$3:$E$168,7,FALSE),"")</f>
        <v/>
      </c>
    </row>
    <row r="61" spans="1:3" x14ac:dyDescent="0.35">
      <c r="A61" s="4" t="str">
        <f>IF(Entrées!P58="","",Entrées!P58)</f>
        <v>Scotch ORANGE</v>
      </c>
      <c r="B61" s="15">
        <f>IFERROR(VLOOKUP(A61,Tableau2[],28,FALSE),"")</f>
        <v>10</v>
      </c>
      <c r="C61" s="4" t="str">
        <f>IFERROR(VLOOKUP(A61,Entrées!$B$3:$E$168,7,FALSE),"")</f>
        <v/>
      </c>
    </row>
    <row r="62" spans="1:3" x14ac:dyDescent="0.35">
      <c r="A62" s="4" t="str">
        <f>IF(Entrées!P59="","",Entrées!P59)</f>
        <v>Scotch PEINTURE</v>
      </c>
      <c r="B62" s="15">
        <f>IFERROR(VLOOKUP(A62,Tableau2[],28,FALSE),"")</f>
        <v>5</v>
      </c>
      <c r="C62" s="4" t="str">
        <f>IFERROR(VLOOKUP(A62,Entrées!$B$3:$E$168,7,FALSE),"")</f>
        <v/>
      </c>
    </row>
    <row r="63" spans="1:3" x14ac:dyDescent="0.35">
      <c r="A63" s="4" t="str">
        <f>IF(Entrées!P60="","",Entrées!P60)</f>
        <v>Silicone blanc</v>
      </c>
      <c r="B63" s="15">
        <f>IFERROR(VLOOKUP(A63,Tableau2[],28,FALSE),"")</f>
        <v>11</v>
      </c>
      <c r="C63" s="4" t="str">
        <f>IFERROR(VLOOKUP(A63,Entrées!$B$3:$E$168,7,FALSE),"")</f>
        <v/>
      </c>
    </row>
    <row r="64" spans="1:3" x14ac:dyDescent="0.35">
      <c r="A64" s="4" t="str">
        <f>IF(Entrées!P61="","",Entrées!P61)</f>
        <v>Silicone chêne</v>
      </c>
      <c r="B64" s="15">
        <f>IFERROR(VLOOKUP(A64,Tableau2[],28,FALSE),"")</f>
        <v>1</v>
      </c>
      <c r="C64" s="4" t="str">
        <f>IFERROR(VLOOKUP(A64,Entrées!$B$3:$E$168,7,FALSE),"")</f>
        <v/>
      </c>
    </row>
    <row r="65" spans="1:3" x14ac:dyDescent="0.35">
      <c r="A65" s="4" t="str">
        <f>IF(Entrées!P62="","",Entrées!P62)</f>
        <v>Silicone neutre</v>
      </c>
      <c r="B65" s="15">
        <f>IFERROR(VLOOKUP(A65,Tableau2[],28,FALSE),"")</f>
        <v>10</v>
      </c>
      <c r="C65" s="4" t="str">
        <f>IFERROR(VLOOKUP(A65,Entrées!$B$3:$E$168,7,FALSE),"")</f>
        <v/>
      </c>
    </row>
    <row r="66" spans="1:3" x14ac:dyDescent="0.35">
      <c r="A66" s="4" t="str">
        <f>IF(Entrées!P63="","",Entrées!P63)</f>
        <v>Taloche rectangulaire 42x30</v>
      </c>
      <c r="B66" s="15">
        <f>IFERROR(VLOOKUP(A66,Tableau2[],28,FALSE),"")</f>
        <v>1</v>
      </c>
      <c r="C66" s="4" t="str">
        <f>IFERROR(VLOOKUP(A66,Entrées!$B$3:$E$168,7,FALSE),"")</f>
        <v/>
      </c>
    </row>
    <row r="67" spans="1:3" x14ac:dyDescent="0.35">
      <c r="A67" s="4" t="str">
        <f>IF(Entrées!P64="","",Entrées!P64)</f>
        <v>Tige fileté</v>
      </c>
      <c r="B67" s="15">
        <f>IFERROR(VLOOKUP(A67,Tableau2[],28,FALSE),"")</f>
        <v>12</v>
      </c>
      <c r="C67" s="4" t="str">
        <f>IFERROR(VLOOKUP(A67,Entrées!$B$3:$E$168,7,FALSE),"")</f>
        <v/>
      </c>
    </row>
    <row r="68" spans="1:3" x14ac:dyDescent="0.35">
      <c r="A68" s="4" t="str">
        <f>IF(Entrées!P65="","",Entrées!P65)</f>
        <v>Veste ciré</v>
      </c>
      <c r="B68" s="15">
        <f>IFERROR(VLOOKUP(A68,Tableau2[],28,FALSE),"")</f>
        <v>-1</v>
      </c>
      <c r="C68" s="4" t="str">
        <f>IFERROR(VLOOKUP(A68,Entrées!$B$3:$E$168,7,FALSE),"")</f>
        <v/>
      </c>
    </row>
    <row r="69" spans="1:3" x14ac:dyDescent="0.35">
      <c r="A69" s="4" t="str">
        <f>IF(Entrées!P66="","",Entrées!P66)</f>
        <v>Vis 4x20</v>
      </c>
      <c r="B69" s="15">
        <f>IFERROR(VLOOKUP(A69,Tableau2[],28,FALSE),"")</f>
        <v>1</v>
      </c>
      <c r="C69" s="4" t="str">
        <f>IFERROR(VLOOKUP(A69,Entrées!$B$3:$E$168,7,FALSE),"")</f>
        <v/>
      </c>
    </row>
    <row r="70" spans="1:3" x14ac:dyDescent="0.35">
      <c r="A70" s="4" t="str">
        <f>IF(Entrées!P67="","",Entrées!P67)</f>
        <v>Vis 4x25</v>
      </c>
      <c r="B70" s="15">
        <f>IFERROR(VLOOKUP(A70,Tableau2[],28,FALSE),"")</f>
        <v>1</v>
      </c>
      <c r="C70" s="4" t="str">
        <f>IFERROR(VLOOKUP(A70,Entrées!$B$3:$E$168,7,FALSE),"")</f>
        <v/>
      </c>
    </row>
    <row r="71" spans="1:3" x14ac:dyDescent="0.35">
      <c r="A71" s="4" t="str">
        <f>IF(Entrées!P68="","",Entrées!P68)</f>
        <v>Vis 6x110</v>
      </c>
      <c r="B71" s="15">
        <f>IFERROR(VLOOKUP(A71,Tableau2[],28,FALSE),"")</f>
        <v>3</v>
      </c>
      <c r="C71" s="4" t="str">
        <f>IFERROR(VLOOKUP(A71,Entrées!$B$3:$E$168,7,FALSE),"")</f>
        <v/>
      </c>
    </row>
    <row r="72" spans="1:3" x14ac:dyDescent="0.35">
      <c r="A72" s="4" t="str">
        <f>IF(Entrées!P69="","",Entrées!P69)</f>
        <v>Vis 6x60</v>
      </c>
      <c r="B72" s="15">
        <f>IFERROR(VLOOKUP(A72,Tableau2[],28,FALSE),"")</f>
        <v>3</v>
      </c>
      <c r="C72" s="4" t="str">
        <f>IFERROR(VLOOKUP(A72,Entrées!$B$3:$E$168,7,FALSE),"")</f>
        <v/>
      </c>
    </row>
    <row r="73" spans="1:3" x14ac:dyDescent="0.35">
      <c r="A73" s="4" t="str">
        <f>IF(Entrées!P70="","",Entrées!P70)</f>
        <v>Vis 6x80</v>
      </c>
      <c r="B73" s="15">
        <f>IFERROR(VLOOKUP(A73,Tableau2[],28,FALSE),"")</f>
        <v>3</v>
      </c>
      <c r="C73" s="4" t="str">
        <f>IFERROR(VLOOKUP(A73,Entrées!$B$3:$E$168,7,FALSE),"")</f>
        <v/>
      </c>
    </row>
    <row r="74" spans="1:3" x14ac:dyDescent="0.35">
      <c r="A74" s="4" t="str">
        <f>IF(Entrées!P71="","",Entrées!P71)</f>
        <v xml:space="preserve">Vis placo </v>
      </c>
      <c r="B74" s="15">
        <f>IFERROR(VLOOKUP(A74,Tableau2[],28,FALSE),"")</f>
        <v>1</v>
      </c>
      <c r="C74" s="4" t="str">
        <f>IFERROR(VLOOKUP(A74,Entrées!$B$3:$E$168,7,FALSE),"")</f>
        <v/>
      </c>
    </row>
    <row r="75" spans="1:3" x14ac:dyDescent="0.35">
      <c r="A75" s="4" t="str">
        <f>IF(Entrées!P72="","",Entrées!P72)</f>
        <v>Visseuse</v>
      </c>
      <c r="B75" s="15">
        <f>IFERROR(VLOOKUP(A75,Tableau2[],28,FALSE),"")</f>
        <v>1</v>
      </c>
      <c r="C75" s="4" t="str">
        <f>IFERROR(VLOOKUP(A75,Entrées!$B$3:$E$168,7,FALSE),"")</f>
        <v/>
      </c>
    </row>
    <row r="76" spans="1:3" x14ac:dyDescent="0.35">
      <c r="A76" s="4" t="str">
        <f>IF(Entrées!P73="","",Entrées!P73)</f>
        <v>Projecteurs à led BERNER</v>
      </c>
      <c r="B76" s="15">
        <f>IFERROR(VLOOKUP(A76,Tableau2[],28,FALSE),"")</f>
        <v>0</v>
      </c>
      <c r="C76" s="4" t="str">
        <f>IFERROR(VLOOKUP(A76,Entrées!$B$3:$E$168,7,FALSE),"")</f>
        <v/>
      </c>
    </row>
    <row r="77" spans="1:3" x14ac:dyDescent="0.35">
      <c r="A77" s="4" t="str">
        <f>IF(Entrées!P74="","",Entrées!P74)</f>
        <v>Lampe frontale BERNER</v>
      </c>
      <c r="B77" s="15">
        <f>IFERROR(VLOOKUP(A77,Tableau2[],28,FALSE),"")</f>
        <v>-2</v>
      </c>
      <c r="C77" s="4" t="str">
        <f>IFERROR(VLOOKUP(A77,Entrées!$B$3:$E$168,7,FALSE),"")</f>
        <v/>
      </c>
    </row>
    <row r="78" spans="1:3" x14ac:dyDescent="0.35">
      <c r="A78" s="4" t="str">
        <f>IF(Entrées!P75="","",Entrées!P75)</f>
        <v>Lampe frontale VALIA</v>
      </c>
      <c r="B78" s="15">
        <f>IFERROR(VLOOKUP(A78,Tableau2[],28,FALSE),"")</f>
        <v>2</v>
      </c>
      <c r="C78" s="4" t="str">
        <f>IFERROR(VLOOKUP(A78,Entrées!$B$3:$E$168,7,FALSE),"")</f>
        <v/>
      </c>
    </row>
    <row r="79" spans="1:3" x14ac:dyDescent="0.35">
      <c r="A79" s="4" t="str">
        <f>IF(Entrées!P76="","",Entrées!P76)</f>
        <v/>
      </c>
      <c r="B79" s="15" t="str">
        <f>IFERROR(VLOOKUP(A79,Tableau2[],28,FALSE),"")</f>
        <v/>
      </c>
      <c r="C79" s="4" t="str">
        <f>IFERROR(VLOOKUP(A79,Entrées!$B$3:$E$168,7,FALSE),"")</f>
        <v/>
      </c>
    </row>
    <row r="80" spans="1:3" x14ac:dyDescent="0.35">
      <c r="A80" s="4" t="str">
        <f>IF(Entrées!P77="","",Entrées!P77)</f>
        <v/>
      </c>
      <c r="B80" s="15" t="str">
        <f>IFERROR(VLOOKUP(A80,Tableau2[],28,FALSE),"")</f>
        <v/>
      </c>
      <c r="C80" s="4" t="str">
        <f>IFERROR(VLOOKUP(A80,Entrées!$B$3:$E$168,7,FALSE),"")</f>
        <v/>
      </c>
    </row>
    <row r="81" spans="1:3" x14ac:dyDescent="0.35">
      <c r="A81" s="4" t="str">
        <f>IF(Entrées!P78="","",Entrées!P78)</f>
        <v/>
      </c>
      <c r="B81" s="15" t="str">
        <f>IFERROR(VLOOKUP(A81,Tableau2[],28,FALSE),"")</f>
        <v/>
      </c>
      <c r="C81" s="4" t="str">
        <f>IFERROR(VLOOKUP(A81,Entrées!$B$3:$E$168,7,FALSE),"")</f>
        <v/>
      </c>
    </row>
    <row r="82" spans="1:3" x14ac:dyDescent="0.35">
      <c r="A82" s="4" t="str">
        <f>IF(Entrées!P79="","",Entrées!P79)</f>
        <v/>
      </c>
      <c r="B82" s="15" t="str">
        <f>IFERROR(VLOOKUP(A82,Tableau2[],28,FALSE),"")</f>
        <v/>
      </c>
      <c r="C82" s="4" t="str">
        <f>IFERROR(VLOOKUP(A82,Entrées!$B$3:$E$168,7,FALSE),"")</f>
        <v/>
      </c>
    </row>
    <row r="83" spans="1:3" x14ac:dyDescent="0.35">
      <c r="A83" s="4" t="str">
        <f>IF(Entrées!P80="","",Entrées!P80)</f>
        <v/>
      </c>
      <c r="B83" s="15" t="str">
        <f>IFERROR(VLOOKUP(A83,Tableau2[],28,FALSE),"")</f>
        <v/>
      </c>
      <c r="C83" s="4" t="str">
        <f>IFERROR(VLOOKUP(A83,Entrées!$B$3:$E$168,7,FALSE),"")</f>
        <v/>
      </c>
    </row>
    <row r="84" spans="1:3" x14ac:dyDescent="0.35">
      <c r="A84" s="4" t="str">
        <f>IF(Entrées!P81="","",Entrées!P81)</f>
        <v/>
      </c>
      <c r="B84" s="15" t="str">
        <f>IFERROR(VLOOKUP(A84,Tableau2[],28,FALSE),"")</f>
        <v/>
      </c>
      <c r="C84" s="4" t="str">
        <f>IFERROR(VLOOKUP(A84,Entrées!$B$3:$E$168,7,FALSE),"")</f>
        <v/>
      </c>
    </row>
    <row r="85" spans="1:3" x14ac:dyDescent="0.35">
      <c r="A85" s="4" t="str">
        <f>IF(Entrées!P82="","",Entrées!P82)</f>
        <v/>
      </c>
      <c r="B85" s="15" t="str">
        <f>IFERROR(VLOOKUP(A85,Tableau2[],28,FALSE),"")</f>
        <v/>
      </c>
      <c r="C85" s="4" t="str">
        <f>IFERROR(VLOOKUP(A85,Entrées!$B$3:$E$168,7,FALSE),"")</f>
        <v/>
      </c>
    </row>
    <row r="86" spans="1:3" x14ac:dyDescent="0.35">
      <c r="A86" s="4" t="str">
        <f>IF(Entrées!P83="","",Entrées!P83)</f>
        <v/>
      </c>
      <c r="B86" s="15" t="str">
        <f>IFERROR(VLOOKUP(A86,Tableau2[],28,FALSE),"")</f>
        <v/>
      </c>
      <c r="C86" s="4" t="str">
        <f>IFERROR(VLOOKUP(A86,Entrées!$B$3:$E$168,7,FALSE),"")</f>
        <v/>
      </c>
    </row>
    <row r="87" spans="1:3" x14ac:dyDescent="0.35">
      <c r="A87" s="4" t="str">
        <f>IF(Entrées!P84="","",Entrées!P84)</f>
        <v/>
      </c>
      <c r="B87" s="15" t="str">
        <f>IFERROR(VLOOKUP(A87,Tableau2[],28,FALSE),"")</f>
        <v/>
      </c>
      <c r="C87" s="4" t="str">
        <f>IFERROR(VLOOKUP(A87,Entrées!$B$3:$E$168,7,FALSE),"")</f>
        <v/>
      </c>
    </row>
    <row r="88" spans="1:3" x14ac:dyDescent="0.35">
      <c r="A88" s="4" t="str">
        <f>IF(Entrées!P85="","",Entrées!P85)</f>
        <v/>
      </c>
      <c r="B88" s="15" t="str">
        <f>IFERROR(VLOOKUP(A88,Tableau2[],28,FALSE),"")</f>
        <v/>
      </c>
      <c r="C88" s="4" t="str">
        <f>IFERROR(VLOOKUP(A88,Entrées!$B$3:$E$168,7,FALSE),"")</f>
        <v/>
      </c>
    </row>
    <row r="89" spans="1:3" x14ac:dyDescent="0.35">
      <c r="A89" s="4" t="str">
        <f>IF(Entrées!P86="","",Entrées!P86)</f>
        <v/>
      </c>
      <c r="B89" s="15" t="str">
        <f>IFERROR(VLOOKUP(A89,Tableau2[],28,FALSE),"")</f>
        <v/>
      </c>
      <c r="C89" s="4" t="str">
        <f>IFERROR(VLOOKUP(A89,Entrées!$B$3:$E$168,7,FALSE),"")</f>
        <v/>
      </c>
    </row>
    <row r="90" spans="1:3" x14ac:dyDescent="0.35">
      <c r="A90" s="4" t="str">
        <f>IF(Entrées!P87="","",Entrées!P87)</f>
        <v/>
      </c>
      <c r="B90" s="15" t="str">
        <f>IFERROR(VLOOKUP(A90,Tableau2[],28,FALSE),"")</f>
        <v/>
      </c>
      <c r="C90" s="4" t="str">
        <f>IFERROR(VLOOKUP(A90,Entrées!$B$3:$E$168,7,FALSE),"")</f>
        <v/>
      </c>
    </row>
    <row r="91" spans="1:3" x14ac:dyDescent="0.35">
      <c r="A91" s="4" t="str">
        <f>IF(Entrées!P88="","",Entrées!P88)</f>
        <v/>
      </c>
      <c r="B91" s="15" t="str">
        <f>IFERROR(VLOOKUP(A91,Tableau2[],28,FALSE),"")</f>
        <v/>
      </c>
      <c r="C91" s="4" t="str">
        <f>IFERROR(VLOOKUP(A91,Entrées!$B$3:$E$168,7,FALSE),"")</f>
        <v/>
      </c>
    </row>
    <row r="92" spans="1:3" x14ac:dyDescent="0.35">
      <c r="A92" s="4" t="str">
        <f>IF(Entrées!P89="","",Entrées!P89)</f>
        <v/>
      </c>
      <c r="B92" s="15" t="str">
        <f>IFERROR(VLOOKUP(A92,Tableau2[],28,FALSE),"")</f>
        <v/>
      </c>
      <c r="C92" s="4" t="str">
        <f>IFERROR(VLOOKUP(A92,Entrées!$B$3:$E$168,7,FALSE),"")</f>
        <v/>
      </c>
    </row>
    <row r="93" spans="1:3" x14ac:dyDescent="0.35">
      <c r="A93" s="4" t="str">
        <f>IF(Entrées!P90="","",Entrées!P90)</f>
        <v/>
      </c>
      <c r="B93" s="15" t="str">
        <f>IFERROR(VLOOKUP(A93,Tableau2[],28,FALSE),"")</f>
        <v/>
      </c>
      <c r="C93" s="4" t="str">
        <f>IFERROR(VLOOKUP(A93,Entrées!$B$3:$E$168,7,FALSE),"")</f>
        <v/>
      </c>
    </row>
    <row r="94" spans="1:3" x14ac:dyDescent="0.35">
      <c r="A94" s="4" t="str">
        <f>IF(Entrées!P91="","",Entrées!P91)</f>
        <v/>
      </c>
      <c r="B94" s="15" t="str">
        <f>IFERROR(VLOOKUP(A94,Tableau2[],28,FALSE),"")</f>
        <v/>
      </c>
      <c r="C94" s="4" t="str">
        <f>IFERROR(VLOOKUP(A94,Entrées!$B$3:$E$168,7,FALSE),"")</f>
        <v/>
      </c>
    </row>
    <row r="95" spans="1:3" x14ac:dyDescent="0.35">
      <c r="A95" s="4" t="str">
        <f>IF(Entrées!P92="","",Entrées!P92)</f>
        <v/>
      </c>
      <c r="B95" s="15" t="str">
        <f>IFERROR(VLOOKUP(A95,Tableau2[],28,FALSE),"")</f>
        <v/>
      </c>
      <c r="C95" s="4" t="str">
        <f>IFERROR(VLOOKUP(A95,Entrées!$B$3:$E$168,7,FALSE),"")</f>
        <v/>
      </c>
    </row>
    <row r="96" spans="1:3" x14ac:dyDescent="0.35">
      <c r="A96" s="4" t="str">
        <f>IF(Entrées!P93="","",Entrées!P93)</f>
        <v/>
      </c>
      <c r="B96" s="15" t="str">
        <f>IFERROR(VLOOKUP(A96,Tableau2[],28,FALSE),"")</f>
        <v/>
      </c>
      <c r="C96" s="4" t="str">
        <f>IFERROR(VLOOKUP(A96,Entrées!$B$3:$E$168,7,FALSE),"")</f>
        <v/>
      </c>
    </row>
    <row r="97" spans="1:3" x14ac:dyDescent="0.35">
      <c r="A97" s="4" t="str">
        <f>IF(Entrées!P94="","",Entrées!P94)</f>
        <v/>
      </c>
      <c r="B97" s="15" t="str">
        <f>IFERROR(VLOOKUP(A97,Tableau2[],28,FALSE),"")</f>
        <v/>
      </c>
      <c r="C97" s="4" t="str">
        <f>IFERROR(VLOOKUP(A97,Entrées!$B$3:$E$168,7,FALSE),"")</f>
        <v/>
      </c>
    </row>
    <row r="98" spans="1:3" x14ac:dyDescent="0.35">
      <c r="A98" s="4" t="str">
        <f>IF(Entrées!P95="","",Entrées!P95)</f>
        <v/>
      </c>
      <c r="B98" s="15" t="str">
        <f>IFERROR(VLOOKUP(A98,Tableau2[],28,FALSE),"")</f>
        <v/>
      </c>
      <c r="C98" s="4" t="str">
        <f>IFERROR(VLOOKUP(A98,Entrées!$B$3:$E$168,7,FALSE),"")</f>
        <v/>
      </c>
    </row>
    <row r="99" spans="1:3" x14ac:dyDescent="0.35">
      <c r="A99" s="4" t="str">
        <f>IF(Entrées!P96="","",Entrées!P96)</f>
        <v/>
      </c>
      <c r="B99" s="15" t="str">
        <f>IFERROR(VLOOKUP(A99,Tableau2[],28,FALSE),"")</f>
        <v/>
      </c>
      <c r="C99" s="4" t="str">
        <f>IFERROR(VLOOKUP(A99,Entrées!$B$3:$E$168,7,FALSE),"")</f>
        <v/>
      </c>
    </row>
    <row r="100" spans="1:3" x14ac:dyDescent="0.35">
      <c r="A100" s="4" t="str">
        <f>IF(Entrées!P97="","",Entrées!P97)</f>
        <v/>
      </c>
      <c r="B100" s="15" t="str">
        <f>IFERROR(VLOOKUP(A100,Tableau2[],28,FALSE),"")</f>
        <v/>
      </c>
      <c r="C100" s="4" t="str">
        <f>IFERROR(VLOOKUP(A100,Entrées!$B$3:$E$168,7,FALSE),"")</f>
        <v/>
      </c>
    </row>
    <row r="101" spans="1:3" x14ac:dyDescent="0.35">
      <c r="A101" s="51" t="str">
        <f>IF(Entrées!P99="","",Entrées!P99)</f>
        <v/>
      </c>
      <c r="B101" s="15" t="str">
        <f>IFERROR(VLOOKUP(A101,Tableau2[],28,FALSE),"")</f>
        <v/>
      </c>
      <c r="C101" s="51" t="str">
        <f>IFERROR(VLOOKUP(A101,Entrées!$B$3:$E$168,7,FALSE),"")</f>
        <v/>
      </c>
    </row>
    <row r="102" spans="1:3" x14ac:dyDescent="0.35">
      <c r="A102" s="51" t="str">
        <f>IF(Entrées!P100="","",Entrées!P100)</f>
        <v/>
      </c>
      <c r="B102" s="15" t="str">
        <f>IFERROR(VLOOKUP(A102,Tableau2[],28,FALSE),"")</f>
        <v/>
      </c>
      <c r="C102" s="51" t="str">
        <f>IFERROR(VLOOKUP(A102,Entrées!$B$3:$E$168,7,FALSE),"")</f>
        <v/>
      </c>
    </row>
    <row r="103" spans="1:3" x14ac:dyDescent="0.35">
      <c r="A103" s="51" t="str">
        <f>IF(Entrées!P101="","",Entrées!P101)</f>
        <v/>
      </c>
      <c r="B103" s="15" t="str">
        <f>IFERROR(VLOOKUP(A103,Tableau2[],28,FALSE),"")</f>
        <v/>
      </c>
      <c r="C103" s="51" t="str">
        <f>IFERROR(VLOOKUP(A103,Entrées!$B$3:$E$168,7,FALSE),"")</f>
        <v/>
      </c>
    </row>
    <row r="104" spans="1:3" x14ac:dyDescent="0.35">
      <c r="A104" s="51" t="str">
        <f>IF(Entrées!P102="","",Entrées!P102)</f>
        <v/>
      </c>
      <c r="B104" s="15" t="str">
        <f>IFERROR(VLOOKUP(A104,Tableau2[],28,FALSE),"")</f>
        <v/>
      </c>
      <c r="C104" s="51" t="str">
        <f>IFERROR(VLOOKUP(A104,Entrées!$B$3:$E$168,7,FALSE),"")</f>
        <v/>
      </c>
    </row>
    <row r="105" spans="1:3" x14ac:dyDescent="0.35">
      <c r="A105" s="51" t="str">
        <f>IF(Entrées!P103="","",Entrées!P103)</f>
        <v/>
      </c>
      <c r="B105" s="15" t="str">
        <f>IFERROR(VLOOKUP(A105,Tableau2[],28,FALSE),"")</f>
        <v/>
      </c>
      <c r="C105" s="51" t="str">
        <f>IFERROR(VLOOKUP(A105,Entrées!$B$3:$E$168,7,FALSE),"")</f>
        <v/>
      </c>
    </row>
    <row r="106" spans="1:3" x14ac:dyDescent="0.35">
      <c r="A106" s="51" t="str">
        <f>IF(Entrées!P104="","",Entrées!P104)</f>
        <v/>
      </c>
      <c r="B106" s="15" t="str">
        <f>IFERROR(VLOOKUP(A106,Tableau2[],28,FALSE),"")</f>
        <v/>
      </c>
      <c r="C106" s="51" t="str">
        <f>IFERROR(VLOOKUP(A106,Entrées!$B$3:$E$168,7,FALSE),"")</f>
        <v/>
      </c>
    </row>
    <row r="107" spans="1:3" x14ac:dyDescent="0.35">
      <c r="A107" s="51" t="str">
        <f>IF(Entrées!P105="","",Entrées!P105)</f>
        <v/>
      </c>
      <c r="B107" s="15" t="str">
        <f>IFERROR(VLOOKUP(A107,Tableau2[],28,FALSE),"")</f>
        <v/>
      </c>
      <c r="C107" s="51" t="str">
        <f>IFERROR(VLOOKUP(A107,Entrées!$B$3:$E$168,7,FALSE),"")</f>
        <v/>
      </c>
    </row>
    <row r="108" spans="1:3" x14ac:dyDescent="0.35">
      <c r="A108" s="51" t="str">
        <f>IF(Entrées!P106="","",Entrées!P106)</f>
        <v/>
      </c>
      <c r="B108" s="15" t="str">
        <f>IFERROR(VLOOKUP(A108,Tableau2[],28,FALSE),"")</f>
        <v/>
      </c>
      <c r="C108" s="51" t="str">
        <f>IFERROR(VLOOKUP(A108,Entrées!$B$3:$E$168,7,FALSE),"")</f>
        <v/>
      </c>
    </row>
    <row r="109" spans="1:3" x14ac:dyDescent="0.35">
      <c r="A109" s="51" t="str">
        <f>IF(Entrées!P107="","",Entrées!P107)</f>
        <v/>
      </c>
      <c r="B109" s="15" t="str">
        <f>IFERROR(VLOOKUP(A109,Tableau2[],28,FALSE),"")</f>
        <v/>
      </c>
      <c r="C109" s="51" t="str">
        <f>IFERROR(VLOOKUP(A109,Entrées!$B$3:$E$168,7,FALSE),"")</f>
        <v/>
      </c>
    </row>
    <row r="110" spans="1:3" x14ac:dyDescent="0.35">
      <c r="A110" s="51" t="str">
        <f>IF(Entrées!P108="","",Entrées!P108)</f>
        <v/>
      </c>
      <c r="B110" s="15" t="str">
        <f>IFERROR(VLOOKUP(A110,Tableau2[],28,FALSE),"")</f>
        <v/>
      </c>
      <c r="C110" s="51" t="str">
        <f>IFERROR(VLOOKUP(A110,Entrées!$B$3:$E$168,7,FALSE),"")</f>
        <v/>
      </c>
    </row>
    <row r="111" spans="1:3" x14ac:dyDescent="0.35">
      <c r="A111" s="51" t="str">
        <f>IF(Entrées!P109="","",Entrées!P109)</f>
        <v/>
      </c>
      <c r="B111" s="15" t="str">
        <f>IFERROR(VLOOKUP(A111,Tableau2[],28,FALSE),"")</f>
        <v/>
      </c>
      <c r="C111" s="51" t="str">
        <f>IFERROR(VLOOKUP(A111,Entrées!$B$3:$E$168,7,FALSE),"")</f>
        <v/>
      </c>
    </row>
    <row r="112" spans="1:3" x14ac:dyDescent="0.35">
      <c r="A112" s="51" t="str">
        <f>IF(Entrées!P110="","",Entrées!P110)</f>
        <v/>
      </c>
      <c r="B112" s="15" t="str">
        <f>IFERROR(VLOOKUP(A112,Tableau2[],28,FALSE),"")</f>
        <v/>
      </c>
      <c r="C112" s="51" t="str">
        <f>IFERROR(VLOOKUP(A112,Entrées!$B$3:$E$168,7,FALSE),"")</f>
        <v/>
      </c>
    </row>
    <row r="113" spans="1:3" x14ac:dyDescent="0.35">
      <c r="A113" s="51" t="str">
        <f>IF(Entrées!P111="","",Entrées!P111)</f>
        <v/>
      </c>
      <c r="B113" s="15" t="str">
        <f>IFERROR(VLOOKUP(A113,Tableau2[],28,FALSE),"")</f>
        <v/>
      </c>
      <c r="C113" s="51" t="str">
        <f>IFERROR(VLOOKUP(A113,Entrées!$B$3:$E$168,7,FALSE),"")</f>
        <v/>
      </c>
    </row>
    <row r="114" spans="1:3" x14ac:dyDescent="0.35">
      <c r="A114" s="51" t="str">
        <f>IF(Entrées!P112="","",Entrées!P112)</f>
        <v/>
      </c>
      <c r="B114" s="15" t="str">
        <f>IFERROR(VLOOKUP(A114,Tableau2[],28,FALSE),"")</f>
        <v/>
      </c>
      <c r="C114" s="51" t="str">
        <f>IFERROR(VLOOKUP(A114,Entrées!$B$3:$E$168,7,FALSE),"")</f>
        <v/>
      </c>
    </row>
    <row r="115" spans="1:3" x14ac:dyDescent="0.35">
      <c r="A115" s="51" t="str">
        <f>IF(Entrées!P113="","",Entrées!P113)</f>
        <v/>
      </c>
      <c r="B115" s="15" t="str">
        <f>IFERROR(VLOOKUP(A115,Tableau2[],28,FALSE),"")</f>
        <v/>
      </c>
      <c r="C115" s="51" t="str">
        <f>IFERROR(VLOOKUP(A115,Entrées!$B$3:$E$168,7,FALSE),"")</f>
        <v/>
      </c>
    </row>
    <row r="116" spans="1:3" x14ac:dyDescent="0.35">
      <c r="A116" s="51" t="str">
        <f>IF(Entrées!P114="","",Entrées!P114)</f>
        <v/>
      </c>
      <c r="B116" s="15" t="str">
        <f>IFERROR(VLOOKUP(A116,Tableau2[],28,FALSE),"")</f>
        <v/>
      </c>
      <c r="C116" s="51" t="str">
        <f>IFERROR(VLOOKUP(A116,Entrées!$B$3:$E$168,7,FALSE),"")</f>
        <v/>
      </c>
    </row>
    <row r="117" spans="1:3" x14ac:dyDescent="0.35">
      <c r="A117" s="51" t="str">
        <f>IF(Entrées!P115="","",Entrées!P115)</f>
        <v/>
      </c>
      <c r="B117" s="15" t="str">
        <f>IFERROR(VLOOKUP(A117,Tableau2[],28,FALSE),"")</f>
        <v/>
      </c>
      <c r="C117" s="51" t="str">
        <f>IFERROR(VLOOKUP(A117,Entrées!$B$3:$E$168,7,FALSE),"")</f>
        <v/>
      </c>
    </row>
    <row r="118" spans="1:3" x14ac:dyDescent="0.35">
      <c r="A118" s="51" t="str">
        <f>IF(Entrées!P116="","",Entrées!P116)</f>
        <v/>
      </c>
      <c r="B118" s="15" t="str">
        <f>IFERROR(VLOOKUP(A118,Tableau2[],28,FALSE),"")</f>
        <v/>
      </c>
      <c r="C118" s="51" t="str">
        <f>IFERROR(VLOOKUP(A118,Entrées!$B$3:$E$168,7,FALSE),"")</f>
        <v/>
      </c>
    </row>
    <row r="119" spans="1:3" x14ac:dyDescent="0.35">
      <c r="A119" s="51" t="str">
        <f>IF(Entrées!P117="","",Entrées!P117)</f>
        <v/>
      </c>
      <c r="B119" s="15" t="str">
        <f>IFERROR(VLOOKUP(A119,Tableau2[],28,FALSE),"")</f>
        <v/>
      </c>
      <c r="C119" s="51" t="str">
        <f>IFERROR(VLOOKUP(A119,Entrées!$B$3:$E$168,7,FALSE),"")</f>
        <v/>
      </c>
    </row>
    <row r="120" spans="1:3" x14ac:dyDescent="0.35">
      <c r="A120" s="51" t="str">
        <f>IF(Entrées!P118="","",Entrées!P118)</f>
        <v/>
      </c>
      <c r="B120" s="15" t="str">
        <f>IFERROR(VLOOKUP(A120,Tableau2[],28,FALSE),"")</f>
        <v/>
      </c>
      <c r="C120" s="51" t="str">
        <f>IFERROR(VLOOKUP(A120,Entrées!$B$3:$E$168,7,FALSE),"")</f>
        <v/>
      </c>
    </row>
    <row r="121" spans="1:3" x14ac:dyDescent="0.35">
      <c r="A121" s="51" t="str">
        <f>IF(Entrées!P119="","",Entrées!P119)</f>
        <v/>
      </c>
      <c r="B121" s="15" t="str">
        <f>IFERROR(VLOOKUP(A121,Tableau2[],28,FALSE),"")</f>
        <v/>
      </c>
      <c r="C121" s="51" t="str">
        <f>IFERROR(VLOOKUP(A121,Entrées!$B$3:$E$168,7,FALSE),"")</f>
        <v/>
      </c>
    </row>
    <row r="122" spans="1:3" x14ac:dyDescent="0.35">
      <c r="A122" s="51" t="str">
        <f>IF(Entrées!P120="","",Entrées!P120)</f>
        <v/>
      </c>
      <c r="B122" s="15" t="str">
        <f>IFERROR(VLOOKUP(A122,Tableau2[],28,FALSE),"")</f>
        <v/>
      </c>
      <c r="C122" s="51" t="str">
        <f>IFERROR(VLOOKUP(A122,Entrées!$B$3:$E$168,7,FALSE),"")</f>
        <v/>
      </c>
    </row>
    <row r="123" spans="1:3" x14ac:dyDescent="0.35">
      <c r="A123" s="51" t="str">
        <f>IF(Entrées!P121="","",Entrées!P121)</f>
        <v/>
      </c>
      <c r="B123" s="15" t="str">
        <f>IFERROR(VLOOKUP(A123,Tableau2[],28,FALSE),"")</f>
        <v/>
      </c>
      <c r="C123" s="51" t="str">
        <f>IFERROR(VLOOKUP(A123,Entrées!$B$3:$E$168,7,FALSE),"")</f>
        <v/>
      </c>
    </row>
    <row r="124" spans="1:3" x14ac:dyDescent="0.35">
      <c r="A124" s="51" t="str">
        <f>IF(Entrées!P122="","",Entrées!P122)</f>
        <v/>
      </c>
      <c r="B124" s="15" t="str">
        <f>IFERROR(VLOOKUP(A124,Tableau2[],28,FALSE),"")</f>
        <v/>
      </c>
      <c r="C124" s="51" t="str">
        <f>IFERROR(VLOOKUP(A124,Entrées!$B$3:$E$168,7,FALSE),"")</f>
        <v/>
      </c>
    </row>
    <row r="125" spans="1:3" x14ac:dyDescent="0.35">
      <c r="A125" s="51" t="str">
        <f>IF(Entrées!P123="","",Entrées!P123)</f>
        <v/>
      </c>
      <c r="B125" s="15" t="str">
        <f>IFERROR(VLOOKUP(A125,Tableau2[],28,FALSE),"")</f>
        <v/>
      </c>
      <c r="C125" s="51" t="str">
        <f>IFERROR(VLOOKUP(A125,Entrées!$B$3:$E$168,7,FALSE),"")</f>
        <v/>
      </c>
    </row>
    <row r="126" spans="1:3" x14ac:dyDescent="0.35">
      <c r="A126" s="51" t="str">
        <f>IF(Entrées!P124="","",Entrées!P124)</f>
        <v/>
      </c>
      <c r="B126" s="15" t="str">
        <f>IFERROR(VLOOKUP(A126,Tableau2[],28,FALSE),"")</f>
        <v/>
      </c>
      <c r="C126" s="51" t="str">
        <f>IFERROR(VLOOKUP(A126,Entrées!$B$3:$E$168,7,FALSE),"")</f>
        <v/>
      </c>
    </row>
    <row r="127" spans="1:3" x14ac:dyDescent="0.35">
      <c r="A127" s="51" t="str">
        <f>IF(Entrées!P125="","",Entrées!P125)</f>
        <v/>
      </c>
      <c r="B127" s="15" t="str">
        <f>IFERROR(VLOOKUP(A127,Tableau2[],28,FALSE),"")</f>
        <v/>
      </c>
      <c r="C127" s="51" t="str">
        <f>IFERROR(VLOOKUP(A127,Entrées!$B$3:$E$168,7,FALSE),"")</f>
        <v/>
      </c>
    </row>
    <row r="128" spans="1:3" x14ac:dyDescent="0.35">
      <c r="A128" s="3" t="str">
        <f>IF(Entrées!P126="","",Entrées!P126)</f>
        <v/>
      </c>
      <c r="B128" s="17" t="str">
        <f>IFERROR(VLOOKUP(A128,Tableau2[],28,FALSE),"")</f>
        <v/>
      </c>
      <c r="C128" s="3" t="str">
        <f>IFERROR(VLOOKUP(A128,Entrées!$B$3:$E$168,7,FALSE),"")</f>
        <v/>
      </c>
    </row>
    <row r="129" spans="1:3" x14ac:dyDescent="0.35">
      <c r="A129" s="3" t="str">
        <f>IF(Entrées!P127="","",Entrées!P127)</f>
        <v/>
      </c>
      <c r="B129" s="17" t="str">
        <f>IFERROR(VLOOKUP(A129,Tableau2[],28,FALSE),"")</f>
        <v/>
      </c>
      <c r="C129" s="3" t="str">
        <f>IFERROR(VLOOKUP(A129,Entrées!$B$3:$E$168,7,FALSE),"")</f>
        <v/>
      </c>
    </row>
    <row r="130" spans="1:3" x14ac:dyDescent="0.35">
      <c r="A130" s="3" t="str">
        <f>IF(Entrées!P128="","",Entrées!P128)</f>
        <v/>
      </c>
      <c r="B130" s="17" t="str">
        <f>IFERROR(VLOOKUP(A130,Tableau2[],28,FALSE),"")</f>
        <v/>
      </c>
      <c r="C130" s="3" t="str">
        <f>IFERROR(VLOOKUP(A130,Entrées!$B$3:$E$168,7,FALSE),"")</f>
        <v/>
      </c>
    </row>
    <row r="131" spans="1:3" x14ac:dyDescent="0.35">
      <c r="A131" s="3" t="str">
        <f>IF(Entrées!P129="","",Entrées!P129)</f>
        <v/>
      </c>
      <c r="B131" s="17" t="str">
        <f>IFERROR(VLOOKUP(A131,Tableau2[],28,FALSE),"")</f>
        <v/>
      </c>
      <c r="C131" s="3" t="str">
        <f>IFERROR(VLOOKUP(A131,Entrées!$B$3:$E$168,7,FALSE),"")</f>
        <v/>
      </c>
    </row>
    <row r="132" spans="1:3" x14ac:dyDescent="0.35">
      <c r="A132" s="3" t="str">
        <f>IF(Entrées!P130="","",Entrées!P130)</f>
        <v/>
      </c>
      <c r="B132" s="17" t="str">
        <f>IFERROR(VLOOKUP(A132,Tableau2[],28,FALSE),"")</f>
        <v/>
      </c>
      <c r="C132" s="3" t="str">
        <f>IFERROR(VLOOKUP(A132,Entrées!$B$3:$E$168,7,FALSE),"")</f>
        <v/>
      </c>
    </row>
    <row r="133" spans="1:3" x14ac:dyDescent="0.35">
      <c r="A133" s="3" t="str">
        <f>IF(Entrées!P131="","",Entrées!P131)</f>
        <v/>
      </c>
      <c r="B133" s="17" t="str">
        <f>IFERROR(VLOOKUP(A133,Tableau2[],28,FALSE),"")</f>
        <v/>
      </c>
      <c r="C133" s="3" t="str">
        <f>IFERROR(VLOOKUP(A133,Entrées!$B$3:$E$168,7,FALSE),"")</f>
        <v/>
      </c>
    </row>
    <row r="134" spans="1:3" x14ac:dyDescent="0.35">
      <c r="A134" s="3" t="str">
        <f>IF(Entrées!P132="","",Entrées!P132)</f>
        <v/>
      </c>
      <c r="B134" s="17" t="str">
        <f>IFERROR(VLOOKUP(A134,Tableau2[],28,FALSE),"")</f>
        <v/>
      </c>
      <c r="C134" s="3" t="str">
        <f>IFERROR(VLOOKUP(A134,Entrées!$B$3:$E$168,7,FALSE),"")</f>
        <v/>
      </c>
    </row>
    <row r="135" spans="1:3" x14ac:dyDescent="0.35">
      <c r="A135" s="3" t="str">
        <f>IF(Entrées!P133="","",Entrées!P133)</f>
        <v/>
      </c>
      <c r="B135" s="17" t="str">
        <f>IFERROR(VLOOKUP(A135,Tableau2[],28,FALSE),"")</f>
        <v/>
      </c>
      <c r="C135" s="3" t="str">
        <f>IFERROR(VLOOKUP(A135,Entrées!$B$3:$E$168,7,FALSE),"")</f>
        <v/>
      </c>
    </row>
    <row r="136" spans="1:3" x14ac:dyDescent="0.35">
      <c r="A136" s="3" t="str">
        <f>IF(Entrées!P134="","",Entrées!P134)</f>
        <v/>
      </c>
      <c r="B136" s="17" t="str">
        <f>IFERROR(VLOOKUP(A136,Tableau2[],28,FALSE),"")</f>
        <v/>
      </c>
      <c r="C136" s="3" t="str">
        <f>IFERROR(VLOOKUP(A136,Entrées!$B$3:$E$168,7,FALSE),"")</f>
        <v/>
      </c>
    </row>
    <row r="137" spans="1:3" x14ac:dyDescent="0.35">
      <c r="A137" s="3" t="str">
        <f>IF(Entrées!P135="","",Entrées!P135)</f>
        <v/>
      </c>
      <c r="B137" s="17" t="str">
        <f>IFERROR(VLOOKUP(A137,Tableau2[],28,FALSE),"")</f>
        <v/>
      </c>
      <c r="C137" s="3" t="str">
        <f>IFERROR(VLOOKUP(A137,Entrées!$B$3:$E$168,7,FALSE),"")</f>
        <v/>
      </c>
    </row>
    <row r="138" spans="1:3" x14ac:dyDescent="0.35">
      <c r="A138" s="3" t="str">
        <f>IF(Entrées!P136="","",Entrées!P136)</f>
        <v/>
      </c>
      <c r="B138" s="17" t="str">
        <f>IFERROR(VLOOKUP(A138,Tableau2[],28,FALSE),"")</f>
        <v/>
      </c>
      <c r="C138" s="3" t="str">
        <f>IFERROR(VLOOKUP(A138,Entrées!$B$3:$E$168,7,FALSE),"")</f>
        <v/>
      </c>
    </row>
    <row r="139" spans="1:3" x14ac:dyDescent="0.35">
      <c r="A139" s="3" t="str">
        <f>IF(Entrées!P137="","",Entrées!P137)</f>
        <v/>
      </c>
      <c r="B139" s="17" t="str">
        <f>IFERROR(VLOOKUP(A139,Tableau2[],28,FALSE),"")</f>
        <v/>
      </c>
      <c r="C139" s="3" t="str">
        <f>IFERROR(VLOOKUP(A139,Entrées!$B$3:$E$168,7,FALSE),"")</f>
        <v/>
      </c>
    </row>
    <row r="140" spans="1:3" x14ac:dyDescent="0.35">
      <c r="A140" s="3" t="str">
        <f>IF(Entrées!P138="","",Entrées!P138)</f>
        <v/>
      </c>
      <c r="B140" s="17" t="str">
        <f>IFERROR(VLOOKUP(A140,Tableau2[],28,FALSE),"")</f>
        <v/>
      </c>
      <c r="C140" s="3" t="str">
        <f>IFERROR(VLOOKUP(A140,Entrées!$B$3:$E$168,7,FALSE),"")</f>
        <v/>
      </c>
    </row>
    <row r="141" spans="1:3" x14ac:dyDescent="0.35">
      <c r="A141" s="3" t="str">
        <f>IF(Entrées!P139="","",Entrées!P139)</f>
        <v/>
      </c>
      <c r="B141" s="17" t="str">
        <f>IFERROR(VLOOKUP(A141,Tableau2[],28,FALSE),"")</f>
        <v/>
      </c>
      <c r="C141" s="3" t="str">
        <f>IFERROR(VLOOKUP(A141,Entrées!$B$3:$E$168,7,FALSE),"")</f>
        <v/>
      </c>
    </row>
    <row r="142" spans="1:3" x14ac:dyDescent="0.35">
      <c r="A142" s="3" t="str">
        <f>IF(Entrées!P140="","",Entrées!P140)</f>
        <v/>
      </c>
      <c r="B142" s="17" t="str">
        <f>IFERROR(VLOOKUP(A142,Tableau2[],28,FALSE),"")</f>
        <v/>
      </c>
      <c r="C142" s="3" t="str">
        <f>IFERROR(VLOOKUP(A142,Entrées!$B$3:$E$168,7,FALSE),"")</f>
        <v/>
      </c>
    </row>
    <row r="143" spans="1:3" x14ac:dyDescent="0.35">
      <c r="A143" s="3" t="str">
        <f>IF(Entrées!P141="","",Entrées!P141)</f>
        <v/>
      </c>
      <c r="B143" s="17" t="str">
        <f>IFERROR(VLOOKUP(A143,Tableau2[],28,FALSE),"")</f>
        <v/>
      </c>
      <c r="C143" s="3" t="str">
        <f>IFERROR(VLOOKUP(A143,Entrées!$B$3:$E$168,7,FALSE),"")</f>
        <v/>
      </c>
    </row>
    <row r="144" spans="1:3" x14ac:dyDescent="0.35">
      <c r="A144" s="3" t="str">
        <f>IF(Entrées!P142="","",Entrées!P142)</f>
        <v/>
      </c>
      <c r="B144" s="17" t="str">
        <f>IFERROR(VLOOKUP(A144,Tableau2[],28,FALSE),"")</f>
        <v/>
      </c>
      <c r="C144" s="3" t="str">
        <f>IFERROR(VLOOKUP(A144,Entrées!$B$3:$E$168,7,FALSE),"")</f>
        <v/>
      </c>
    </row>
    <row r="145" spans="1:3" x14ac:dyDescent="0.35">
      <c r="A145" s="3" t="str">
        <f>IF(Entrées!P143="","",Entrées!P143)</f>
        <v/>
      </c>
      <c r="B145" s="17" t="str">
        <f>IFERROR(VLOOKUP(A145,Tableau2[],28,FALSE),"")</f>
        <v/>
      </c>
      <c r="C145" s="3" t="str">
        <f>IFERROR(VLOOKUP(A145,Entrées!$B$3:$E$168,7,FALSE),"")</f>
        <v/>
      </c>
    </row>
    <row r="146" spans="1:3" x14ac:dyDescent="0.35">
      <c r="A146" s="3" t="str">
        <f>IF(Entrées!P144="","",Entrées!P144)</f>
        <v/>
      </c>
      <c r="B146" s="17" t="str">
        <f>IFERROR(VLOOKUP(A146,Tableau2[],28,FALSE),"")</f>
        <v/>
      </c>
      <c r="C146" s="3" t="str">
        <f>IFERROR(VLOOKUP(A146,Entrées!$B$3:$E$168,7,FALSE),"")</f>
        <v/>
      </c>
    </row>
    <row r="147" spans="1:3" x14ac:dyDescent="0.35">
      <c r="A147" s="3" t="str">
        <f>IF(Entrées!P145="","",Entrées!P145)</f>
        <v/>
      </c>
      <c r="B147" s="17" t="str">
        <f>IFERROR(VLOOKUP(A147,Tableau2[],28,FALSE),"")</f>
        <v/>
      </c>
      <c r="C147" s="3" t="str">
        <f>IFERROR(VLOOKUP(A147,Entrées!$B$3:$E$168,7,FALSE),"")</f>
        <v/>
      </c>
    </row>
    <row r="148" spans="1:3" x14ac:dyDescent="0.35">
      <c r="A148" s="3" t="str">
        <f>IF(Entrées!P146="","",Entrées!P146)</f>
        <v/>
      </c>
      <c r="B148" s="17" t="str">
        <f>IFERROR(VLOOKUP(A148,Tableau2[],28,FALSE),"")</f>
        <v/>
      </c>
      <c r="C148" s="3" t="str">
        <f>IFERROR(VLOOKUP(A148,Entrées!$B$3:$E$168,7,FALSE),"")</f>
        <v/>
      </c>
    </row>
    <row r="149" spans="1:3" x14ac:dyDescent="0.35">
      <c r="A149" s="3" t="str">
        <f>IF(Entrées!P147="","",Entrées!P147)</f>
        <v/>
      </c>
      <c r="B149" s="17" t="str">
        <f>IFERROR(VLOOKUP(A149,Tableau2[],28,FALSE),"")</f>
        <v/>
      </c>
      <c r="C149" s="3" t="str">
        <f>IFERROR(VLOOKUP(A149,Entrées!$B$3:$E$168,7,FALSE),"")</f>
        <v/>
      </c>
    </row>
    <row r="150" spans="1:3" x14ac:dyDescent="0.35">
      <c r="A150" s="3" t="str">
        <f>IF(Entrées!P148="","",Entrées!P148)</f>
        <v/>
      </c>
      <c r="B150" s="17" t="str">
        <f>IFERROR(VLOOKUP(A150,Tableau2[],28,FALSE),"")</f>
        <v/>
      </c>
      <c r="C150" s="3" t="str">
        <f>IFERROR(VLOOKUP(A150,Entrées!$B$3:$E$168,7,FALSE),"")</f>
        <v/>
      </c>
    </row>
    <row r="151" spans="1:3" x14ac:dyDescent="0.35">
      <c r="A151" s="3" t="str">
        <f>IF(Entrées!P149="","",Entrées!P149)</f>
        <v/>
      </c>
      <c r="B151" s="17" t="str">
        <f>IFERROR(VLOOKUP(A151,Tableau2[],28,FALSE),"")</f>
        <v/>
      </c>
      <c r="C151" s="3" t="str">
        <f>IFERROR(VLOOKUP(A151,Entrées!$B$3:$E$168,7,FALSE),"")</f>
        <v/>
      </c>
    </row>
    <row r="152" spans="1:3" x14ac:dyDescent="0.35">
      <c r="A152" s="3" t="str">
        <f>IF(Entrées!P150="","",Entrées!P150)</f>
        <v/>
      </c>
      <c r="B152" s="17" t="str">
        <f>IFERROR(VLOOKUP(A152,Tableau2[],28,FALSE),"")</f>
        <v/>
      </c>
      <c r="C152" s="3" t="str">
        <f>IFERROR(VLOOKUP(A152,Entrées!$B$3:$E$168,7,FALSE),"")</f>
        <v/>
      </c>
    </row>
    <row r="153" spans="1:3" x14ac:dyDescent="0.35">
      <c r="A153" s="3" t="str">
        <f>IF(Entrées!P151="","",Entrées!P151)</f>
        <v/>
      </c>
      <c r="B153" s="17" t="str">
        <f>IFERROR(VLOOKUP(A153,Tableau2[],28,FALSE),"")</f>
        <v/>
      </c>
      <c r="C153" s="3" t="str">
        <f>IFERROR(VLOOKUP(A153,Entrées!$B$3:$E$168,7,FALSE),"")</f>
        <v/>
      </c>
    </row>
    <row r="154" spans="1:3" x14ac:dyDescent="0.35">
      <c r="A154" s="3" t="str">
        <f>IF(Entrées!P152="","",Entrées!P152)</f>
        <v/>
      </c>
      <c r="B154" s="17" t="str">
        <f>IFERROR(VLOOKUP(A154,Tableau2[],28,FALSE),"")</f>
        <v/>
      </c>
      <c r="C154" s="3" t="str">
        <f>IFERROR(VLOOKUP(A154,Entrées!$B$3:$E$168,7,FALSE),"")</f>
        <v/>
      </c>
    </row>
    <row r="155" spans="1:3" x14ac:dyDescent="0.35">
      <c r="A155" s="3" t="str">
        <f>IF(Entrées!P153="","",Entrées!P153)</f>
        <v/>
      </c>
      <c r="B155" s="17" t="str">
        <f>IFERROR(VLOOKUP(A155,Tableau2[],28,FALSE),"")</f>
        <v/>
      </c>
      <c r="C155" s="3" t="str">
        <f>IFERROR(VLOOKUP(A155,Entrées!$B$3:$E$168,7,FALSE),"")</f>
        <v/>
      </c>
    </row>
    <row r="156" spans="1:3" x14ac:dyDescent="0.35">
      <c r="A156" s="3" t="str">
        <f>IF(Entrées!P154="","",Entrées!P154)</f>
        <v/>
      </c>
      <c r="B156" s="17" t="str">
        <f>IFERROR(VLOOKUP(A156,Tableau2[],28,FALSE),"")</f>
        <v/>
      </c>
      <c r="C156" s="3" t="str">
        <f>IFERROR(VLOOKUP(A156,Entrées!$B$3:$E$168,7,FALSE),"")</f>
        <v/>
      </c>
    </row>
    <row r="157" spans="1:3" x14ac:dyDescent="0.35">
      <c r="A157" s="3" t="str">
        <f>IF(Entrées!P155="","",Entrées!P155)</f>
        <v/>
      </c>
      <c r="B157" s="17" t="str">
        <f>IFERROR(VLOOKUP(A157,Tableau2[],28,FALSE),"")</f>
        <v/>
      </c>
      <c r="C157" s="3" t="str">
        <f>IFERROR(VLOOKUP(A157,Entrées!$B$3:$E$168,7,FALSE),"")</f>
        <v/>
      </c>
    </row>
    <row r="158" spans="1:3" x14ac:dyDescent="0.35">
      <c r="A158" s="3" t="str">
        <f>IF(Entrées!P156="","",Entrées!P156)</f>
        <v/>
      </c>
      <c r="B158" s="17" t="str">
        <f>IFERROR(VLOOKUP(A158,Tableau2[],28,FALSE),"")</f>
        <v/>
      </c>
      <c r="C158" s="3" t="str">
        <f>IFERROR(VLOOKUP(A158,Entrées!$B$3:$E$168,7,FALSE),"")</f>
        <v/>
      </c>
    </row>
    <row r="159" spans="1:3" x14ac:dyDescent="0.35">
      <c r="A159" s="3" t="str">
        <f>IF(Entrées!P157="","",Entrées!P157)</f>
        <v/>
      </c>
      <c r="B159" s="17" t="str">
        <f>IFERROR(VLOOKUP(A159,Tableau2[],28,FALSE),"")</f>
        <v/>
      </c>
      <c r="C159" s="3" t="str">
        <f>IFERROR(VLOOKUP(A159,Entrées!$B$3:$E$168,7,FALSE),"")</f>
        <v/>
      </c>
    </row>
    <row r="160" spans="1:3" x14ac:dyDescent="0.35">
      <c r="A160" s="3" t="str">
        <f>IF(Entrées!P158="","",Entrées!P158)</f>
        <v/>
      </c>
      <c r="B160" s="17" t="str">
        <f>IFERROR(VLOOKUP(A160,Tableau2[],28,FALSE),"")</f>
        <v/>
      </c>
      <c r="C160" s="3" t="str">
        <f>IFERROR(VLOOKUP(A160,Entrées!$B$3:$E$168,7,FALSE),"")</f>
        <v/>
      </c>
    </row>
    <row r="161" spans="1:3" x14ac:dyDescent="0.35">
      <c r="A161" s="3" t="str">
        <f>IF(Entrées!P159="","",Entrées!P159)</f>
        <v/>
      </c>
      <c r="B161" s="17" t="str">
        <f>IFERROR(VLOOKUP(A161,Tableau2[],28,FALSE),"")</f>
        <v/>
      </c>
      <c r="C161" s="3" t="str">
        <f>IFERROR(VLOOKUP(A161,Entrées!$B$3:$E$168,7,FALSE),"")</f>
        <v/>
      </c>
    </row>
    <row r="162" spans="1:3" x14ac:dyDescent="0.35">
      <c r="A162" s="3" t="str">
        <f>IF(Entrées!P160="","",Entrées!P160)</f>
        <v/>
      </c>
      <c r="B162" s="17" t="str">
        <f>IFERROR(VLOOKUP(A162,Tableau2[],28,FALSE),"")</f>
        <v/>
      </c>
      <c r="C162" s="3" t="str">
        <f>IFERROR(VLOOKUP(A162,Entrées!$B$3:$E$168,7,FALSE),"")</f>
        <v/>
      </c>
    </row>
    <row r="163" spans="1:3" x14ac:dyDescent="0.35">
      <c r="A163" s="3" t="str">
        <f>IF(Entrées!P161="","",Entrées!P161)</f>
        <v/>
      </c>
      <c r="B163" s="17" t="str">
        <f>IFERROR(VLOOKUP(A163,Tableau2[],28,FALSE),"")</f>
        <v/>
      </c>
      <c r="C163" s="3" t="str">
        <f>IFERROR(VLOOKUP(A163,Entrées!$B$3:$E$168,7,FALSE),"")</f>
        <v/>
      </c>
    </row>
    <row r="164" spans="1:3" x14ac:dyDescent="0.35">
      <c r="A164" s="3" t="str">
        <f>IF(Entrées!P162="","",Entrées!P162)</f>
        <v/>
      </c>
      <c r="B164" s="17" t="str">
        <f>IFERROR(VLOOKUP(A164,Tableau2[],28,FALSE),"")</f>
        <v/>
      </c>
      <c r="C164" s="3" t="str">
        <f>IFERROR(VLOOKUP(A164,Entrées!$B$3:$E$168,7,FALSE),"")</f>
        <v/>
      </c>
    </row>
    <row r="165" spans="1:3" x14ac:dyDescent="0.35">
      <c r="A165" s="3" t="str">
        <f>IF(Entrées!P163="","",Entrées!P163)</f>
        <v/>
      </c>
      <c r="B165" s="17" t="str">
        <f>IFERROR(VLOOKUP(A165,Tableau2[],28,FALSE),"")</f>
        <v/>
      </c>
      <c r="C165" s="3" t="str">
        <f>IFERROR(VLOOKUP(A165,Entrées!$B$3:$E$168,7,FALSE),"")</f>
        <v/>
      </c>
    </row>
    <row r="166" spans="1:3" x14ac:dyDescent="0.35">
      <c r="A166" s="3" t="str">
        <f>IF(Entrées!P164="","",Entrées!P164)</f>
        <v/>
      </c>
      <c r="B166" s="17" t="str">
        <f>IFERROR(VLOOKUP(A166,Tableau2[],28,FALSE),"")</f>
        <v/>
      </c>
      <c r="C166" s="3" t="str">
        <f>IFERROR(VLOOKUP(A166,Entrées!$B$3:$E$168,7,FALSE),"")</f>
        <v/>
      </c>
    </row>
    <row r="167" spans="1:3" x14ac:dyDescent="0.35">
      <c r="A167" s="3" t="str">
        <f>IF(Entrées!P165="","",Entrées!P165)</f>
        <v/>
      </c>
      <c r="B167" s="17" t="str">
        <f>IFERROR(VLOOKUP(A167,Tableau2[],28,FALSE),"")</f>
        <v/>
      </c>
      <c r="C167" s="3" t="str">
        <f>IFERROR(VLOOKUP(A167,Entrées!$B$3:$E$168,7,FALSE),"")</f>
        <v/>
      </c>
    </row>
    <row r="168" spans="1:3" x14ac:dyDescent="0.35">
      <c r="A168" s="3" t="str">
        <f>IF(Entrées!P166="","",Entrées!P166)</f>
        <v/>
      </c>
      <c r="B168" s="17" t="str">
        <f>IFERROR(VLOOKUP(A168,Tableau2[],28,FALSE),"")</f>
        <v/>
      </c>
      <c r="C168" s="3" t="str">
        <f>IFERROR(VLOOKUP(A168,Entrées!$B$3:$E$168,7,FALSE),"")</f>
        <v/>
      </c>
    </row>
    <row r="169" spans="1:3" x14ac:dyDescent="0.35">
      <c r="A169" s="3" t="str">
        <f>IF(Entrées!P167="","",Entrées!P167)</f>
        <v/>
      </c>
      <c r="B169" s="17" t="str">
        <f>IFERROR(VLOOKUP(A169,Tableau2[],28,FALSE),"")</f>
        <v/>
      </c>
      <c r="C169" s="3" t="str">
        <f>IFERROR(VLOOKUP(A169,Entrées!$B$3:$E$168,7,FALSE),"")</f>
        <v/>
      </c>
    </row>
    <row r="170" spans="1:3" x14ac:dyDescent="0.35">
      <c r="A170" s="3" t="str">
        <f>IF(Entrées!P168="","",Entrées!P168)</f>
        <v/>
      </c>
      <c r="B170" s="17" t="str">
        <f>IFERROR(VLOOKUP(A170,Tableau2[],28,FALSE),"")</f>
        <v/>
      </c>
      <c r="C170" s="3" t="str">
        <f>IFERROR(VLOOKUP(A170,Entrées!$B$3:$E$168,7,FALSE),"")</f>
        <v/>
      </c>
    </row>
    <row r="171" spans="1:3" x14ac:dyDescent="0.35">
      <c r="A171" s="3" t="str">
        <f>IF(Entrées!P169="","",Entrées!P169)</f>
        <v/>
      </c>
      <c r="B171" s="17" t="str">
        <f>IFERROR(VLOOKUP(A171,Tableau2[],28,FALSE),"")</f>
        <v/>
      </c>
      <c r="C171" s="3" t="str">
        <f>IFERROR(VLOOKUP(A171,Entrées!$B$3:$E$168,7,FALSE),"")</f>
        <v/>
      </c>
    </row>
    <row r="172" spans="1:3" x14ac:dyDescent="0.35">
      <c r="A172" s="3" t="str">
        <f>IF(Entrées!P170="","",Entrées!P170)</f>
        <v/>
      </c>
      <c r="B172" s="17" t="str">
        <f>IFERROR(VLOOKUP(A172,Tableau2[],28,FALSE),"")</f>
        <v/>
      </c>
      <c r="C172" s="3" t="str">
        <f>IFERROR(VLOOKUP(A172,Entrées!$B$3:$E$168,7,FALSE),"")</f>
        <v/>
      </c>
    </row>
    <row r="173" spans="1:3" x14ac:dyDescent="0.35">
      <c r="A173" s="3" t="str">
        <f>IF(Entrées!P171="","",Entrées!P171)</f>
        <v/>
      </c>
      <c r="B173" s="17" t="str">
        <f>IFERROR(VLOOKUP(A173,Tableau2[],28,FALSE),"")</f>
        <v/>
      </c>
      <c r="C173" s="3" t="str">
        <f>IFERROR(VLOOKUP(A173,Entrées!$B$3:$E$168,7,FALSE),"")</f>
        <v/>
      </c>
    </row>
    <row r="174" spans="1:3" x14ac:dyDescent="0.35">
      <c r="A174" s="3" t="str">
        <f>IF(Entrées!P172="","",Entrées!P172)</f>
        <v/>
      </c>
      <c r="B174" s="17" t="str">
        <f>IFERROR(VLOOKUP(A174,Tableau2[],28,FALSE),"")</f>
        <v/>
      </c>
      <c r="C174" s="3" t="str">
        <f>IFERROR(VLOOKUP(A174,Entrées!$B$3:$E$168,7,FALSE),"")</f>
        <v/>
      </c>
    </row>
    <row r="175" spans="1:3" x14ac:dyDescent="0.35">
      <c r="A175" s="3" t="str">
        <f>IF(Entrées!P173="","",Entrées!P173)</f>
        <v/>
      </c>
      <c r="B175" s="17" t="str">
        <f>IFERROR(VLOOKUP(A175,Tableau2[],28,FALSE),"")</f>
        <v/>
      </c>
      <c r="C175" s="3" t="str">
        <f>IFERROR(VLOOKUP(A175,Entrées!$B$3:$E$168,7,FALSE),"")</f>
        <v/>
      </c>
    </row>
    <row r="176" spans="1:3" x14ac:dyDescent="0.35">
      <c r="A176" s="3" t="str">
        <f>IF(Entrées!P174="","",Entrées!P174)</f>
        <v/>
      </c>
      <c r="B176" s="17" t="str">
        <f>IFERROR(VLOOKUP(A176,Tableau2[],28,FALSE),"")</f>
        <v/>
      </c>
      <c r="C176" s="3" t="str">
        <f>IFERROR(VLOOKUP(A176,Entrées!$B$3:$E$168,7,FALSE),"")</f>
        <v/>
      </c>
    </row>
    <row r="177" spans="1:3" x14ac:dyDescent="0.35">
      <c r="A177" s="3" t="str">
        <f>IF(Entrées!P175="","",Entrées!P175)</f>
        <v/>
      </c>
      <c r="B177" s="17" t="str">
        <f>IFERROR(VLOOKUP(A177,Tableau2[],28,FALSE),"")</f>
        <v/>
      </c>
      <c r="C177" s="3" t="str">
        <f>IFERROR(VLOOKUP(A177,Entrées!$B$3:$E$168,7,FALSE),"")</f>
        <v/>
      </c>
    </row>
    <row r="178" spans="1:3" x14ac:dyDescent="0.35">
      <c r="A178" s="3" t="str">
        <f>IF(Entrées!P176="","",Entrées!P176)</f>
        <v/>
      </c>
      <c r="B178" s="17" t="str">
        <f>IFERROR(VLOOKUP(A178,Tableau2[],28,FALSE),"")</f>
        <v/>
      </c>
      <c r="C178" s="3" t="str">
        <f>IFERROR(VLOOKUP(A178,Entrées!$B$3:$E$168,7,FALSE),"")</f>
        <v/>
      </c>
    </row>
    <row r="179" spans="1:3" x14ac:dyDescent="0.35">
      <c r="A179" s="3" t="str">
        <f>IF(Entrées!P177="","",Entrées!P177)</f>
        <v/>
      </c>
      <c r="B179" s="17" t="str">
        <f>IFERROR(VLOOKUP(A179,Tableau2[],28,FALSE),"")</f>
        <v/>
      </c>
      <c r="C179" s="3" t="str">
        <f>IFERROR(VLOOKUP(A179,Entrées!$B$3:$E$168,7,FALSE),"")</f>
        <v/>
      </c>
    </row>
    <row r="180" spans="1:3" x14ac:dyDescent="0.35">
      <c r="A180" s="3" t="str">
        <f>IF(Entrées!P178="","",Entrées!P178)</f>
        <v/>
      </c>
      <c r="B180" s="17" t="str">
        <f>IFERROR(VLOOKUP(A180,Tableau2[],28,FALSE),"")</f>
        <v/>
      </c>
      <c r="C180" s="3" t="str">
        <f>IFERROR(VLOOKUP(A180,Entrées!$B$3:$E$168,7,FALSE),"")</f>
        <v/>
      </c>
    </row>
    <row r="181" spans="1:3" x14ac:dyDescent="0.35">
      <c r="A181" s="3" t="str">
        <f>IF(Entrées!P179="","",Entrées!P179)</f>
        <v/>
      </c>
      <c r="B181" s="17" t="str">
        <f>IFERROR(VLOOKUP(A181,Tableau2[],28,FALSE),"")</f>
        <v/>
      </c>
      <c r="C181" s="3" t="str">
        <f>IFERROR(VLOOKUP(A181,Entrées!$B$3:$E$168,7,FALSE),"")</f>
        <v/>
      </c>
    </row>
    <row r="182" spans="1:3" x14ac:dyDescent="0.35">
      <c r="A182" s="3" t="str">
        <f>IF(Entrées!P180="","",Entrées!P180)</f>
        <v/>
      </c>
      <c r="B182" s="17" t="str">
        <f>IFERROR(VLOOKUP(A182,Tableau2[],28,FALSE),"")</f>
        <v/>
      </c>
      <c r="C182" s="3" t="str">
        <f>IFERROR(VLOOKUP(A182,Entrées!$B$3:$E$168,7,FALSE),"")</f>
        <v/>
      </c>
    </row>
    <row r="183" spans="1:3" x14ac:dyDescent="0.35">
      <c r="A183" s="3" t="str">
        <f>IF(Entrées!P181="","",Entrées!P181)</f>
        <v/>
      </c>
      <c r="B183" s="17" t="str">
        <f>IFERROR(VLOOKUP(A183,Tableau2[],28,FALSE),"")</f>
        <v/>
      </c>
      <c r="C183" s="3" t="str">
        <f>IFERROR(VLOOKUP(A183,Entrées!$B$3:$E$168,7,FALSE),"")</f>
        <v/>
      </c>
    </row>
    <row r="184" spans="1:3" x14ac:dyDescent="0.35">
      <c r="A184" s="3" t="str">
        <f>IF(Entrées!P182="","",Entrées!P182)</f>
        <v/>
      </c>
      <c r="B184" s="17" t="str">
        <f>IFERROR(VLOOKUP(A184,Tableau2[],28,FALSE),"")</f>
        <v/>
      </c>
      <c r="C184" s="3" t="str">
        <f>IFERROR(VLOOKUP(A184,Entrées!$B$3:$E$168,7,FALSE),"")</f>
        <v/>
      </c>
    </row>
    <row r="185" spans="1:3" x14ac:dyDescent="0.35">
      <c r="A185" s="3" t="str">
        <f>IF(Entrées!P183="","",Entrées!P183)</f>
        <v/>
      </c>
      <c r="B185" s="17" t="str">
        <f>IFERROR(VLOOKUP(A185,Tableau2[],28,FALSE),"")</f>
        <v/>
      </c>
      <c r="C185" s="3" t="str">
        <f>IFERROR(VLOOKUP(A185,Entrées!$B$3:$E$168,7,FALSE),"")</f>
        <v/>
      </c>
    </row>
    <row r="186" spans="1:3" x14ac:dyDescent="0.35">
      <c r="A186" s="3" t="str">
        <f>IF(Entrées!P184="","",Entrées!P184)</f>
        <v/>
      </c>
      <c r="B186" s="17" t="str">
        <f>IFERROR(VLOOKUP(A186,Tableau2[],28,FALSE),"")</f>
        <v/>
      </c>
      <c r="C186" s="3" t="str">
        <f>IFERROR(VLOOKUP(A186,Entrées!$B$3:$E$168,7,FALSE),"")</f>
        <v/>
      </c>
    </row>
    <row r="187" spans="1:3" x14ac:dyDescent="0.35">
      <c r="A187" s="3" t="str">
        <f>IF(Entrées!P185="","",Entrées!P185)</f>
        <v/>
      </c>
      <c r="B187" s="17" t="str">
        <f>IFERROR(VLOOKUP(A187,Tableau2[],28,FALSE),"")</f>
        <v/>
      </c>
      <c r="C187" s="3" t="str">
        <f>IFERROR(VLOOKUP(A187,Entrées!$B$3:$E$168,7,FALSE),"")</f>
        <v/>
      </c>
    </row>
    <row r="188" spans="1:3" x14ac:dyDescent="0.35">
      <c r="A188" s="3" t="str">
        <f>IF(Entrées!P186="","",Entrées!P186)</f>
        <v/>
      </c>
      <c r="B188" s="17" t="str">
        <f>IFERROR(VLOOKUP(A188,Tableau2[],28,FALSE),"")</f>
        <v/>
      </c>
      <c r="C188" s="3" t="str">
        <f>IFERROR(VLOOKUP(A188,Entrées!$B$3:$E$168,7,FALSE),"")</f>
        <v/>
      </c>
    </row>
    <row r="189" spans="1:3" x14ac:dyDescent="0.35">
      <c r="A189" s="3" t="str">
        <f>IF(Entrées!P187="","",Entrées!P187)</f>
        <v/>
      </c>
      <c r="B189" s="17" t="str">
        <f>IFERROR(VLOOKUP(A189,Tableau2[],28,FALSE),"")</f>
        <v/>
      </c>
      <c r="C189" s="3" t="str">
        <f>IFERROR(VLOOKUP(A189,Entrées!$B$3:$E$168,7,FALSE),"")</f>
        <v/>
      </c>
    </row>
    <row r="190" spans="1:3" x14ac:dyDescent="0.35">
      <c r="A190" s="3" t="str">
        <f>IF(Entrées!P188="","",Entrées!P188)</f>
        <v/>
      </c>
      <c r="B190" s="17" t="str">
        <f>IFERROR(VLOOKUP(A190,Tableau2[],28,FALSE),"")</f>
        <v/>
      </c>
      <c r="C190" s="3" t="str">
        <f>IFERROR(VLOOKUP(A190,Entrées!$B$3:$E$168,7,FALSE),"")</f>
        <v/>
      </c>
    </row>
    <row r="191" spans="1:3" x14ac:dyDescent="0.35">
      <c r="A191" s="3" t="str">
        <f>IF(Entrées!P189="","",Entrées!P189)</f>
        <v/>
      </c>
      <c r="B191" s="17" t="str">
        <f>IFERROR(VLOOKUP(A191,Tableau2[],28,FALSE),"")</f>
        <v/>
      </c>
      <c r="C191" s="3" t="str">
        <f>IFERROR(VLOOKUP(A191,Entrées!$B$3:$E$168,7,FALSE),"")</f>
        <v/>
      </c>
    </row>
    <row r="192" spans="1:3" x14ac:dyDescent="0.35">
      <c r="A192" s="3" t="str">
        <f>IF(Entrées!P190="","",Entrées!P190)</f>
        <v/>
      </c>
      <c r="B192" s="17" t="str">
        <f>IFERROR(VLOOKUP(A192,Tableau2[],28,FALSE),"")</f>
        <v/>
      </c>
      <c r="C192" s="3" t="str">
        <f>IFERROR(VLOOKUP(A192,Entrées!$B$3:$E$168,7,FALSE),"")</f>
        <v/>
      </c>
    </row>
    <row r="193" spans="1:3" x14ac:dyDescent="0.35">
      <c r="A193" s="3" t="str">
        <f>IF(Entrées!P191="","",Entrées!P191)</f>
        <v/>
      </c>
      <c r="B193" s="17" t="str">
        <f>IFERROR(VLOOKUP(A193,Tableau2[],28,FALSE),"")</f>
        <v/>
      </c>
      <c r="C193" s="3" t="str">
        <f>IFERROR(VLOOKUP(A193,Entrées!$B$3:$E$168,7,FALSE),"")</f>
        <v/>
      </c>
    </row>
    <row r="194" spans="1:3" x14ac:dyDescent="0.35">
      <c r="A194" s="3" t="str">
        <f>IF(Entrées!P192="","",Entrées!P192)</f>
        <v/>
      </c>
      <c r="B194" s="17" t="str">
        <f>IFERROR(VLOOKUP(A194,Tableau2[],28,FALSE),"")</f>
        <v/>
      </c>
      <c r="C194" s="3" t="str">
        <f>IFERROR(VLOOKUP(A194,Entrées!$B$3:$E$168,7,FALSE),"")</f>
        <v/>
      </c>
    </row>
    <row r="195" spans="1:3" x14ac:dyDescent="0.35">
      <c r="A195" s="3" t="str">
        <f>IF(Entrées!P193="","",Entrées!P193)</f>
        <v/>
      </c>
      <c r="B195" s="17" t="str">
        <f>IFERROR(VLOOKUP(A195,Tableau2[],28,FALSE),"")</f>
        <v/>
      </c>
      <c r="C195" s="3" t="str">
        <f>IFERROR(VLOOKUP(A195,Entrées!$B$3:$E$168,7,FALSE),"")</f>
        <v/>
      </c>
    </row>
    <row r="196" spans="1:3" x14ac:dyDescent="0.35">
      <c r="A196" s="3" t="str">
        <f>IF(Entrées!P194="","",Entrées!P194)</f>
        <v/>
      </c>
      <c r="B196" s="17" t="str">
        <f>IFERROR(VLOOKUP(A196,Tableau2[],28,FALSE),"")</f>
        <v/>
      </c>
      <c r="C196" s="3" t="str">
        <f>IFERROR(VLOOKUP(A196,Entrées!$B$3:$E$168,7,FALSE),"")</f>
        <v/>
      </c>
    </row>
    <row r="197" spans="1:3" x14ac:dyDescent="0.35">
      <c r="A197" s="3" t="str">
        <f>IF(Entrées!P195="","",Entrées!P195)</f>
        <v/>
      </c>
      <c r="B197" s="17" t="str">
        <f>IFERROR(VLOOKUP(A197,Tableau2[],28,FALSE),"")</f>
        <v/>
      </c>
      <c r="C197" s="3" t="str">
        <f>IFERROR(VLOOKUP(A197,Entrées!$B$3:$E$168,7,FALSE),"")</f>
        <v/>
      </c>
    </row>
    <row r="198" spans="1:3" x14ac:dyDescent="0.35">
      <c r="A198" s="3" t="str">
        <f>IF(Entrées!P196="","",Entrées!P196)</f>
        <v/>
      </c>
      <c r="B198" s="17" t="str">
        <f>IFERROR(VLOOKUP(A198,Tableau2[],28,FALSE),"")</f>
        <v/>
      </c>
      <c r="C198" s="3" t="str">
        <f>IFERROR(VLOOKUP(A198,Entrées!$B$3:$E$168,7,FALSE),"")</f>
        <v/>
      </c>
    </row>
    <row r="199" spans="1:3" x14ac:dyDescent="0.35">
      <c r="A199" s="3" t="str">
        <f>IF(Entrées!P197="","",Entrées!P197)</f>
        <v/>
      </c>
      <c r="B199" s="17" t="str">
        <f>IFERROR(VLOOKUP(A199,Tableau2[],28,FALSE),"")</f>
        <v/>
      </c>
      <c r="C199" s="3" t="str">
        <f>IFERROR(VLOOKUP(A199,Entrées!$B$3:$E$168,7,FALSE),"")</f>
        <v/>
      </c>
    </row>
    <row r="200" spans="1:3" x14ac:dyDescent="0.35">
      <c r="A200" s="3" t="str">
        <f>IF(Entrées!P198="","",Entrées!P198)</f>
        <v/>
      </c>
      <c r="B200" s="17" t="str">
        <f>IFERROR(VLOOKUP(A200,Tableau2[],28,FALSE),"")</f>
        <v/>
      </c>
      <c r="C200" s="3" t="str">
        <f>IFERROR(VLOOKUP(A200,Entrées!$B$3:$E$168,7,FALSE),"")</f>
        <v/>
      </c>
    </row>
  </sheetData>
  <sheetProtection sheet="1" objects="1" scenarios="1"/>
  <mergeCells count="1">
    <mergeCell ref="A1:C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B200"/>
  <sheetViews>
    <sheetView zoomScale="90" zoomScaleNormal="90" workbookViewId="0">
      <pane xSplit="1" ySplit="3" topLeftCell="B37" activePane="bottomRight" state="frozenSplit"/>
      <selection pane="topRight" activeCell="B1" sqref="B1"/>
      <selection pane="bottomLeft" activeCell="A4" sqref="A4"/>
      <selection pane="bottomRight" activeCell="AF61" sqref="AF61"/>
    </sheetView>
  </sheetViews>
  <sheetFormatPr baseColWidth="10" defaultRowHeight="14.5" x14ac:dyDescent="0.35"/>
  <cols>
    <col min="1" max="1" width="28.26953125" style="5" customWidth="1"/>
    <col min="2" max="2" width="4.6328125" customWidth="1"/>
    <col min="3" max="3" width="6.54296875" customWidth="1"/>
    <col min="4" max="4" width="5.6328125" customWidth="1"/>
    <col min="5" max="5" width="7.54296875" customWidth="1"/>
    <col min="6" max="6" width="5.6328125" customWidth="1"/>
    <col min="7" max="7" width="7.54296875" customWidth="1"/>
    <col min="8" max="8" width="5.6328125" customWidth="1"/>
    <col min="9" max="9" width="7.54296875" customWidth="1"/>
    <col min="10" max="10" width="5.6328125" customWidth="1"/>
    <col min="11" max="11" width="7.54296875" customWidth="1"/>
    <col min="12" max="12" width="6.6328125" customWidth="1"/>
    <col min="13" max="13" width="8.54296875" customWidth="1"/>
    <col min="14" max="14" width="6.6328125" customWidth="1"/>
    <col min="15" max="15" width="8.54296875" customWidth="1"/>
    <col min="16" max="16" width="6.6328125" customWidth="1"/>
    <col min="17" max="17" width="8.54296875" customWidth="1"/>
    <col min="18" max="18" width="6.6328125" customWidth="1"/>
    <col min="19" max="19" width="8.54296875" customWidth="1"/>
    <col min="20" max="20" width="6.6328125" customWidth="1"/>
    <col min="21" max="21" width="8.54296875" customWidth="1"/>
    <col min="22" max="22" width="6.6328125" customWidth="1"/>
    <col min="23" max="23" width="8.54296875" customWidth="1"/>
    <col min="24" max="24" width="5.6328125" customWidth="1"/>
    <col min="25" max="25" width="8.54296875" customWidth="1"/>
    <col min="26" max="26" width="6.6328125" customWidth="1"/>
    <col min="27" max="27" width="8.54296875" customWidth="1"/>
    <col min="28" max="28" width="11.08984375" customWidth="1"/>
  </cols>
  <sheetData>
    <row r="1" spans="1:28" x14ac:dyDescent="0.35">
      <c r="A1" s="61" t="str">
        <f>"Récapitulatif Entrées et Sorties des Produits par mois pour l'ANNEE: " &amp;Base!K1</f>
        <v>Récapitulatif Entrées et Sorties des Produits par mois pour l'ANNEE: 2014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</row>
    <row r="2" spans="1:28" x14ac:dyDescent="0.35">
      <c r="A2" s="23"/>
      <c r="B2" s="62" t="s">
        <v>5</v>
      </c>
      <c r="C2" s="62"/>
      <c r="D2" s="62" t="s">
        <v>8</v>
      </c>
      <c r="E2" s="62"/>
      <c r="F2" s="62" t="s">
        <v>9</v>
      </c>
      <c r="G2" s="62"/>
      <c r="H2" s="62" t="s">
        <v>10</v>
      </c>
      <c r="I2" s="62"/>
      <c r="J2" s="62" t="s">
        <v>11</v>
      </c>
      <c r="K2" s="62"/>
      <c r="L2" s="62" t="s">
        <v>12</v>
      </c>
      <c r="M2" s="62"/>
      <c r="N2" s="62" t="s">
        <v>13</v>
      </c>
      <c r="O2" s="62"/>
      <c r="P2" s="62" t="s">
        <v>14</v>
      </c>
      <c r="Q2" s="62"/>
      <c r="R2" s="62" t="s">
        <v>15</v>
      </c>
      <c r="S2" s="62"/>
      <c r="T2" s="62" t="s">
        <v>16</v>
      </c>
      <c r="U2" s="62"/>
      <c r="V2" s="62" t="s">
        <v>17</v>
      </c>
      <c r="W2" s="62"/>
      <c r="X2" s="62" t="s">
        <v>18</v>
      </c>
      <c r="Y2" s="62"/>
      <c r="Z2" s="59" t="s">
        <v>22</v>
      </c>
      <c r="AA2" s="60"/>
      <c r="AB2" s="60"/>
    </row>
    <row r="3" spans="1:28" x14ac:dyDescent="0.35">
      <c r="A3" s="7" t="s">
        <v>20</v>
      </c>
      <c r="B3" s="6" t="s">
        <v>6</v>
      </c>
      <c r="C3" s="6" t="s">
        <v>7</v>
      </c>
      <c r="D3" s="6" t="s">
        <v>26</v>
      </c>
      <c r="E3" s="6" t="s">
        <v>37</v>
      </c>
      <c r="F3" s="6" t="s">
        <v>38</v>
      </c>
      <c r="G3" s="6" t="s">
        <v>27</v>
      </c>
      <c r="H3" s="6" t="s">
        <v>28</v>
      </c>
      <c r="I3" s="6" t="s">
        <v>39</v>
      </c>
      <c r="J3" s="6" t="s">
        <v>40</v>
      </c>
      <c r="K3" s="6" t="s">
        <v>29</v>
      </c>
      <c r="L3" s="6" t="s">
        <v>30</v>
      </c>
      <c r="M3" s="6" t="s">
        <v>41</v>
      </c>
      <c r="N3" s="6" t="s">
        <v>42</v>
      </c>
      <c r="O3" s="6" t="s">
        <v>31</v>
      </c>
      <c r="P3" s="6" t="s">
        <v>32</v>
      </c>
      <c r="Q3" s="6" t="s">
        <v>43</v>
      </c>
      <c r="R3" s="6" t="s">
        <v>44</v>
      </c>
      <c r="S3" s="6" t="s">
        <v>33</v>
      </c>
      <c r="T3" s="6" t="s">
        <v>34</v>
      </c>
      <c r="U3" s="6" t="s">
        <v>45</v>
      </c>
      <c r="V3" s="6" t="s">
        <v>46</v>
      </c>
      <c r="W3" s="6" t="s">
        <v>35</v>
      </c>
      <c r="X3" s="6" t="s">
        <v>36</v>
      </c>
      <c r="Y3" s="6" t="s">
        <v>47</v>
      </c>
      <c r="Z3" s="19" t="s">
        <v>48</v>
      </c>
      <c r="AA3" s="19" t="s">
        <v>49</v>
      </c>
      <c r="AB3" s="19" t="s">
        <v>25</v>
      </c>
    </row>
    <row r="4" spans="1:28" ht="1" customHeight="1" x14ac:dyDescent="0.35">
      <c r="A4" s="18" t="str">
        <f>IF(Entrées!B3="","",Entrées!B3)</f>
        <v>essai</v>
      </c>
      <c r="B4" s="39">
        <f t="shared" ref="B4" si="0">IF(A4="","",SUMPRODUCT((MONTH(Date_E)=1)*(Réf_E=A4)*Qté_R))</f>
        <v>0</v>
      </c>
      <c r="C4" s="39">
        <f t="shared" ref="C4" si="1">IF(A4="","",SUMPRODUCT((MONTH(Date_S)=1)*(Réf_S=A4)*(Qté_S)))</f>
        <v>0</v>
      </c>
      <c r="D4" s="39">
        <f t="shared" ref="D4" si="2">IF(A4="","",SUMPRODUCT((MONTH(Date_E)=2)*(Réf_E=A4)*Qté_R))</f>
        <v>0</v>
      </c>
      <c r="E4" s="39">
        <f t="shared" ref="E4" si="3">IF(A4="","",SUMPRODUCT((MONTH(Date_S)=2)*(Réf_S=A4)*(Qté_S)))</f>
        <v>0</v>
      </c>
      <c r="F4" s="39">
        <f t="shared" ref="F4" si="4">IF(A4="","",SUMPRODUCT((MONTH(Date_E)=3)*(Réf_E=A4)*Qté_R))</f>
        <v>0</v>
      </c>
      <c r="G4" s="39">
        <f t="shared" ref="G4" si="5">IF(A4="","",SUMPRODUCT((MONTH(Date_S)=3)*(Réf_S=A4)*(Qté_S)))</f>
        <v>0</v>
      </c>
      <c r="H4" s="39">
        <f t="shared" ref="H4" si="6">IF(A4="","",SUMPRODUCT((MONTH(Date_E)=4)*(Réf_E=A4)*Qté_R))</f>
        <v>0</v>
      </c>
      <c r="I4" s="39">
        <f t="shared" ref="I4" si="7">IF(A4="","",SUMPRODUCT((MONTH(Date_S)=4)*(Réf_S=A4)*(Qté_S)))</f>
        <v>0</v>
      </c>
      <c r="J4" s="39">
        <f t="shared" ref="J4" si="8">IF(A4="","",SUMPRODUCT((MONTH(Date_E)=5)*(Réf_E=A4)*Qté_R))</f>
        <v>0</v>
      </c>
      <c r="K4" s="39">
        <f t="shared" ref="K4" si="9">IF(A4="","",SUMPRODUCT((MONTH(Date_S)=5)*(Réf_S=A4)*(Qté_S)))</f>
        <v>0</v>
      </c>
      <c r="L4" s="39">
        <f t="shared" ref="L4" si="10">IF(A4="","",SUMPRODUCT((MONTH(Date_E)=6)*(Réf_E=A4)*Qté_R))</f>
        <v>0</v>
      </c>
      <c r="M4" s="39">
        <f t="shared" ref="M4" si="11">IF(A4="","",SUMPRODUCT((MONTH(Date_S)=6)*(Réf_S=A4)*(Qté_S)))</f>
        <v>0</v>
      </c>
      <c r="N4" s="39">
        <f t="shared" ref="N4" si="12">IF(A4="","",SUMPRODUCT((MONTH(Date_E)=7)*(Réf_E=A4)*Qté_R))</f>
        <v>0</v>
      </c>
      <c r="O4" s="39">
        <f t="shared" ref="O4" si="13">IF(A4="","",SUMPRODUCT((MONTH(Date_S)=7)*(Réf_S=A4)*(Qté_S)))</f>
        <v>0</v>
      </c>
      <c r="P4" s="39">
        <f t="shared" ref="P4" si="14">IF(A4="","",SUMPRODUCT((MONTH(Date_E)=8)*(Réf_E=A4)*Qté_R))</f>
        <v>0</v>
      </c>
      <c r="Q4" s="39">
        <f t="shared" ref="Q4" si="15">IF(A4="","",SUMPRODUCT((MONTH(Date_S)=8)*(Réf_S=A4)*(Qté_S)))</f>
        <v>0</v>
      </c>
      <c r="R4" s="39">
        <f t="shared" ref="R4" si="16">IF(A4="","",SUMPRODUCT((MONTH(Date_E)=9)*(Réf_E=A4)*Qté_R))</f>
        <v>0</v>
      </c>
      <c r="S4" s="39">
        <f t="shared" ref="S4" si="17">IF(A4="","",SUMPRODUCT((MONTH(Date_S)=9)*(Réf_S=A4)*(Qté_S)))</f>
        <v>0</v>
      </c>
      <c r="T4" s="39">
        <f t="shared" ref="T4" si="18">IF(A4="","",SUMPRODUCT((MONTH(Date_E)=10)*(Réf_E=A4)*Qté_R))</f>
        <v>0</v>
      </c>
      <c r="U4" s="39">
        <f t="shared" ref="U4" si="19">IF(A4="","",SUMPRODUCT((MONTH(Date_S)=10)*(Réf_S=A4)*(Qté_S)))</f>
        <v>0</v>
      </c>
      <c r="V4" s="39">
        <f t="shared" ref="V4" si="20">IF(A4="","",SUMPRODUCT((MONTH(Date_E)=11)*(Réf_E=A4)*Qté_R))</f>
        <v>0</v>
      </c>
      <c r="W4" s="39">
        <f t="shared" ref="W4" si="21">IF(A4="","",SUMPRODUCT((MONTH(Date_S)=11)*(Réf_S=A4)*(Qté_S)))</f>
        <v>0</v>
      </c>
      <c r="X4" s="39">
        <f t="shared" ref="X4" si="22">IF(A4="","",SUMPRODUCT((MONTH(Date_E)=12)*(Réf_E=A4)*Qté_R))</f>
        <v>0</v>
      </c>
      <c r="Y4" s="39">
        <f t="shared" ref="Y4" si="23">IF(A4="","",SUMPRODUCT((MONTH(Date_S)=12)*(Réf_S=A4)*(Qté_S)))</f>
        <v>0</v>
      </c>
      <c r="Z4" s="40">
        <f t="shared" ref="Z4" si="24">IF(A4="","",SUM(B4,D4,F4,H4,J4,L4,N4,P4,R4,T4,V4,X4))</f>
        <v>0</v>
      </c>
      <c r="AA4" s="40">
        <f t="shared" ref="AA4" si="25">IF(A4="","",SUM(C4,E4,G4,I4,K4,M4,O4,Q4,S4,U4,W4,Y4))</f>
        <v>0</v>
      </c>
      <c r="AB4" s="40">
        <f t="shared" ref="AB4" si="26">IF(A4="","",Z4-AA4)</f>
        <v>0</v>
      </c>
    </row>
    <row r="5" spans="1:28" ht="14.5" customHeight="1" x14ac:dyDescent="0.35">
      <c r="A5" s="18" t="str">
        <f>IF(Entrées!B4="","",Entrées!B4)</f>
        <v>Embout tuyau femelle</v>
      </c>
      <c r="B5" s="39">
        <f t="shared" ref="B5:B9" si="27">IF(A5="","",SUMPRODUCT((MONTH(Date_E)=1)*(Réf_E=A5)*Qté_R))</f>
        <v>0</v>
      </c>
      <c r="C5" s="39">
        <f t="shared" ref="C5:C9" si="28">IF(A5="","",SUMPRODUCT((MONTH(Date_S)=1)*(Réf_S=A5)*(Qté_S)))</f>
        <v>0</v>
      </c>
      <c r="D5" s="39">
        <f t="shared" ref="D5:D9" si="29">IF(A5="","",SUMPRODUCT((MONTH(Date_E)=2)*(Réf_E=A5)*Qté_R))</f>
        <v>0</v>
      </c>
      <c r="E5" s="39">
        <f t="shared" ref="E5:E9" si="30">IF(A5="","",SUMPRODUCT((MONTH(Date_S)=2)*(Réf_S=A5)*(Qté_S)))</f>
        <v>0</v>
      </c>
      <c r="F5" s="39">
        <f t="shared" ref="F5:F9" si="31">IF(A5="","",SUMPRODUCT((MONTH(Date_E)=3)*(Réf_E=A5)*Qté_R))</f>
        <v>0</v>
      </c>
      <c r="G5" s="39">
        <f t="shared" ref="G5:G9" si="32">IF(A5="","",SUMPRODUCT((MONTH(Date_S)=3)*(Réf_S=A5)*(Qté_S)))</f>
        <v>0</v>
      </c>
      <c r="H5" s="39">
        <f t="shared" ref="H5:H9" si="33">IF(A5="","",SUMPRODUCT((MONTH(Date_E)=4)*(Réf_E=A5)*Qté_R))</f>
        <v>0</v>
      </c>
      <c r="I5" s="39">
        <f t="shared" ref="I5:I9" si="34">IF(A5="","",SUMPRODUCT((MONTH(Date_S)=4)*(Réf_S=A5)*(Qté_S)))</f>
        <v>0</v>
      </c>
      <c r="J5" s="39">
        <f t="shared" ref="J5:J9" si="35">IF(A5="","",SUMPRODUCT((MONTH(Date_E)=5)*(Réf_E=A5)*Qté_R))</f>
        <v>0</v>
      </c>
      <c r="K5" s="39">
        <f t="shared" ref="K5:K9" si="36">IF(A5="","",SUMPRODUCT((MONTH(Date_S)=5)*(Réf_S=A5)*(Qté_S)))</f>
        <v>0</v>
      </c>
      <c r="L5" s="39">
        <f t="shared" ref="L5:L9" si="37">IF(A5="","",SUMPRODUCT((MONTH(Date_E)=6)*(Réf_E=A5)*Qté_R))</f>
        <v>0</v>
      </c>
      <c r="M5" s="39">
        <f t="shared" ref="M5:M9" si="38">IF(A5="","",SUMPRODUCT((MONTH(Date_S)=6)*(Réf_S=A5)*(Qté_S)))</f>
        <v>0</v>
      </c>
      <c r="N5" s="39">
        <f t="shared" ref="N5:N9" si="39">IF(A5="","",SUMPRODUCT((MONTH(Date_E)=7)*(Réf_E=A5)*Qté_R))</f>
        <v>0</v>
      </c>
      <c r="O5" s="39">
        <f t="shared" ref="O5:O9" si="40">IF(A5="","",SUMPRODUCT((MONTH(Date_S)=7)*(Réf_S=A5)*(Qté_S)))</f>
        <v>0</v>
      </c>
      <c r="P5" s="39">
        <f t="shared" ref="P5:P9" si="41">IF(A5="","",SUMPRODUCT((MONTH(Date_E)=8)*(Réf_E=A5)*Qté_R))</f>
        <v>0</v>
      </c>
      <c r="Q5" s="39">
        <f t="shared" ref="Q5:Q9" si="42">IF(A5="","",SUMPRODUCT((MONTH(Date_S)=8)*(Réf_S=A5)*(Qté_S)))</f>
        <v>0</v>
      </c>
      <c r="R5" s="39">
        <f t="shared" ref="R5:R9" si="43">IF(A5="","",SUMPRODUCT((MONTH(Date_E)=9)*(Réf_E=A5)*Qté_R))</f>
        <v>0</v>
      </c>
      <c r="S5" s="39">
        <f t="shared" ref="S5:S9" si="44">IF(A5="","",SUMPRODUCT((MONTH(Date_S)=9)*(Réf_S=A5)*(Qté_S)))</f>
        <v>0</v>
      </c>
      <c r="T5" s="39">
        <f t="shared" ref="T5:T9" si="45">IF(A5="","",SUMPRODUCT((MONTH(Date_E)=10)*(Réf_E=A5)*Qté_R))</f>
        <v>0</v>
      </c>
      <c r="U5" s="39">
        <f t="shared" ref="U5:U9" si="46">IF(A5="","",SUMPRODUCT((MONTH(Date_S)=10)*(Réf_S=A5)*(Qté_S)))</f>
        <v>0</v>
      </c>
      <c r="V5" s="39">
        <f t="shared" ref="V5:V9" si="47">IF(A5="","",SUMPRODUCT((MONTH(Date_E)=11)*(Réf_E=A5)*Qté_R))</f>
        <v>6</v>
      </c>
      <c r="W5" s="39">
        <f t="shared" ref="W5:W9" si="48">IF(A5="","",SUMPRODUCT((MONTH(Date_S)=11)*(Réf_S=A5)*(Qté_S)))</f>
        <v>3</v>
      </c>
      <c r="X5" s="39">
        <f t="shared" ref="X5:X9" si="49">IF(A5="","",SUMPRODUCT((MONTH(Date_E)=12)*(Réf_E=A5)*Qté_R))</f>
        <v>0</v>
      </c>
      <c r="Y5" s="39">
        <f t="shared" ref="Y5:Y9" si="50">IF(A5="","",SUMPRODUCT((MONTH(Date_S)=12)*(Réf_S=A5)*(Qté_S)))</f>
        <v>0</v>
      </c>
      <c r="Z5" s="39">
        <f t="shared" ref="Z5:Z9" si="51">IF(A5="","",SUM(B5,D5,F5,H5,J5,L5,N5,P5,R5,T5,V5,X5))</f>
        <v>6</v>
      </c>
      <c r="AA5" s="39">
        <f t="shared" ref="AA5:AA9" si="52">IF(A5="","",SUM(C5,E5,G5,I5,K5,M5,O5,Q5,S5,U5,W5,Y5))</f>
        <v>3</v>
      </c>
      <c r="AB5" s="39">
        <f t="shared" ref="AB5:AB9" si="53">IF(A5="","",Z5-AA5)</f>
        <v>3</v>
      </c>
    </row>
    <row r="6" spans="1:28" ht="14.5" customHeight="1" x14ac:dyDescent="0.35">
      <c r="A6" s="41" t="str">
        <f>IF(Entrées!B5="","",Entrées!B5)</f>
        <v>Embout tuyau male/male</v>
      </c>
      <c r="B6" s="53">
        <f t="shared" si="27"/>
        <v>0</v>
      </c>
      <c r="C6" s="53">
        <f t="shared" si="28"/>
        <v>0</v>
      </c>
      <c r="D6" s="53">
        <f t="shared" si="29"/>
        <v>0</v>
      </c>
      <c r="E6" s="53">
        <f t="shared" si="30"/>
        <v>0</v>
      </c>
      <c r="F6" s="53">
        <f t="shared" si="31"/>
        <v>0</v>
      </c>
      <c r="G6" s="53">
        <f t="shared" si="32"/>
        <v>0</v>
      </c>
      <c r="H6" s="53">
        <f t="shared" si="33"/>
        <v>0</v>
      </c>
      <c r="I6" s="53">
        <f t="shared" si="34"/>
        <v>0</v>
      </c>
      <c r="J6" s="53">
        <f t="shared" si="35"/>
        <v>0</v>
      </c>
      <c r="K6" s="53">
        <f t="shared" si="36"/>
        <v>0</v>
      </c>
      <c r="L6" s="53">
        <f t="shared" si="37"/>
        <v>0</v>
      </c>
      <c r="M6" s="53">
        <f t="shared" si="38"/>
        <v>0</v>
      </c>
      <c r="N6" s="53">
        <f t="shared" si="39"/>
        <v>0</v>
      </c>
      <c r="O6" s="53">
        <f t="shared" si="40"/>
        <v>0</v>
      </c>
      <c r="P6" s="53">
        <f t="shared" si="41"/>
        <v>0</v>
      </c>
      <c r="Q6" s="53">
        <f t="shared" si="42"/>
        <v>0</v>
      </c>
      <c r="R6" s="53">
        <f t="shared" si="43"/>
        <v>0</v>
      </c>
      <c r="S6" s="53">
        <f t="shared" si="44"/>
        <v>0</v>
      </c>
      <c r="T6" s="53">
        <f t="shared" si="45"/>
        <v>0</v>
      </c>
      <c r="U6" s="53">
        <f t="shared" si="46"/>
        <v>0</v>
      </c>
      <c r="V6" s="53">
        <f t="shared" si="47"/>
        <v>2</v>
      </c>
      <c r="W6" s="53">
        <f t="shared" si="48"/>
        <v>1</v>
      </c>
      <c r="X6" s="53">
        <f t="shared" si="49"/>
        <v>0</v>
      </c>
      <c r="Y6" s="53">
        <f t="shared" si="50"/>
        <v>0</v>
      </c>
      <c r="Z6" s="53">
        <f t="shared" si="51"/>
        <v>2</v>
      </c>
      <c r="AA6" s="53">
        <f t="shared" si="52"/>
        <v>1</v>
      </c>
      <c r="AB6" s="53">
        <f t="shared" si="53"/>
        <v>1</v>
      </c>
    </row>
    <row r="7" spans="1:28" x14ac:dyDescent="0.35">
      <c r="A7" s="18" t="str">
        <f>IF(Entrées!B6="","",Entrées!B6)</f>
        <v>Boulon M18</v>
      </c>
      <c r="B7" s="39">
        <f t="shared" si="27"/>
        <v>0</v>
      </c>
      <c r="C7" s="39">
        <f t="shared" si="28"/>
        <v>0</v>
      </c>
      <c r="D7" s="39">
        <f t="shared" si="29"/>
        <v>0</v>
      </c>
      <c r="E7" s="39">
        <f t="shared" si="30"/>
        <v>0</v>
      </c>
      <c r="F7" s="39">
        <f t="shared" si="31"/>
        <v>0</v>
      </c>
      <c r="G7" s="39">
        <f t="shared" si="32"/>
        <v>0</v>
      </c>
      <c r="H7" s="39">
        <f t="shared" si="33"/>
        <v>0</v>
      </c>
      <c r="I7" s="39">
        <f t="shared" si="34"/>
        <v>0</v>
      </c>
      <c r="J7" s="39">
        <f t="shared" si="35"/>
        <v>0</v>
      </c>
      <c r="K7" s="39">
        <f t="shared" si="36"/>
        <v>0</v>
      </c>
      <c r="L7" s="39">
        <f t="shared" si="37"/>
        <v>0</v>
      </c>
      <c r="M7" s="39">
        <f t="shared" si="38"/>
        <v>0</v>
      </c>
      <c r="N7" s="39">
        <f t="shared" si="39"/>
        <v>0</v>
      </c>
      <c r="O7" s="39">
        <f t="shared" si="40"/>
        <v>0</v>
      </c>
      <c r="P7" s="39">
        <f t="shared" si="41"/>
        <v>0</v>
      </c>
      <c r="Q7" s="39">
        <f t="shared" si="42"/>
        <v>0</v>
      </c>
      <c r="R7" s="39">
        <f t="shared" si="43"/>
        <v>0</v>
      </c>
      <c r="S7" s="39">
        <f t="shared" si="44"/>
        <v>0</v>
      </c>
      <c r="T7" s="39">
        <f t="shared" si="45"/>
        <v>0</v>
      </c>
      <c r="U7" s="39">
        <f t="shared" si="46"/>
        <v>0</v>
      </c>
      <c r="V7" s="39">
        <f t="shared" si="47"/>
        <v>75</v>
      </c>
      <c r="W7" s="39">
        <f t="shared" si="48"/>
        <v>0</v>
      </c>
      <c r="X7" s="39">
        <f t="shared" si="49"/>
        <v>0</v>
      </c>
      <c r="Y7" s="39">
        <f t="shared" si="50"/>
        <v>0</v>
      </c>
      <c r="Z7" s="39">
        <f t="shared" si="51"/>
        <v>75</v>
      </c>
      <c r="AA7" s="39">
        <f t="shared" si="52"/>
        <v>0</v>
      </c>
      <c r="AB7" s="39">
        <f t="shared" si="53"/>
        <v>75</v>
      </c>
    </row>
    <row r="8" spans="1:28" x14ac:dyDescent="0.35">
      <c r="A8" s="18" t="str">
        <f>IF(Entrées!B7="","",Entrées!B7)</f>
        <v>Chambre à air</v>
      </c>
      <c r="B8" s="53">
        <f t="shared" si="27"/>
        <v>0</v>
      </c>
      <c r="C8" s="53">
        <f t="shared" si="28"/>
        <v>0</v>
      </c>
      <c r="D8" s="53">
        <f t="shared" si="29"/>
        <v>0</v>
      </c>
      <c r="E8" s="53">
        <f t="shared" si="30"/>
        <v>0</v>
      </c>
      <c r="F8" s="53">
        <f t="shared" si="31"/>
        <v>0</v>
      </c>
      <c r="G8" s="53">
        <f t="shared" si="32"/>
        <v>0</v>
      </c>
      <c r="H8" s="53">
        <f t="shared" si="33"/>
        <v>0</v>
      </c>
      <c r="I8" s="53">
        <f t="shared" si="34"/>
        <v>0</v>
      </c>
      <c r="J8" s="53">
        <f t="shared" si="35"/>
        <v>0</v>
      </c>
      <c r="K8" s="53">
        <f t="shared" si="36"/>
        <v>0</v>
      </c>
      <c r="L8" s="53">
        <f t="shared" si="37"/>
        <v>0</v>
      </c>
      <c r="M8" s="53">
        <f t="shared" si="38"/>
        <v>0</v>
      </c>
      <c r="N8" s="53">
        <f t="shared" si="39"/>
        <v>0</v>
      </c>
      <c r="O8" s="53">
        <f t="shared" si="40"/>
        <v>0</v>
      </c>
      <c r="P8" s="53">
        <f t="shared" si="41"/>
        <v>0</v>
      </c>
      <c r="Q8" s="53">
        <f t="shared" si="42"/>
        <v>0</v>
      </c>
      <c r="R8" s="53">
        <f t="shared" si="43"/>
        <v>0</v>
      </c>
      <c r="S8" s="53">
        <f t="shared" si="44"/>
        <v>0</v>
      </c>
      <c r="T8" s="53">
        <f t="shared" si="45"/>
        <v>0</v>
      </c>
      <c r="U8" s="53">
        <f t="shared" si="46"/>
        <v>0</v>
      </c>
      <c r="V8" s="53">
        <f t="shared" si="47"/>
        <v>3</v>
      </c>
      <c r="W8" s="53">
        <f t="shared" si="48"/>
        <v>0</v>
      </c>
      <c r="X8" s="53">
        <f t="shared" si="49"/>
        <v>0</v>
      </c>
      <c r="Y8" s="53">
        <f t="shared" si="50"/>
        <v>0</v>
      </c>
      <c r="Z8" s="53">
        <f t="shared" si="51"/>
        <v>3</v>
      </c>
      <c r="AA8" s="53">
        <f t="shared" si="52"/>
        <v>0</v>
      </c>
      <c r="AB8" s="53">
        <f t="shared" si="53"/>
        <v>3</v>
      </c>
    </row>
    <row r="9" spans="1:28" x14ac:dyDescent="0.35">
      <c r="A9" s="18" t="str">
        <f>IF(Entrées!B8="","",Entrées!B8)</f>
        <v>Charbon bosch</v>
      </c>
      <c r="B9" s="39">
        <f t="shared" si="27"/>
        <v>0</v>
      </c>
      <c r="C9" s="39">
        <f t="shared" si="28"/>
        <v>0</v>
      </c>
      <c r="D9" s="39">
        <f t="shared" si="29"/>
        <v>0</v>
      </c>
      <c r="E9" s="39">
        <f t="shared" si="30"/>
        <v>0</v>
      </c>
      <c r="F9" s="39">
        <f t="shared" si="31"/>
        <v>0</v>
      </c>
      <c r="G9" s="39">
        <f t="shared" si="32"/>
        <v>0</v>
      </c>
      <c r="H9" s="39">
        <f t="shared" si="33"/>
        <v>0</v>
      </c>
      <c r="I9" s="39">
        <f t="shared" si="34"/>
        <v>0</v>
      </c>
      <c r="J9" s="39">
        <f t="shared" si="35"/>
        <v>0</v>
      </c>
      <c r="K9" s="39">
        <f t="shared" si="36"/>
        <v>0</v>
      </c>
      <c r="L9" s="39">
        <f t="shared" si="37"/>
        <v>0</v>
      </c>
      <c r="M9" s="39">
        <f t="shared" si="38"/>
        <v>0</v>
      </c>
      <c r="N9" s="39">
        <f t="shared" si="39"/>
        <v>0</v>
      </c>
      <c r="O9" s="39">
        <f t="shared" si="40"/>
        <v>0</v>
      </c>
      <c r="P9" s="39">
        <f t="shared" si="41"/>
        <v>0</v>
      </c>
      <c r="Q9" s="39">
        <f t="shared" si="42"/>
        <v>0</v>
      </c>
      <c r="R9" s="39">
        <f t="shared" si="43"/>
        <v>0</v>
      </c>
      <c r="S9" s="39">
        <f t="shared" si="44"/>
        <v>0</v>
      </c>
      <c r="T9" s="39">
        <f t="shared" si="45"/>
        <v>0</v>
      </c>
      <c r="U9" s="39">
        <f t="shared" si="46"/>
        <v>0</v>
      </c>
      <c r="V9" s="39">
        <f t="shared" si="47"/>
        <v>4</v>
      </c>
      <c r="W9" s="39">
        <f t="shared" si="48"/>
        <v>0</v>
      </c>
      <c r="X9" s="39">
        <f t="shared" si="49"/>
        <v>0</v>
      </c>
      <c r="Y9" s="39">
        <f t="shared" si="50"/>
        <v>0</v>
      </c>
      <c r="Z9" s="39">
        <f t="shared" si="51"/>
        <v>4</v>
      </c>
      <c r="AA9" s="39">
        <f t="shared" si="52"/>
        <v>0</v>
      </c>
      <c r="AB9" s="39">
        <f t="shared" si="53"/>
        <v>4</v>
      </c>
    </row>
    <row r="10" spans="1:28" x14ac:dyDescent="0.35">
      <c r="A10" s="18" t="str">
        <f>IF(Entrées!B9="","",Entrées!B9)</f>
        <v>Charbon petit</v>
      </c>
      <c r="B10" s="53">
        <f t="shared" ref="B10:B73" si="54">IF(A10="","",SUMPRODUCT((MONTH(Date_E)=1)*(Réf_E=A10)*Qté_R))</f>
        <v>0</v>
      </c>
      <c r="C10" s="53">
        <f t="shared" ref="C10:C73" si="55">IF(A10="","",SUMPRODUCT((MONTH(Date_S)=1)*(Réf_S=A10)*(Qté_S)))</f>
        <v>0</v>
      </c>
      <c r="D10" s="53">
        <f t="shared" ref="D10:D73" si="56">IF(A10="","",SUMPRODUCT((MONTH(Date_E)=2)*(Réf_E=A10)*Qté_R))</f>
        <v>0</v>
      </c>
      <c r="E10" s="53">
        <f t="shared" ref="E10:E73" si="57">IF(A10="","",SUMPRODUCT((MONTH(Date_S)=2)*(Réf_S=A10)*(Qté_S)))</f>
        <v>0</v>
      </c>
      <c r="F10" s="53">
        <f t="shared" ref="F10:F73" si="58">IF(A10="","",SUMPRODUCT((MONTH(Date_E)=3)*(Réf_E=A10)*Qté_R))</f>
        <v>0</v>
      </c>
      <c r="G10" s="53">
        <f t="shared" ref="G10:G73" si="59">IF(A10="","",SUMPRODUCT((MONTH(Date_S)=3)*(Réf_S=A10)*(Qté_S)))</f>
        <v>0</v>
      </c>
      <c r="H10" s="53">
        <f t="shared" ref="H10:H73" si="60">IF(A10="","",SUMPRODUCT((MONTH(Date_E)=4)*(Réf_E=A10)*Qté_R))</f>
        <v>0</v>
      </c>
      <c r="I10" s="53">
        <f t="shared" ref="I10:I73" si="61">IF(A10="","",SUMPRODUCT((MONTH(Date_S)=4)*(Réf_S=A10)*(Qté_S)))</f>
        <v>0</v>
      </c>
      <c r="J10" s="53">
        <f t="shared" ref="J10:J73" si="62">IF(A10="","",SUMPRODUCT((MONTH(Date_E)=5)*(Réf_E=A10)*Qté_R))</f>
        <v>0</v>
      </c>
      <c r="K10" s="53">
        <f t="shared" ref="K10:K73" si="63">IF(A10="","",SUMPRODUCT((MONTH(Date_S)=5)*(Réf_S=A10)*(Qté_S)))</f>
        <v>0</v>
      </c>
      <c r="L10" s="53">
        <f t="shared" ref="L10:L73" si="64">IF(A10="","",SUMPRODUCT((MONTH(Date_E)=6)*(Réf_E=A10)*Qté_R))</f>
        <v>0</v>
      </c>
      <c r="M10" s="53">
        <f t="shared" ref="M10:M73" si="65">IF(A10="","",SUMPRODUCT((MONTH(Date_S)=6)*(Réf_S=A10)*(Qté_S)))</f>
        <v>0</v>
      </c>
      <c r="N10" s="53">
        <f t="shared" ref="N10:N73" si="66">IF(A10="","",SUMPRODUCT((MONTH(Date_E)=7)*(Réf_E=A10)*Qté_R))</f>
        <v>0</v>
      </c>
      <c r="O10" s="53">
        <f t="shared" ref="O10:O73" si="67">IF(A10="","",SUMPRODUCT((MONTH(Date_S)=7)*(Réf_S=A10)*(Qté_S)))</f>
        <v>0</v>
      </c>
      <c r="P10" s="53">
        <f t="shared" ref="P10:P73" si="68">IF(A10="","",SUMPRODUCT((MONTH(Date_E)=8)*(Réf_E=A10)*Qté_R))</f>
        <v>0</v>
      </c>
      <c r="Q10" s="53">
        <f t="shared" ref="Q10:Q73" si="69">IF(A10="","",SUMPRODUCT((MONTH(Date_S)=8)*(Réf_S=A10)*(Qté_S)))</f>
        <v>0</v>
      </c>
      <c r="R10" s="53">
        <f t="shared" ref="R10:R73" si="70">IF(A10="","",SUMPRODUCT((MONTH(Date_E)=9)*(Réf_E=A10)*Qté_R))</f>
        <v>0</v>
      </c>
      <c r="S10" s="53">
        <f t="shared" ref="S10:S73" si="71">IF(A10="","",SUMPRODUCT((MONTH(Date_S)=9)*(Réf_S=A10)*(Qté_S)))</f>
        <v>0</v>
      </c>
      <c r="T10" s="53">
        <f t="shared" ref="T10:T73" si="72">IF(A10="","",SUMPRODUCT((MONTH(Date_E)=10)*(Réf_E=A10)*Qté_R))</f>
        <v>0</v>
      </c>
      <c r="U10" s="53">
        <f t="shared" ref="U10:U73" si="73">IF(A10="","",SUMPRODUCT((MONTH(Date_S)=10)*(Réf_S=A10)*(Qté_S)))</f>
        <v>0</v>
      </c>
      <c r="V10" s="53">
        <f t="shared" ref="V10:V73" si="74">IF(A10="","",SUMPRODUCT((MONTH(Date_E)=11)*(Réf_E=A10)*Qté_R))</f>
        <v>2</v>
      </c>
      <c r="W10" s="53">
        <f t="shared" ref="W10:W73" si="75">IF(A10="","",SUMPRODUCT((MONTH(Date_S)=11)*(Réf_S=A10)*(Qté_S)))</f>
        <v>0</v>
      </c>
      <c r="X10" s="53">
        <f t="shared" ref="X10:X73" si="76">IF(A10="","",SUMPRODUCT((MONTH(Date_E)=12)*(Réf_E=A10)*Qté_R))</f>
        <v>0</v>
      </c>
      <c r="Y10" s="53">
        <f t="shared" ref="Y10:Y73" si="77">IF(A10="","",SUMPRODUCT((MONTH(Date_S)=12)*(Réf_S=A10)*(Qté_S)))</f>
        <v>0</v>
      </c>
      <c r="Z10" s="53">
        <f t="shared" ref="Z10:Z73" si="78">IF(A10="","",SUM(B10,D10,F10,H10,J10,L10,N10,P10,R10,T10,V10,X10))</f>
        <v>2</v>
      </c>
      <c r="AA10" s="53">
        <f t="shared" ref="AA10:AA73" si="79">IF(A10="","",SUM(C10,E10,G10,I10,K10,M10,O10,Q10,S10,U10,W10,Y10))</f>
        <v>0</v>
      </c>
      <c r="AB10" s="53">
        <f t="shared" ref="AB10:AB73" si="80">IF(A10="","",Z10-AA10)</f>
        <v>2</v>
      </c>
    </row>
    <row r="11" spans="1:28" x14ac:dyDescent="0.35">
      <c r="A11" s="18" t="str">
        <f>IF(Entrées!B10="","",Entrées!B10)</f>
        <v>Chevilles Ø 5</v>
      </c>
      <c r="B11" s="39">
        <f t="shared" si="54"/>
        <v>0</v>
      </c>
      <c r="C11" s="39">
        <f t="shared" si="55"/>
        <v>0</v>
      </c>
      <c r="D11" s="39">
        <f t="shared" si="56"/>
        <v>0</v>
      </c>
      <c r="E11" s="39">
        <f t="shared" si="57"/>
        <v>0</v>
      </c>
      <c r="F11" s="39">
        <f t="shared" si="58"/>
        <v>0</v>
      </c>
      <c r="G11" s="39">
        <f t="shared" si="59"/>
        <v>0</v>
      </c>
      <c r="H11" s="39">
        <f t="shared" si="60"/>
        <v>0</v>
      </c>
      <c r="I11" s="39">
        <f t="shared" si="61"/>
        <v>0</v>
      </c>
      <c r="J11" s="39">
        <f t="shared" si="62"/>
        <v>0</v>
      </c>
      <c r="K11" s="39">
        <f t="shared" si="63"/>
        <v>0</v>
      </c>
      <c r="L11" s="39">
        <f t="shared" si="64"/>
        <v>0</v>
      </c>
      <c r="M11" s="39">
        <f t="shared" si="65"/>
        <v>0</v>
      </c>
      <c r="N11" s="39">
        <f t="shared" si="66"/>
        <v>0</v>
      </c>
      <c r="O11" s="39">
        <f t="shared" si="67"/>
        <v>0</v>
      </c>
      <c r="P11" s="39">
        <f t="shared" si="68"/>
        <v>0</v>
      </c>
      <c r="Q11" s="39">
        <f t="shared" si="69"/>
        <v>0</v>
      </c>
      <c r="R11" s="39">
        <f t="shared" si="70"/>
        <v>0</v>
      </c>
      <c r="S11" s="39">
        <f t="shared" si="71"/>
        <v>0</v>
      </c>
      <c r="T11" s="39">
        <f t="shared" si="72"/>
        <v>0</v>
      </c>
      <c r="U11" s="39">
        <f t="shared" si="73"/>
        <v>0</v>
      </c>
      <c r="V11" s="39">
        <f t="shared" si="74"/>
        <v>2</v>
      </c>
      <c r="W11" s="39">
        <f t="shared" si="75"/>
        <v>0</v>
      </c>
      <c r="X11" s="39">
        <f t="shared" si="76"/>
        <v>0</v>
      </c>
      <c r="Y11" s="39">
        <f t="shared" si="77"/>
        <v>0</v>
      </c>
      <c r="Z11" s="39">
        <f t="shared" si="78"/>
        <v>2</v>
      </c>
      <c r="AA11" s="39">
        <f t="shared" si="79"/>
        <v>0</v>
      </c>
      <c r="AB11" s="39">
        <f t="shared" si="80"/>
        <v>2</v>
      </c>
    </row>
    <row r="12" spans="1:28" x14ac:dyDescent="0.35">
      <c r="A12" s="18" t="str">
        <f>IF(Entrées!B11="","",Entrées!B11)</f>
        <v>Chevilles BERNER 6X30</v>
      </c>
      <c r="B12" s="53">
        <f t="shared" si="54"/>
        <v>0</v>
      </c>
      <c r="C12" s="53">
        <f t="shared" si="55"/>
        <v>0</v>
      </c>
      <c r="D12" s="53">
        <f t="shared" si="56"/>
        <v>0</v>
      </c>
      <c r="E12" s="53">
        <f t="shared" si="57"/>
        <v>0</v>
      </c>
      <c r="F12" s="53">
        <f t="shared" si="58"/>
        <v>0</v>
      </c>
      <c r="G12" s="53">
        <f t="shared" si="59"/>
        <v>0</v>
      </c>
      <c r="H12" s="53">
        <f t="shared" si="60"/>
        <v>0</v>
      </c>
      <c r="I12" s="53">
        <f t="shared" si="61"/>
        <v>0</v>
      </c>
      <c r="J12" s="53">
        <f t="shared" si="62"/>
        <v>0</v>
      </c>
      <c r="K12" s="53">
        <f t="shared" si="63"/>
        <v>0</v>
      </c>
      <c r="L12" s="53">
        <f t="shared" si="64"/>
        <v>0</v>
      </c>
      <c r="M12" s="53">
        <f t="shared" si="65"/>
        <v>0</v>
      </c>
      <c r="N12" s="53">
        <f t="shared" si="66"/>
        <v>0</v>
      </c>
      <c r="O12" s="53">
        <f t="shared" si="67"/>
        <v>0</v>
      </c>
      <c r="P12" s="53">
        <f t="shared" si="68"/>
        <v>0</v>
      </c>
      <c r="Q12" s="53">
        <f t="shared" si="69"/>
        <v>0</v>
      </c>
      <c r="R12" s="53">
        <f t="shared" si="70"/>
        <v>0</v>
      </c>
      <c r="S12" s="53">
        <f t="shared" si="71"/>
        <v>0</v>
      </c>
      <c r="T12" s="53">
        <f t="shared" si="72"/>
        <v>0</v>
      </c>
      <c r="U12" s="53">
        <f t="shared" si="73"/>
        <v>0</v>
      </c>
      <c r="V12" s="53">
        <f t="shared" si="74"/>
        <v>600</v>
      </c>
      <c r="W12" s="53">
        <f t="shared" si="75"/>
        <v>0</v>
      </c>
      <c r="X12" s="53">
        <f t="shared" si="76"/>
        <v>0</v>
      </c>
      <c r="Y12" s="53">
        <f t="shared" si="77"/>
        <v>0</v>
      </c>
      <c r="Z12" s="53">
        <f t="shared" si="78"/>
        <v>600</v>
      </c>
      <c r="AA12" s="53">
        <f t="shared" si="79"/>
        <v>0</v>
      </c>
      <c r="AB12" s="53">
        <f t="shared" si="80"/>
        <v>600</v>
      </c>
    </row>
    <row r="13" spans="1:28" x14ac:dyDescent="0.35">
      <c r="A13" s="18" t="str">
        <f>IF(Entrées!B12="","",Entrées!B12)</f>
        <v>Chevilles BERNER  Ø8</v>
      </c>
      <c r="B13" s="39">
        <f t="shared" si="54"/>
        <v>0</v>
      </c>
      <c r="C13" s="39">
        <f t="shared" si="55"/>
        <v>0</v>
      </c>
      <c r="D13" s="39">
        <f t="shared" si="56"/>
        <v>0</v>
      </c>
      <c r="E13" s="39">
        <f t="shared" si="57"/>
        <v>0</v>
      </c>
      <c r="F13" s="39">
        <f t="shared" si="58"/>
        <v>0</v>
      </c>
      <c r="G13" s="39">
        <f t="shared" si="59"/>
        <v>0</v>
      </c>
      <c r="H13" s="39">
        <f t="shared" si="60"/>
        <v>0</v>
      </c>
      <c r="I13" s="39">
        <f t="shared" si="61"/>
        <v>0</v>
      </c>
      <c r="J13" s="39">
        <f t="shared" si="62"/>
        <v>0</v>
      </c>
      <c r="K13" s="39">
        <f t="shared" si="63"/>
        <v>0</v>
      </c>
      <c r="L13" s="39">
        <f t="shared" si="64"/>
        <v>0</v>
      </c>
      <c r="M13" s="39">
        <f t="shared" si="65"/>
        <v>0</v>
      </c>
      <c r="N13" s="39">
        <f t="shared" si="66"/>
        <v>0</v>
      </c>
      <c r="O13" s="39">
        <f t="shared" si="67"/>
        <v>0</v>
      </c>
      <c r="P13" s="39">
        <f t="shared" si="68"/>
        <v>0</v>
      </c>
      <c r="Q13" s="39">
        <f t="shared" si="69"/>
        <v>0</v>
      </c>
      <c r="R13" s="39">
        <f t="shared" si="70"/>
        <v>0</v>
      </c>
      <c r="S13" s="39">
        <f t="shared" si="71"/>
        <v>0</v>
      </c>
      <c r="T13" s="39">
        <f t="shared" si="72"/>
        <v>0</v>
      </c>
      <c r="U13" s="39">
        <f t="shared" si="73"/>
        <v>0</v>
      </c>
      <c r="V13" s="39">
        <f t="shared" si="74"/>
        <v>600</v>
      </c>
      <c r="W13" s="39">
        <f t="shared" si="75"/>
        <v>0</v>
      </c>
      <c r="X13" s="39">
        <f t="shared" si="76"/>
        <v>0</v>
      </c>
      <c r="Y13" s="39">
        <f t="shared" si="77"/>
        <v>0</v>
      </c>
      <c r="Z13" s="39">
        <f t="shared" si="78"/>
        <v>600</v>
      </c>
      <c r="AA13" s="39">
        <f t="shared" si="79"/>
        <v>0</v>
      </c>
      <c r="AB13" s="39">
        <f t="shared" si="80"/>
        <v>600</v>
      </c>
    </row>
    <row r="14" spans="1:28" x14ac:dyDescent="0.35">
      <c r="A14" s="18" t="str">
        <f>IF(Entrées!B13="","",Entrées!B13)</f>
        <v>Colle P.U</v>
      </c>
      <c r="B14" s="53">
        <f t="shared" si="54"/>
        <v>0</v>
      </c>
      <c r="C14" s="53">
        <f t="shared" si="55"/>
        <v>0</v>
      </c>
      <c r="D14" s="53">
        <f t="shared" si="56"/>
        <v>0</v>
      </c>
      <c r="E14" s="53">
        <f t="shared" si="57"/>
        <v>0</v>
      </c>
      <c r="F14" s="53">
        <f t="shared" si="58"/>
        <v>0</v>
      </c>
      <c r="G14" s="53">
        <f t="shared" si="59"/>
        <v>0</v>
      </c>
      <c r="H14" s="53">
        <f t="shared" si="60"/>
        <v>0</v>
      </c>
      <c r="I14" s="53">
        <f t="shared" si="61"/>
        <v>0</v>
      </c>
      <c r="J14" s="53">
        <f t="shared" si="62"/>
        <v>0</v>
      </c>
      <c r="K14" s="53">
        <f t="shared" si="63"/>
        <v>0</v>
      </c>
      <c r="L14" s="53">
        <f t="shared" si="64"/>
        <v>0</v>
      </c>
      <c r="M14" s="53">
        <f t="shared" si="65"/>
        <v>0</v>
      </c>
      <c r="N14" s="53">
        <f t="shared" si="66"/>
        <v>0</v>
      </c>
      <c r="O14" s="53">
        <f t="shared" si="67"/>
        <v>0</v>
      </c>
      <c r="P14" s="53">
        <f t="shared" si="68"/>
        <v>0</v>
      </c>
      <c r="Q14" s="53">
        <f t="shared" si="69"/>
        <v>0</v>
      </c>
      <c r="R14" s="53">
        <f t="shared" si="70"/>
        <v>0</v>
      </c>
      <c r="S14" s="53">
        <f t="shared" si="71"/>
        <v>0</v>
      </c>
      <c r="T14" s="53">
        <f t="shared" si="72"/>
        <v>0</v>
      </c>
      <c r="U14" s="53">
        <f t="shared" si="73"/>
        <v>0</v>
      </c>
      <c r="V14" s="53">
        <f t="shared" si="74"/>
        <v>23</v>
      </c>
      <c r="W14" s="53">
        <f t="shared" si="75"/>
        <v>0</v>
      </c>
      <c r="X14" s="53">
        <f t="shared" si="76"/>
        <v>0</v>
      </c>
      <c r="Y14" s="53">
        <f t="shared" si="77"/>
        <v>0</v>
      </c>
      <c r="Z14" s="53">
        <f t="shared" si="78"/>
        <v>23</v>
      </c>
      <c r="AA14" s="53">
        <f t="shared" si="79"/>
        <v>0</v>
      </c>
      <c r="AB14" s="53">
        <f t="shared" si="80"/>
        <v>23</v>
      </c>
    </row>
    <row r="15" spans="1:28" x14ac:dyDescent="0.35">
      <c r="A15" s="18" t="str">
        <f>IF(Entrées!B14="","",Entrées!B14)</f>
        <v>Colson 260</v>
      </c>
      <c r="B15" s="39">
        <f t="shared" si="54"/>
        <v>0</v>
      </c>
      <c r="C15" s="39">
        <f t="shared" si="55"/>
        <v>0</v>
      </c>
      <c r="D15" s="39">
        <f t="shared" si="56"/>
        <v>0</v>
      </c>
      <c r="E15" s="39">
        <f t="shared" si="57"/>
        <v>0</v>
      </c>
      <c r="F15" s="39">
        <f t="shared" si="58"/>
        <v>0</v>
      </c>
      <c r="G15" s="39">
        <f t="shared" si="59"/>
        <v>0</v>
      </c>
      <c r="H15" s="39">
        <f t="shared" si="60"/>
        <v>0</v>
      </c>
      <c r="I15" s="39">
        <f t="shared" si="61"/>
        <v>0</v>
      </c>
      <c r="J15" s="39">
        <f t="shared" si="62"/>
        <v>0</v>
      </c>
      <c r="K15" s="39">
        <f t="shared" si="63"/>
        <v>0</v>
      </c>
      <c r="L15" s="39">
        <f t="shared" si="64"/>
        <v>0</v>
      </c>
      <c r="M15" s="39">
        <f t="shared" si="65"/>
        <v>0</v>
      </c>
      <c r="N15" s="39">
        <f t="shared" si="66"/>
        <v>0</v>
      </c>
      <c r="O15" s="39">
        <f t="shared" si="67"/>
        <v>0</v>
      </c>
      <c r="P15" s="39">
        <f t="shared" si="68"/>
        <v>0</v>
      </c>
      <c r="Q15" s="39">
        <f t="shared" si="69"/>
        <v>0</v>
      </c>
      <c r="R15" s="39">
        <f t="shared" si="70"/>
        <v>0</v>
      </c>
      <c r="S15" s="39">
        <f t="shared" si="71"/>
        <v>0</v>
      </c>
      <c r="T15" s="39">
        <f t="shared" si="72"/>
        <v>0</v>
      </c>
      <c r="U15" s="39">
        <f t="shared" si="73"/>
        <v>0</v>
      </c>
      <c r="V15" s="39">
        <f t="shared" si="74"/>
        <v>100</v>
      </c>
      <c r="W15" s="39">
        <f t="shared" si="75"/>
        <v>0</v>
      </c>
      <c r="X15" s="39">
        <f t="shared" si="76"/>
        <v>0</v>
      </c>
      <c r="Y15" s="39">
        <f t="shared" si="77"/>
        <v>0</v>
      </c>
      <c r="Z15" s="39">
        <f t="shared" si="78"/>
        <v>100</v>
      </c>
      <c r="AA15" s="39">
        <f t="shared" si="79"/>
        <v>0</v>
      </c>
      <c r="AB15" s="39">
        <f t="shared" si="80"/>
        <v>100</v>
      </c>
    </row>
    <row r="16" spans="1:28" x14ac:dyDescent="0.35">
      <c r="A16" s="18" t="str">
        <f>IF(Entrées!B15="","",Entrées!B15)</f>
        <v>Colson 9/180</v>
      </c>
      <c r="B16" s="53">
        <f t="shared" si="54"/>
        <v>0</v>
      </c>
      <c r="C16" s="53">
        <f t="shared" si="55"/>
        <v>0</v>
      </c>
      <c r="D16" s="53">
        <f t="shared" si="56"/>
        <v>0</v>
      </c>
      <c r="E16" s="53">
        <f t="shared" si="57"/>
        <v>0</v>
      </c>
      <c r="F16" s="53">
        <f t="shared" si="58"/>
        <v>0</v>
      </c>
      <c r="G16" s="53">
        <f t="shared" si="59"/>
        <v>0</v>
      </c>
      <c r="H16" s="53">
        <f t="shared" si="60"/>
        <v>0</v>
      </c>
      <c r="I16" s="53">
        <f t="shared" si="61"/>
        <v>0</v>
      </c>
      <c r="J16" s="53">
        <f t="shared" si="62"/>
        <v>0</v>
      </c>
      <c r="K16" s="53">
        <f t="shared" si="63"/>
        <v>0</v>
      </c>
      <c r="L16" s="53">
        <f t="shared" si="64"/>
        <v>0</v>
      </c>
      <c r="M16" s="53">
        <f t="shared" si="65"/>
        <v>0</v>
      </c>
      <c r="N16" s="53">
        <f t="shared" si="66"/>
        <v>0</v>
      </c>
      <c r="O16" s="53">
        <f t="shared" si="67"/>
        <v>0</v>
      </c>
      <c r="P16" s="53">
        <f t="shared" si="68"/>
        <v>0</v>
      </c>
      <c r="Q16" s="53">
        <f t="shared" si="69"/>
        <v>0</v>
      </c>
      <c r="R16" s="53">
        <f t="shared" si="70"/>
        <v>0</v>
      </c>
      <c r="S16" s="53">
        <f t="shared" si="71"/>
        <v>0</v>
      </c>
      <c r="T16" s="53">
        <f t="shared" si="72"/>
        <v>0</v>
      </c>
      <c r="U16" s="53">
        <f t="shared" si="73"/>
        <v>0</v>
      </c>
      <c r="V16" s="53">
        <f t="shared" si="74"/>
        <v>100</v>
      </c>
      <c r="W16" s="53">
        <f t="shared" si="75"/>
        <v>0</v>
      </c>
      <c r="X16" s="53">
        <f t="shared" si="76"/>
        <v>0</v>
      </c>
      <c r="Y16" s="53">
        <f t="shared" si="77"/>
        <v>0</v>
      </c>
      <c r="Z16" s="53">
        <f t="shared" si="78"/>
        <v>100</v>
      </c>
      <c r="AA16" s="53">
        <f t="shared" si="79"/>
        <v>0</v>
      </c>
      <c r="AB16" s="53">
        <f t="shared" si="80"/>
        <v>100</v>
      </c>
    </row>
    <row r="17" spans="1:28" x14ac:dyDescent="0.35">
      <c r="A17" s="18" t="str">
        <f>IF(Entrées!B16="","",Entrées!B16)</f>
        <v>Combinaison jaune</v>
      </c>
      <c r="B17" s="39">
        <f t="shared" si="54"/>
        <v>0</v>
      </c>
      <c r="C17" s="39">
        <f t="shared" si="55"/>
        <v>0</v>
      </c>
      <c r="D17" s="39">
        <f t="shared" si="56"/>
        <v>0</v>
      </c>
      <c r="E17" s="39">
        <f t="shared" si="57"/>
        <v>0</v>
      </c>
      <c r="F17" s="39">
        <f t="shared" si="58"/>
        <v>0</v>
      </c>
      <c r="G17" s="39">
        <f t="shared" si="59"/>
        <v>0</v>
      </c>
      <c r="H17" s="39">
        <f t="shared" si="60"/>
        <v>0</v>
      </c>
      <c r="I17" s="39">
        <f t="shared" si="61"/>
        <v>0</v>
      </c>
      <c r="J17" s="39">
        <f t="shared" si="62"/>
        <v>0</v>
      </c>
      <c r="K17" s="39">
        <f t="shared" si="63"/>
        <v>0</v>
      </c>
      <c r="L17" s="39">
        <f t="shared" si="64"/>
        <v>0</v>
      </c>
      <c r="M17" s="39">
        <f t="shared" si="65"/>
        <v>0</v>
      </c>
      <c r="N17" s="39">
        <f t="shared" si="66"/>
        <v>0</v>
      </c>
      <c r="O17" s="39">
        <f t="shared" si="67"/>
        <v>0</v>
      </c>
      <c r="P17" s="39">
        <f t="shared" si="68"/>
        <v>0</v>
      </c>
      <c r="Q17" s="39">
        <f t="shared" si="69"/>
        <v>0</v>
      </c>
      <c r="R17" s="39">
        <f t="shared" si="70"/>
        <v>0</v>
      </c>
      <c r="S17" s="39">
        <f t="shared" si="71"/>
        <v>0</v>
      </c>
      <c r="T17" s="39">
        <f t="shared" si="72"/>
        <v>0</v>
      </c>
      <c r="U17" s="39">
        <f t="shared" si="73"/>
        <v>0</v>
      </c>
      <c r="V17" s="39">
        <f t="shared" si="74"/>
        <v>0</v>
      </c>
      <c r="W17" s="39">
        <f t="shared" si="75"/>
        <v>1</v>
      </c>
      <c r="X17" s="39">
        <f t="shared" si="76"/>
        <v>0</v>
      </c>
      <c r="Y17" s="39">
        <f t="shared" si="77"/>
        <v>0</v>
      </c>
      <c r="Z17" s="39">
        <f t="shared" si="78"/>
        <v>0</v>
      </c>
      <c r="AA17" s="39">
        <f t="shared" si="79"/>
        <v>1</v>
      </c>
      <c r="AB17" s="39">
        <f t="shared" si="80"/>
        <v>-1</v>
      </c>
    </row>
    <row r="18" spans="1:28" x14ac:dyDescent="0.35">
      <c r="A18" s="18" t="str">
        <f>IF(Entrées!B17="","",Entrées!B17)</f>
        <v>Crayon de charpentier</v>
      </c>
      <c r="B18" s="53">
        <f t="shared" si="54"/>
        <v>0</v>
      </c>
      <c r="C18" s="53">
        <f t="shared" si="55"/>
        <v>0</v>
      </c>
      <c r="D18" s="53">
        <f t="shared" si="56"/>
        <v>0</v>
      </c>
      <c r="E18" s="53">
        <f t="shared" si="57"/>
        <v>0</v>
      </c>
      <c r="F18" s="53">
        <f t="shared" si="58"/>
        <v>0</v>
      </c>
      <c r="G18" s="53">
        <f t="shared" si="59"/>
        <v>0</v>
      </c>
      <c r="H18" s="53">
        <f t="shared" si="60"/>
        <v>0</v>
      </c>
      <c r="I18" s="53">
        <f t="shared" si="61"/>
        <v>0</v>
      </c>
      <c r="J18" s="53">
        <f t="shared" si="62"/>
        <v>0</v>
      </c>
      <c r="K18" s="53">
        <f t="shared" si="63"/>
        <v>0</v>
      </c>
      <c r="L18" s="53">
        <f t="shared" si="64"/>
        <v>0</v>
      </c>
      <c r="M18" s="53">
        <f t="shared" si="65"/>
        <v>0</v>
      </c>
      <c r="N18" s="53">
        <f t="shared" si="66"/>
        <v>0</v>
      </c>
      <c r="O18" s="53">
        <f t="shared" si="67"/>
        <v>0</v>
      </c>
      <c r="P18" s="53">
        <f t="shared" si="68"/>
        <v>0</v>
      </c>
      <c r="Q18" s="53">
        <f t="shared" si="69"/>
        <v>0</v>
      </c>
      <c r="R18" s="53">
        <f t="shared" si="70"/>
        <v>0</v>
      </c>
      <c r="S18" s="53">
        <f t="shared" si="71"/>
        <v>0</v>
      </c>
      <c r="T18" s="53">
        <f t="shared" si="72"/>
        <v>0</v>
      </c>
      <c r="U18" s="53">
        <f t="shared" si="73"/>
        <v>0</v>
      </c>
      <c r="V18" s="53">
        <f t="shared" si="74"/>
        <v>92</v>
      </c>
      <c r="W18" s="53">
        <f t="shared" si="75"/>
        <v>0</v>
      </c>
      <c r="X18" s="53">
        <f t="shared" si="76"/>
        <v>0</v>
      </c>
      <c r="Y18" s="53">
        <f t="shared" si="77"/>
        <v>0</v>
      </c>
      <c r="Z18" s="53">
        <f t="shared" si="78"/>
        <v>92</v>
      </c>
      <c r="AA18" s="53">
        <f t="shared" si="79"/>
        <v>0</v>
      </c>
      <c r="AB18" s="53">
        <f t="shared" si="80"/>
        <v>92</v>
      </c>
    </row>
    <row r="19" spans="1:28" x14ac:dyDescent="0.35">
      <c r="A19" s="18" t="str">
        <f>IF(Entrées!B18="","",Entrées!B18)</f>
        <v>Crochet mur sec</v>
      </c>
      <c r="B19" s="39">
        <f t="shared" si="54"/>
        <v>0</v>
      </c>
      <c r="C19" s="39">
        <f t="shared" si="55"/>
        <v>0</v>
      </c>
      <c r="D19" s="39">
        <f t="shared" si="56"/>
        <v>0</v>
      </c>
      <c r="E19" s="39">
        <f t="shared" si="57"/>
        <v>0</v>
      </c>
      <c r="F19" s="39">
        <f t="shared" si="58"/>
        <v>0</v>
      </c>
      <c r="G19" s="39">
        <f t="shared" si="59"/>
        <v>0</v>
      </c>
      <c r="H19" s="39">
        <f t="shared" si="60"/>
        <v>0</v>
      </c>
      <c r="I19" s="39">
        <f t="shared" si="61"/>
        <v>0</v>
      </c>
      <c r="J19" s="39">
        <f t="shared" si="62"/>
        <v>0</v>
      </c>
      <c r="K19" s="39">
        <f t="shared" si="63"/>
        <v>0</v>
      </c>
      <c r="L19" s="39">
        <f t="shared" si="64"/>
        <v>0</v>
      </c>
      <c r="M19" s="39">
        <f t="shared" si="65"/>
        <v>0</v>
      </c>
      <c r="N19" s="39">
        <f t="shared" si="66"/>
        <v>0</v>
      </c>
      <c r="O19" s="39">
        <f t="shared" si="67"/>
        <v>0</v>
      </c>
      <c r="P19" s="39">
        <f t="shared" si="68"/>
        <v>0</v>
      </c>
      <c r="Q19" s="39">
        <f t="shared" si="69"/>
        <v>0</v>
      </c>
      <c r="R19" s="39">
        <f t="shared" si="70"/>
        <v>0</v>
      </c>
      <c r="S19" s="39">
        <f t="shared" si="71"/>
        <v>0</v>
      </c>
      <c r="T19" s="39">
        <f t="shared" si="72"/>
        <v>0</v>
      </c>
      <c r="U19" s="39">
        <f t="shared" si="73"/>
        <v>0</v>
      </c>
      <c r="V19" s="39">
        <f t="shared" si="74"/>
        <v>16</v>
      </c>
      <c r="W19" s="39">
        <f t="shared" si="75"/>
        <v>1</v>
      </c>
      <c r="X19" s="39">
        <f t="shared" si="76"/>
        <v>0</v>
      </c>
      <c r="Y19" s="39">
        <f t="shared" si="77"/>
        <v>0</v>
      </c>
      <c r="Z19" s="39">
        <f t="shared" si="78"/>
        <v>16</v>
      </c>
      <c r="AA19" s="39">
        <f t="shared" si="79"/>
        <v>1</v>
      </c>
      <c r="AB19" s="39">
        <f t="shared" si="80"/>
        <v>15</v>
      </c>
    </row>
    <row r="20" spans="1:28" x14ac:dyDescent="0.35">
      <c r="A20" s="18" t="str">
        <f>IF(Entrées!B19="","",Entrées!B19)</f>
        <v>Cutter</v>
      </c>
      <c r="B20" s="53">
        <f t="shared" si="54"/>
        <v>0</v>
      </c>
      <c r="C20" s="53">
        <f t="shared" si="55"/>
        <v>0</v>
      </c>
      <c r="D20" s="53">
        <f t="shared" si="56"/>
        <v>0</v>
      </c>
      <c r="E20" s="53">
        <f t="shared" si="57"/>
        <v>0</v>
      </c>
      <c r="F20" s="53">
        <f t="shared" si="58"/>
        <v>0</v>
      </c>
      <c r="G20" s="53">
        <f t="shared" si="59"/>
        <v>0</v>
      </c>
      <c r="H20" s="53">
        <f t="shared" si="60"/>
        <v>0</v>
      </c>
      <c r="I20" s="53">
        <f t="shared" si="61"/>
        <v>0</v>
      </c>
      <c r="J20" s="53">
        <f t="shared" si="62"/>
        <v>0</v>
      </c>
      <c r="K20" s="53">
        <f t="shared" si="63"/>
        <v>0</v>
      </c>
      <c r="L20" s="53">
        <f t="shared" si="64"/>
        <v>0</v>
      </c>
      <c r="M20" s="53">
        <f t="shared" si="65"/>
        <v>0</v>
      </c>
      <c r="N20" s="53">
        <f t="shared" si="66"/>
        <v>0</v>
      </c>
      <c r="O20" s="53">
        <f t="shared" si="67"/>
        <v>0</v>
      </c>
      <c r="P20" s="53">
        <f t="shared" si="68"/>
        <v>0</v>
      </c>
      <c r="Q20" s="53">
        <f t="shared" si="69"/>
        <v>0</v>
      </c>
      <c r="R20" s="53">
        <f t="shared" si="70"/>
        <v>0</v>
      </c>
      <c r="S20" s="53">
        <f t="shared" si="71"/>
        <v>0</v>
      </c>
      <c r="T20" s="53">
        <f t="shared" si="72"/>
        <v>0</v>
      </c>
      <c r="U20" s="53">
        <f t="shared" si="73"/>
        <v>0</v>
      </c>
      <c r="V20" s="53">
        <f t="shared" si="74"/>
        <v>5</v>
      </c>
      <c r="W20" s="53">
        <f t="shared" si="75"/>
        <v>1</v>
      </c>
      <c r="X20" s="53">
        <f t="shared" si="76"/>
        <v>0</v>
      </c>
      <c r="Y20" s="53">
        <f t="shared" si="77"/>
        <v>0</v>
      </c>
      <c r="Z20" s="53">
        <f t="shared" si="78"/>
        <v>5</v>
      </c>
      <c r="AA20" s="53">
        <f t="shared" si="79"/>
        <v>1</v>
      </c>
      <c r="AB20" s="53">
        <f t="shared" si="80"/>
        <v>4</v>
      </c>
    </row>
    <row r="21" spans="1:28" x14ac:dyDescent="0.35">
      <c r="A21" s="18" t="str">
        <f>IF(Entrées!B20="","",Entrées!B20)</f>
        <v>Disque 125 lisse</v>
      </c>
      <c r="B21" s="39">
        <f t="shared" si="54"/>
        <v>0</v>
      </c>
      <c r="C21" s="39">
        <f t="shared" si="55"/>
        <v>0</v>
      </c>
      <c r="D21" s="39">
        <f t="shared" si="56"/>
        <v>0</v>
      </c>
      <c r="E21" s="39">
        <f t="shared" si="57"/>
        <v>0</v>
      </c>
      <c r="F21" s="39">
        <f t="shared" si="58"/>
        <v>0</v>
      </c>
      <c r="G21" s="39">
        <f t="shared" si="59"/>
        <v>0</v>
      </c>
      <c r="H21" s="39">
        <f t="shared" si="60"/>
        <v>0</v>
      </c>
      <c r="I21" s="39">
        <f t="shared" si="61"/>
        <v>0</v>
      </c>
      <c r="J21" s="39">
        <f t="shared" si="62"/>
        <v>0</v>
      </c>
      <c r="K21" s="39">
        <f t="shared" si="63"/>
        <v>0</v>
      </c>
      <c r="L21" s="39">
        <f t="shared" si="64"/>
        <v>0</v>
      </c>
      <c r="M21" s="39">
        <f t="shared" si="65"/>
        <v>0</v>
      </c>
      <c r="N21" s="39">
        <f t="shared" si="66"/>
        <v>0</v>
      </c>
      <c r="O21" s="39">
        <f t="shared" si="67"/>
        <v>0</v>
      </c>
      <c r="P21" s="39">
        <f t="shared" si="68"/>
        <v>0</v>
      </c>
      <c r="Q21" s="39">
        <f t="shared" si="69"/>
        <v>0</v>
      </c>
      <c r="R21" s="39">
        <f t="shared" si="70"/>
        <v>0</v>
      </c>
      <c r="S21" s="39">
        <f t="shared" si="71"/>
        <v>0</v>
      </c>
      <c r="T21" s="39">
        <f t="shared" si="72"/>
        <v>0</v>
      </c>
      <c r="U21" s="39">
        <f t="shared" si="73"/>
        <v>0</v>
      </c>
      <c r="V21" s="39">
        <f t="shared" si="74"/>
        <v>5</v>
      </c>
      <c r="W21" s="39">
        <f t="shared" si="75"/>
        <v>0</v>
      </c>
      <c r="X21" s="39">
        <f t="shared" si="76"/>
        <v>0</v>
      </c>
      <c r="Y21" s="39">
        <f t="shared" si="77"/>
        <v>0</v>
      </c>
      <c r="Z21" s="39">
        <f t="shared" si="78"/>
        <v>5</v>
      </c>
      <c r="AA21" s="39">
        <f t="shared" si="79"/>
        <v>0</v>
      </c>
      <c r="AB21" s="39">
        <f t="shared" si="80"/>
        <v>5</v>
      </c>
    </row>
    <row r="22" spans="1:28" x14ac:dyDescent="0.35">
      <c r="A22" s="18" t="str">
        <f>IF(Entrées!B21="","",Entrées!B21)</f>
        <v>Disque à poncer Ø125</v>
      </c>
      <c r="B22" s="53">
        <f t="shared" si="54"/>
        <v>0</v>
      </c>
      <c r="C22" s="53">
        <f t="shared" si="55"/>
        <v>0</v>
      </c>
      <c r="D22" s="53">
        <f t="shared" si="56"/>
        <v>0</v>
      </c>
      <c r="E22" s="53">
        <f t="shared" si="57"/>
        <v>0</v>
      </c>
      <c r="F22" s="53">
        <f t="shared" si="58"/>
        <v>0</v>
      </c>
      <c r="G22" s="53">
        <f t="shared" si="59"/>
        <v>0</v>
      </c>
      <c r="H22" s="53">
        <f t="shared" si="60"/>
        <v>0</v>
      </c>
      <c r="I22" s="53">
        <f t="shared" si="61"/>
        <v>0</v>
      </c>
      <c r="J22" s="53">
        <f t="shared" si="62"/>
        <v>0</v>
      </c>
      <c r="K22" s="53">
        <f t="shared" si="63"/>
        <v>0</v>
      </c>
      <c r="L22" s="53">
        <f t="shared" si="64"/>
        <v>0</v>
      </c>
      <c r="M22" s="53">
        <f t="shared" si="65"/>
        <v>0</v>
      </c>
      <c r="N22" s="53">
        <f t="shared" si="66"/>
        <v>0</v>
      </c>
      <c r="O22" s="53">
        <f t="shared" si="67"/>
        <v>0</v>
      </c>
      <c r="P22" s="53">
        <f t="shared" si="68"/>
        <v>0</v>
      </c>
      <c r="Q22" s="53">
        <f t="shared" si="69"/>
        <v>0</v>
      </c>
      <c r="R22" s="53">
        <f t="shared" si="70"/>
        <v>0</v>
      </c>
      <c r="S22" s="53">
        <f t="shared" si="71"/>
        <v>0</v>
      </c>
      <c r="T22" s="53">
        <f t="shared" si="72"/>
        <v>0</v>
      </c>
      <c r="U22" s="53">
        <f t="shared" si="73"/>
        <v>0</v>
      </c>
      <c r="V22" s="53">
        <f t="shared" si="74"/>
        <v>3</v>
      </c>
      <c r="W22" s="53">
        <f t="shared" si="75"/>
        <v>0</v>
      </c>
      <c r="X22" s="53">
        <f t="shared" si="76"/>
        <v>0</v>
      </c>
      <c r="Y22" s="53">
        <f t="shared" si="77"/>
        <v>0</v>
      </c>
      <c r="Z22" s="53">
        <f t="shared" si="78"/>
        <v>3</v>
      </c>
      <c r="AA22" s="53">
        <f t="shared" si="79"/>
        <v>0</v>
      </c>
      <c r="AB22" s="53">
        <f t="shared" si="80"/>
        <v>3</v>
      </c>
    </row>
    <row r="23" spans="1:28" x14ac:dyDescent="0.35">
      <c r="A23" s="18" t="str">
        <f>IF(Entrées!B22="","",Entrées!B22)</f>
        <v>Disque diamant Ø125 denté</v>
      </c>
      <c r="B23" s="39">
        <f t="shared" si="54"/>
        <v>0</v>
      </c>
      <c r="C23" s="39">
        <f t="shared" si="55"/>
        <v>0</v>
      </c>
      <c r="D23" s="39">
        <f t="shared" si="56"/>
        <v>0</v>
      </c>
      <c r="E23" s="39">
        <f t="shared" si="57"/>
        <v>0</v>
      </c>
      <c r="F23" s="39">
        <f t="shared" si="58"/>
        <v>0</v>
      </c>
      <c r="G23" s="39">
        <f t="shared" si="59"/>
        <v>0</v>
      </c>
      <c r="H23" s="39">
        <f t="shared" si="60"/>
        <v>0</v>
      </c>
      <c r="I23" s="39">
        <f t="shared" si="61"/>
        <v>0</v>
      </c>
      <c r="J23" s="39">
        <f t="shared" si="62"/>
        <v>0</v>
      </c>
      <c r="K23" s="39">
        <f t="shared" si="63"/>
        <v>0</v>
      </c>
      <c r="L23" s="39">
        <f t="shared" si="64"/>
        <v>0</v>
      </c>
      <c r="M23" s="39">
        <f t="shared" si="65"/>
        <v>0</v>
      </c>
      <c r="N23" s="39">
        <f t="shared" si="66"/>
        <v>0</v>
      </c>
      <c r="O23" s="39">
        <f t="shared" si="67"/>
        <v>0</v>
      </c>
      <c r="P23" s="39">
        <f t="shared" si="68"/>
        <v>0</v>
      </c>
      <c r="Q23" s="39">
        <f t="shared" si="69"/>
        <v>0</v>
      </c>
      <c r="R23" s="39">
        <f t="shared" si="70"/>
        <v>0</v>
      </c>
      <c r="S23" s="39">
        <f t="shared" si="71"/>
        <v>0</v>
      </c>
      <c r="T23" s="39">
        <f t="shared" si="72"/>
        <v>0</v>
      </c>
      <c r="U23" s="39">
        <f t="shared" si="73"/>
        <v>0</v>
      </c>
      <c r="V23" s="39">
        <f t="shared" si="74"/>
        <v>3</v>
      </c>
      <c r="W23" s="39">
        <f t="shared" si="75"/>
        <v>0</v>
      </c>
      <c r="X23" s="39">
        <f t="shared" si="76"/>
        <v>0</v>
      </c>
      <c r="Y23" s="39">
        <f t="shared" si="77"/>
        <v>0</v>
      </c>
      <c r="Z23" s="39">
        <f t="shared" si="78"/>
        <v>3</v>
      </c>
      <c r="AA23" s="39">
        <f t="shared" si="79"/>
        <v>0</v>
      </c>
      <c r="AB23" s="39">
        <f t="shared" si="80"/>
        <v>3</v>
      </c>
    </row>
    <row r="24" spans="1:28" x14ac:dyDescent="0.35">
      <c r="A24" s="18" t="str">
        <f>IF(Entrées!B23="","",Entrées!B23)</f>
        <v>Disque diamant Ø230</v>
      </c>
      <c r="B24" s="53">
        <f t="shared" si="54"/>
        <v>0</v>
      </c>
      <c r="C24" s="53">
        <f t="shared" si="55"/>
        <v>0</v>
      </c>
      <c r="D24" s="53">
        <f t="shared" si="56"/>
        <v>0</v>
      </c>
      <c r="E24" s="53">
        <f t="shared" si="57"/>
        <v>0</v>
      </c>
      <c r="F24" s="53">
        <f t="shared" si="58"/>
        <v>0</v>
      </c>
      <c r="G24" s="53">
        <f t="shared" si="59"/>
        <v>0</v>
      </c>
      <c r="H24" s="53">
        <f t="shared" si="60"/>
        <v>0</v>
      </c>
      <c r="I24" s="53">
        <f t="shared" si="61"/>
        <v>0</v>
      </c>
      <c r="J24" s="53">
        <f t="shared" si="62"/>
        <v>0</v>
      </c>
      <c r="K24" s="53">
        <f t="shared" si="63"/>
        <v>0</v>
      </c>
      <c r="L24" s="53">
        <f t="shared" si="64"/>
        <v>0</v>
      </c>
      <c r="M24" s="53">
        <f t="shared" si="65"/>
        <v>0</v>
      </c>
      <c r="N24" s="53">
        <f t="shared" si="66"/>
        <v>0</v>
      </c>
      <c r="O24" s="53">
        <f t="shared" si="67"/>
        <v>0</v>
      </c>
      <c r="P24" s="53">
        <f t="shared" si="68"/>
        <v>0</v>
      </c>
      <c r="Q24" s="53">
        <f t="shared" si="69"/>
        <v>0</v>
      </c>
      <c r="R24" s="53">
        <f t="shared" si="70"/>
        <v>0</v>
      </c>
      <c r="S24" s="53">
        <f t="shared" si="71"/>
        <v>0</v>
      </c>
      <c r="T24" s="53">
        <f t="shared" si="72"/>
        <v>0</v>
      </c>
      <c r="U24" s="53">
        <f t="shared" si="73"/>
        <v>0</v>
      </c>
      <c r="V24" s="53">
        <f t="shared" si="74"/>
        <v>6</v>
      </c>
      <c r="W24" s="53">
        <f t="shared" si="75"/>
        <v>0</v>
      </c>
      <c r="X24" s="53">
        <f t="shared" si="76"/>
        <v>0</v>
      </c>
      <c r="Y24" s="53">
        <f t="shared" si="77"/>
        <v>0</v>
      </c>
      <c r="Z24" s="53">
        <f t="shared" si="78"/>
        <v>6</v>
      </c>
      <c r="AA24" s="53">
        <f t="shared" si="79"/>
        <v>0</v>
      </c>
      <c r="AB24" s="53">
        <f t="shared" si="80"/>
        <v>6</v>
      </c>
    </row>
    <row r="25" spans="1:28" x14ac:dyDescent="0.35">
      <c r="A25" s="18" t="str">
        <f>IF(Entrées!B24="","",Entrées!B24)</f>
        <v>Disque métaux Ø125</v>
      </c>
      <c r="B25" s="39">
        <f t="shared" si="54"/>
        <v>0</v>
      </c>
      <c r="C25" s="39">
        <f t="shared" si="55"/>
        <v>0</v>
      </c>
      <c r="D25" s="39">
        <f t="shared" si="56"/>
        <v>0</v>
      </c>
      <c r="E25" s="39">
        <f t="shared" si="57"/>
        <v>0</v>
      </c>
      <c r="F25" s="39">
        <f t="shared" si="58"/>
        <v>0</v>
      </c>
      <c r="G25" s="39">
        <f t="shared" si="59"/>
        <v>0</v>
      </c>
      <c r="H25" s="39">
        <f t="shared" si="60"/>
        <v>0</v>
      </c>
      <c r="I25" s="39">
        <f t="shared" si="61"/>
        <v>0</v>
      </c>
      <c r="J25" s="39">
        <f t="shared" si="62"/>
        <v>0</v>
      </c>
      <c r="K25" s="39">
        <f t="shared" si="63"/>
        <v>0</v>
      </c>
      <c r="L25" s="39">
        <f t="shared" si="64"/>
        <v>0</v>
      </c>
      <c r="M25" s="39">
        <f t="shared" si="65"/>
        <v>0</v>
      </c>
      <c r="N25" s="39">
        <f t="shared" si="66"/>
        <v>0</v>
      </c>
      <c r="O25" s="39">
        <f t="shared" si="67"/>
        <v>0</v>
      </c>
      <c r="P25" s="39">
        <f t="shared" si="68"/>
        <v>0</v>
      </c>
      <c r="Q25" s="39">
        <f t="shared" si="69"/>
        <v>0</v>
      </c>
      <c r="R25" s="39">
        <f t="shared" si="70"/>
        <v>0</v>
      </c>
      <c r="S25" s="39">
        <f t="shared" si="71"/>
        <v>0</v>
      </c>
      <c r="T25" s="39">
        <f t="shared" si="72"/>
        <v>0</v>
      </c>
      <c r="U25" s="39">
        <f t="shared" si="73"/>
        <v>0</v>
      </c>
      <c r="V25" s="39">
        <f t="shared" si="74"/>
        <v>27</v>
      </c>
      <c r="W25" s="39">
        <f t="shared" si="75"/>
        <v>4</v>
      </c>
      <c r="X25" s="39">
        <f t="shared" si="76"/>
        <v>0</v>
      </c>
      <c r="Y25" s="39">
        <f t="shared" si="77"/>
        <v>0</v>
      </c>
      <c r="Z25" s="39">
        <f t="shared" si="78"/>
        <v>27</v>
      </c>
      <c r="AA25" s="39">
        <f t="shared" si="79"/>
        <v>4</v>
      </c>
      <c r="AB25" s="39">
        <f t="shared" si="80"/>
        <v>23</v>
      </c>
    </row>
    <row r="26" spans="1:28" x14ac:dyDescent="0.35">
      <c r="A26" s="18" t="str">
        <f>IF(Entrées!B25="","",Entrées!B25)</f>
        <v>Disque à poncer Ø180</v>
      </c>
      <c r="B26" s="53">
        <f t="shared" si="54"/>
        <v>0</v>
      </c>
      <c r="C26" s="53">
        <f t="shared" si="55"/>
        <v>0</v>
      </c>
      <c r="D26" s="53">
        <f t="shared" si="56"/>
        <v>0</v>
      </c>
      <c r="E26" s="53">
        <f t="shared" si="57"/>
        <v>0</v>
      </c>
      <c r="F26" s="53">
        <f t="shared" si="58"/>
        <v>0</v>
      </c>
      <c r="G26" s="53">
        <f t="shared" si="59"/>
        <v>0</v>
      </c>
      <c r="H26" s="53">
        <f t="shared" si="60"/>
        <v>0</v>
      </c>
      <c r="I26" s="53">
        <f t="shared" si="61"/>
        <v>0</v>
      </c>
      <c r="J26" s="53">
        <f t="shared" si="62"/>
        <v>0</v>
      </c>
      <c r="K26" s="53">
        <f t="shared" si="63"/>
        <v>0</v>
      </c>
      <c r="L26" s="53">
        <f t="shared" si="64"/>
        <v>0</v>
      </c>
      <c r="M26" s="53">
        <f t="shared" si="65"/>
        <v>0</v>
      </c>
      <c r="N26" s="53">
        <f t="shared" si="66"/>
        <v>0</v>
      </c>
      <c r="O26" s="53">
        <f t="shared" si="67"/>
        <v>0</v>
      </c>
      <c r="P26" s="53">
        <f t="shared" si="68"/>
        <v>0</v>
      </c>
      <c r="Q26" s="53">
        <f t="shared" si="69"/>
        <v>0</v>
      </c>
      <c r="R26" s="53">
        <f t="shared" si="70"/>
        <v>0</v>
      </c>
      <c r="S26" s="53">
        <f t="shared" si="71"/>
        <v>0</v>
      </c>
      <c r="T26" s="53">
        <f t="shared" si="72"/>
        <v>0</v>
      </c>
      <c r="U26" s="53">
        <f t="shared" si="73"/>
        <v>0</v>
      </c>
      <c r="V26" s="53">
        <f t="shared" si="74"/>
        <v>3</v>
      </c>
      <c r="W26" s="53">
        <f t="shared" si="75"/>
        <v>0</v>
      </c>
      <c r="X26" s="53">
        <f t="shared" si="76"/>
        <v>0</v>
      </c>
      <c r="Y26" s="53">
        <f t="shared" si="77"/>
        <v>0</v>
      </c>
      <c r="Z26" s="53">
        <f t="shared" si="78"/>
        <v>3</v>
      </c>
      <c r="AA26" s="53">
        <f t="shared" si="79"/>
        <v>0</v>
      </c>
      <c r="AB26" s="53">
        <f t="shared" si="80"/>
        <v>3</v>
      </c>
    </row>
    <row r="27" spans="1:28" x14ac:dyDescent="0.35">
      <c r="A27" s="18" t="str">
        <f>IF(Entrées!B26="","",Entrées!B26)</f>
        <v>Disque métaux Ø230</v>
      </c>
      <c r="B27" s="39">
        <f t="shared" si="54"/>
        <v>0</v>
      </c>
      <c r="C27" s="39">
        <f t="shared" si="55"/>
        <v>0</v>
      </c>
      <c r="D27" s="39">
        <f t="shared" si="56"/>
        <v>0</v>
      </c>
      <c r="E27" s="39">
        <f t="shared" si="57"/>
        <v>0</v>
      </c>
      <c r="F27" s="39">
        <f t="shared" si="58"/>
        <v>0</v>
      </c>
      <c r="G27" s="39">
        <f t="shared" si="59"/>
        <v>0</v>
      </c>
      <c r="H27" s="39">
        <f t="shared" si="60"/>
        <v>0</v>
      </c>
      <c r="I27" s="39">
        <f t="shared" si="61"/>
        <v>0</v>
      </c>
      <c r="J27" s="39">
        <f t="shared" si="62"/>
        <v>0</v>
      </c>
      <c r="K27" s="39">
        <f t="shared" si="63"/>
        <v>0</v>
      </c>
      <c r="L27" s="39">
        <f t="shared" si="64"/>
        <v>0</v>
      </c>
      <c r="M27" s="39">
        <f t="shared" si="65"/>
        <v>0</v>
      </c>
      <c r="N27" s="39">
        <f t="shared" si="66"/>
        <v>0</v>
      </c>
      <c r="O27" s="39">
        <f t="shared" si="67"/>
        <v>0</v>
      </c>
      <c r="P27" s="39">
        <f t="shared" si="68"/>
        <v>0</v>
      </c>
      <c r="Q27" s="39">
        <f t="shared" si="69"/>
        <v>0</v>
      </c>
      <c r="R27" s="39">
        <f t="shared" si="70"/>
        <v>0</v>
      </c>
      <c r="S27" s="39">
        <f t="shared" si="71"/>
        <v>0</v>
      </c>
      <c r="T27" s="39">
        <f t="shared" si="72"/>
        <v>0</v>
      </c>
      <c r="U27" s="39">
        <f t="shared" si="73"/>
        <v>0</v>
      </c>
      <c r="V27" s="39">
        <f t="shared" si="74"/>
        <v>58</v>
      </c>
      <c r="W27" s="39">
        <f t="shared" si="75"/>
        <v>0</v>
      </c>
      <c r="X27" s="39">
        <f t="shared" si="76"/>
        <v>0</v>
      </c>
      <c r="Y27" s="39">
        <f t="shared" si="77"/>
        <v>0</v>
      </c>
      <c r="Z27" s="39">
        <f t="shared" si="78"/>
        <v>58</v>
      </c>
      <c r="AA27" s="39">
        <f t="shared" si="79"/>
        <v>0</v>
      </c>
      <c r="AB27" s="39">
        <f t="shared" si="80"/>
        <v>58</v>
      </c>
    </row>
    <row r="28" spans="1:28" x14ac:dyDescent="0.35">
      <c r="A28" s="18" t="str">
        <f>IF(Entrées!B27="","",Entrées!B27)</f>
        <v>Douilles d'ancrage</v>
      </c>
      <c r="B28" s="53">
        <f t="shared" si="54"/>
        <v>0</v>
      </c>
      <c r="C28" s="53">
        <f t="shared" si="55"/>
        <v>0</v>
      </c>
      <c r="D28" s="53">
        <f t="shared" si="56"/>
        <v>0</v>
      </c>
      <c r="E28" s="53">
        <f t="shared" si="57"/>
        <v>0</v>
      </c>
      <c r="F28" s="53">
        <f t="shared" si="58"/>
        <v>0</v>
      </c>
      <c r="G28" s="53">
        <f t="shared" si="59"/>
        <v>0</v>
      </c>
      <c r="H28" s="53">
        <f t="shared" si="60"/>
        <v>0</v>
      </c>
      <c r="I28" s="53">
        <f t="shared" si="61"/>
        <v>0</v>
      </c>
      <c r="J28" s="53">
        <f t="shared" si="62"/>
        <v>0</v>
      </c>
      <c r="K28" s="53">
        <f t="shared" si="63"/>
        <v>0</v>
      </c>
      <c r="L28" s="53">
        <f t="shared" si="64"/>
        <v>0</v>
      </c>
      <c r="M28" s="53">
        <f t="shared" si="65"/>
        <v>0</v>
      </c>
      <c r="N28" s="53">
        <f t="shared" si="66"/>
        <v>0</v>
      </c>
      <c r="O28" s="53">
        <f t="shared" si="67"/>
        <v>0</v>
      </c>
      <c r="P28" s="53">
        <f t="shared" si="68"/>
        <v>0</v>
      </c>
      <c r="Q28" s="53">
        <f t="shared" si="69"/>
        <v>0</v>
      </c>
      <c r="R28" s="53">
        <f t="shared" si="70"/>
        <v>0</v>
      </c>
      <c r="S28" s="53">
        <f t="shared" si="71"/>
        <v>0</v>
      </c>
      <c r="T28" s="53">
        <f t="shared" si="72"/>
        <v>0</v>
      </c>
      <c r="U28" s="53">
        <f t="shared" si="73"/>
        <v>0</v>
      </c>
      <c r="V28" s="53">
        <f t="shared" si="74"/>
        <v>13</v>
      </c>
      <c r="W28" s="53">
        <f t="shared" si="75"/>
        <v>0</v>
      </c>
      <c r="X28" s="53">
        <f t="shared" si="76"/>
        <v>0</v>
      </c>
      <c r="Y28" s="53">
        <f t="shared" si="77"/>
        <v>0</v>
      </c>
      <c r="Z28" s="53">
        <f t="shared" si="78"/>
        <v>13</v>
      </c>
      <c r="AA28" s="53">
        <f t="shared" si="79"/>
        <v>0</v>
      </c>
      <c r="AB28" s="53">
        <f t="shared" si="80"/>
        <v>13</v>
      </c>
    </row>
    <row r="29" spans="1:28" x14ac:dyDescent="0.35">
      <c r="A29" s="18" t="str">
        <f>IF(Entrées!B28="","",Entrées!B28)</f>
        <v>Ecrou 18x80</v>
      </c>
      <c r="B29" s="39">
        <f t="shared" si="54"/>
        <v>0</v>
      </c>
      <c r="C29" s="39">
        <f t="shared" si="55"/>
        <v>0</v>
      </c>
      <c r="D29" s="39">
        <f t="shared" si="56"/>
        <v>0</v>
      </c>
      <c r="E29" s="39">
        <f t="shared" si="57"/>
        <v>0</v>
      </c>
      <c r="F29" s="39">
        <f t="shared" si="58"/>
        <v>0</v>
      </c>
      <c r="G29" s="39">
        <f t="shared" si="59"/>
        <v>0</v>
      </c>
      <c r="H29" s="39">
        <f t="shared" si="60"/>
        <v>0</v>
      </c>
      <c r="I29" s="39">
        <f t="shared" si="61"/>
        <v>0</v>
      </c>
      <c r="J29" s="39">
        <f t="shared" si="62"/>
        <v>0</v>
      </c>
      <c r="K29" s="39">
        <f t="shared" si="63"/>
        <v>0</v>
      </c>
      <c r="L29" s="39">
        <f t="shared" si="64"/>
        <v>0</v>
      </c>
      <c r="M29" s="39">
        <f t="shared" si="65"/>
        <v>0</v>
      </c>
      <c r="N29" s="39">
        <f t="shared" si="66"/>
        <v>0</v>
      </c>
      <c r="O29" s="39">
        <f t="shared" si="67"/>
        <v>0</v>
      </c>
      <c r="P29" s="39">
        <f t="shared" si="68"/>
        <v>0</v>
      </c>
      <c r="Q29" s="39">
        <f t="shared" si="69"/>
        <v>0</v>
      </c>
      <c r="R29" s="39">
        <f t="shared" si="70"/>
        <v>0</v>
      </c>
      <c r="S29" s="39">
        <f t="shared" si="71"/>
        <v>0</v>
      </c>
      <c r="T29" s="39">
        <f t="shared" si="72"/>
        <v>0</v>
      </c>
      <c r="U29" s="39">
        <f t="shared" si="73"/>
        <v>0</v>
      </c>
      <c r="V29" s="39">
        <f t="shared" si="74"/>
        <v>75</v>
      </c>
      <c r="W29" s="39">
        <f t="shared" si="75"/>
        <v>0</v>
      </c>
      <c r="X29" s="39">
        <f t="shared" si="76"/>
        <v>0</v>
      </c>
      <c r="Y29" s="39">
        <f t="shared" si="77"/>
        <v>0</v>
      </c>
      <c r="Z29" s="39">
        <f t="shared" si="78"/>
        <v>75</v>
      </c>
      <c r="AA29" s="39">
        <f t="shared" si="79"/>
        <v>0</v>
      </c>
      <c r="AB29" s="39">
        <f t="shared" si="80"/>
        <v>75</v>
      </c>
    </row>
    <row r="30" spans="1:28" x14ac:dyDescent="0.35">
      <c r="A30" s="18" t="str">
        <f>IF(Entrées!B29="","",Entrées!B29)</f>
        <v>Embase colson</v>
      </c>
      <c r="B30" s="53">
        <f t="shared" si="54"/>
        <v>0</v>
      </c>
      <c r="C30" s="53">
        <f t="shared" si="55"/>
        <v>0</v>
      </c>
      <c r="D30" s="53">
        <f t="shared" si="56"/>
        <v>0</v>
      </c>
      <c r="E30" s="53">
        <f t="shared" si="57"/>
        <v>0</v>
      </c>
      <c r="F30" s="53">
        <f t="shared" si="58"/>
        <v>0</v>
      </c>
      <c r="G30" s="53">
        <f t="shared" si="59"/>
        <v>0</v>
      </c>
      <c r="H30" s="53">
        <f t="shared" si="60"/>
        <v>0</v>
      </c>
      <c r="I30" s="53">
        <f t="shared" si="61"/>
        <v>0</v>
      </c>
      <c r="J30" s="53">
        <f t="shared" si="62"/>
        <v>0</v>
      </c>
      <c r="K30" s="53">
        <f t="shared" si="63"/>
        <v>0</v>
      </c>
      <c r="L30" s="53">
        <f t="shared" si="64"/>
        <v>0</v>
      </c>
      <c r="M30" s="53">
        <f t="shared" si="65"/>
        <v>0</v>
      </c>
      <c r="N30" s="53">
        <f t="shared" si="66"/>
        <v>0</v>
      </c>
      <c r="O30" s="53">
        <f t="shared" si="67"/>
        <v>0</v>
      </c>
      <c r="P30" s="53">
        <f t="shared" si="68"/>
        <v>0</v>
      </c>
      <c r="Q30" s="53">
        <f t="shared" si="69"/>
        <v>0</v>
      </c>
      <c r="R30" s="53">
        <f t="shared" si="70"/>
        <v>0</v>
      </c>
      <c r="S30" s="53">
        <f t="shared" si="71"/>
        <v>0</v>
      </c>
      <c r="T30" s="53">
        <f t="shared" si="72"/>
        <v>0</v>
      </c>
      <c r="U30" s="53">
        <f t="shared" si="73"/>
        <v>0</v>
      </c>
      <c r="V30" s="53">
        <f t="shared" si="74"/>
        <v>160</v>
      </c>
      <c r="W30" s="53">
        <f t="shared" si="75"/>
        <v>0</v>
      </c>
      <c r="X30" s="53">
        <f t="shared" si="76"/>
        <v>0</v>
      </c>
      <c r="Y30" s="53">
        <f t="shared" si="77"/>
        <v>0</v>
      </c>
      <c r="Z30" s="53">
        <f t="shared" si="78"/>
        <v>160</v>
      </c>
      <c r="AA30" s="53">
        <f t="shared" si="79"/>
        <v>0</v>
      </c>
      <c r="AB30" s="53">
        <f t="shared" si="80"/>
        <v>160</v>
      </c>
    </row>
    <row r="31" spans="1:28" x14ac:dyDescent="0.35">
      <c r="A31" s="18" t="str">
        <f>IF(Entrées!B30="","",Entrées!B30)</f>
        <v>Embout tuyau femelle</v>
      </c>
      <c r="B31" s="39">
        <f t="shared" si="54"/>
        <v>0</v>
      </c>
      <c r="C31" s="39">
        <f t="shared" si="55"/>
        <v>0</v>
      </c>
      <c r="D31" s="39">
        <f t="shared" si="56"/>
        <v>0</v>
      </c>
      <c r="E31" s="39">
        <f t="shared" si="57"/>
        <v>0</v>
      </c>
      <c r="F31" s="39">
        <f t="shared" si="58"/>
        <v>0</v>
      </c>
      <c r="G31" s="39">
        <f t="shared" si="59"/>
        <v>0</v>
      </c>
      <c r="H31" s="39">
        <f t="shared" si="60"/>
        <v>0</v>
      </c>
      <c r="I31" s="39">
        <f t="shared" si="61"/>
        <v>0</v>
      </c>
      <c r="J31" s="39">
        <f t="shared" si="62"/>
        <v>0</v>
      </c>
      <c r="K31" s="39">
        <f t="shared" si="63"/>
        <v>0</v>
      </c>
      <c r="L31" s="39">
        <f t="shared" si="64"/>
        <v>0</v>
      </c>
      <c r="M31" s="39">
        <f t="shared" si="65"/>
        <v>0</v>
      </c>
      <c r="N31" s="39">
        <f t="shared" si="66"/>
        <v>0</v>
      </c>
      <c r="O31" s="39">
        <f t="shared" si="67"/>
        <v>0</v>
      </c>
      <c r="P31" s="39">
        <f t="shared" si="68"/>
        <v>0</v>
      </c>
      <c r="Q31" s="39">
        <f t="shared" si="69"/>
        <v>0</v>
      </c>
      <c r="R31" s="39">
        <f t="shared" si="70"/>
        <v>0</v>
      </c>
      <c r="S31" s="39">
        <f t="shared" si="71"/>
        <v>0</v>
      </c>
      <c r="T31" s="39">
        <f t="shared" si="72"/>
        <v>0</v>
      </c>
      <c r="U31" s="39">
        <f t="shared" si="73"/>
        <v>0</v>
      </c>
      <c r="V31" s="39">
        <f t="shared" si="74"/>
        <v>6</v>
      </c>
      <c r="W31" s="39">
        <f t="shared" si="75"/>
        <v>3</v>
      </c>
      <c r="X31" s="39">
        <f t="shared" si="76"/>
        <v>0</v>
      </c>
      <c r="Y31" s="39">
        <f t="shared" si="77"/>
        <v>0</v>
      </c>
      <c r="Z31" s="39">
        <f t="shared" si="78"/>
        <v>6</v>
      </c>
      <c r="AA31" s="39">
        <f t="shared" si="79"/>
        <v>3</v>
      </c>
      <c r="AB31" s="39">
        <f t="shared" si="80"/>
        <v>3</v>
      </c>
    </row>
    <row r="32" spans="1:28" x14ac:dyDescent="0.35">
      <c r="A32" s="18" t="str">
        <f>IF(Entrées!B31="","",Entrées!B31)</f>
        <v>Embout tuyau male/male</v>
      </c>
      <c r="B32" s="53">
        <f t="shared" si="54"/>
        <v>0</v>
      </c>
      <c r="C32" s="53">
        <f t="shared" si="55"/>
        <v>0</v>
      </c>
      <c r="D32" s="53">
        <f t="shared" si="56"/>
        <v>0</v>
      </c>
      <c r="E32" s="53">
        <f t="shared" si="57"/>
        <v>0</v>
      </c>
      <c r="F32" s="53">
        <f t="shared" si="58"/>
        <v>0</v>
      </c>
      <c r="G32" s="53">
        <f t="shared" si="59"/>
        <v>0</v>
      </c>
      <c r="H32" s="53">
        <f t="shared" si="60"/>
        <v>0</v>
      </c>
      <c r="I32" s="53">
        <f t="shared" si="61"/>
        <v>0</v>
      </c>
      <c r="J32" s="53">
        <f t="shared" si="62"/>
        <v>0</v>
      </c>
      <c r="K32" s="53">
        <f t="shared" si="63"/>
        <v>0</v>
      </c>
      <c r="L32" s="53">
        <f t="shared" si="64"/>
        <v>0</v>
      </c>
      <c r="M32" s="53">
        <f t="shared" si="65"/>
        <v>0</v>
      </c>
      <c r="N32" s="53">
        <f t="shared" si="66"/>
        <v>0</v>
      </c>
      <c r="O32" s="53">
        <f t="shared" si="67"/>
        <v>0</v>
      </c>
      <c r="P32" s="53">
        <f t="shared" si="68"/>
        <v>0</v>
      </c>
      <c r="Q32" s="53">
        <f t="shared" si="69"/>
        <v>0</v>
      </c>
      <c r="R32" s="53">
        <f t="shared" si="70"/>
        <v>0</v>
      </c>
      <c r="S32" s="53">
        <f t="shared" si="71"/>
        <v>0</v>
      </c>
      <c r="T32" s="53">
        <f t="shared" si="72"/>
        <v>0</v>
      </c>
      <c r="U32" s="53">
        <f t="shared" si="73"/>
        <v>0</v>
      </c>
      <c r="V32" s="53">
        <f t="shared" si="74"/>
        <v>2</v>
      </c>
      <c r="W32" s="53">
        <f t="shared" si="75"/>
        <v>1</v>
      </c>
      <c r="X32" s="53">
        <f t="shared" si="76"/>
        <v>0</v>
      </c>
      <c r="Y32" s="53">
        <f t="shared" si="77"/>
        <v>0</v>
      </c>
      <c r="Z32" s="53">
        <f t="shared" si="78"/>
        <v>2</v>
      </c>
      <c r="AA32" s="53">
        <f t="shared" si="79"/>
        <v>1</v>
      </c>
      <c r="AB32" s="53">
        <f t="shared" si="80"/>
        <v>1</v>
      </c>
    </row>
    <row r="33" spans="1:28" x14ac:dyDescent="0.35">
      <c r="A33" s="18" t="str">
        <f>IF(Entrées!B32="","",Entrées!B32)</f>
        <v>Embout visseuse</v>
      </c>
      <c r="B33" s="39">
        <f t="shared" si="54"/>
        <v>0</v>
      </c>
      <c r="C33" s="39">
        <f t="shared" si="55"/>
        <v>0</v>
      </c>
      <c r="D33" s="39">
        <f t="shared" si="56"/>
        <v>0</v>
      </c>
      <c r="E33" s="39">
        <f t="shared" si="57"/>
        <v>0</v>
      </c>
      <c r="F33" s="39">
        <f t="shared" si="58"/>
        <v>0</v>
      </c>
      <c r="G33" s="39">
        <f t="shared" si="59"/>
        <v>0</v>
      </c>
      <c r="H33" s="39">
        <f t="shared" si="60"/>
        <v>0</v>
      </c>
      <c r="I33" s="39">
        <f t="shared" si="61"/>
        <v>0</v>
      </c>
      <c r="J33" s="39">
        <f t="shared" si="62"/>
        <v>0</v>
      </c>
      <c r="K33" s="39">
        <f t="shared" si="63"/>
        <v>0</v>
      </c>
      <c r="L33" s="39">
        <f t="shared" si="64"/>
        <v>0</v>
      </c>
      <c r="M33" s="39">
        <f t="shared" si="65"/>
        <v>0</v>
      </c>
      <c r="N33" s="39">
        <f t="shared" si="66"/>
        <v>0</v>
      </c>
      <c r="O33" s="39">
        <f t="shared" si="67"/>
        <v>0</v>
      </c>
      <c r="P33" s="39">
        <f t="shared" si="68"/>
        <v>0</v>
      </c>
      <c r="Q33" s="39">
        <f t="shared" si="69"/>
        <v>0</v>
      </c>
      <c r="R33" s="39">
        <f t="shared" si="70"/>
        <v>0</v>
      </c>
      <c r="S33" s="39">
        <f t="shared" si="71"/>
        <v>0</v>
      </c>
      <c r="T33" s="39">
        <f t="shared" si="72"/>
        <v>0</v>
      </c>
      <c r="U33" s="39">
        <f t="shared" si="73"/>
        <v>0</v>
      </c>
      <c r="V33" s="39">
        <f t="shared" si="74"/>
        <v>7</v>
      </c>
      <c r="W33" s="39">
        <f t="shared" si="75"/>
        <v>0</v>
      </c>
      <c r="X33" s="39">
        <f t="shared" si="76"/>
        <v>0</v>
      </c>
      <c r="Y33" s="39">
        <f t="shared" si="77"/>
        <v>0</v>
      </c>
      <c r="Z33" s="39">
        <f t="shared" si="78"/>
        <v>7</v>
      </c>
      <c r="AA33" s="39">
        <f t="shared" si="79"/>
        <v>0</v>
      </c>
      <c r="AB33" s="39">
        <f t="shared" si="80"/>
        <v>7</v>
      </c>
    </row>
    <row r="34" spans="1:28" x14ac:dyDescent="0.35">
      <c r="A34" s="18" t="str">
        <f>IF(Entrées!B33="","",Entrées!B33)</f>
        <v>Foret béton Ø10 200/260</v>
      </c>
      <c r="B34" s="53">
        <f t="shared" si="54"/>
        <v>0</v>
      </c>
      <c r="C34" s="53">
        <f t="shared" si="55"/>
        <v>0</v>
      </c>
      <c r="D34" s="53">
        <f t="shared" si="56"/>
        <v>0</v>
      </c>
      <c r="E34" s="53">
        <f t="shared" si="57"/>
        <v>0</v>
      </c>
      <c r="F34" s="53">
        <f t="shared" si="58"/>
        <v>0</v>
      </c>
      <c r="G34" s="53">
        <f t="shared" si="59"/>
        <v>0</v>
      </c>
      <c r="H34" s="53">
        <f t="shared" si="60"/>
        <v>0</v>
      </c>
      <c r="I34" s="53">
        <f t="shared" si="61"/>
        <v>0</v>
      </c>
      <c r="J34" s="53">
        <f t="shared" si="62"/>
        <v>0</v>
      </c>
      <c r="K34" s="53">
        <f t="shared" si="63"/>
        <v>0</v>
      </c>
      <c r="L34" s="53">
        <f t="shared" si="64"/>
        <v>0</v>
      </c>
      <c r="M34" s="53">
        <f t="shared" si="65"/>
        <v>0</v>
      </c>
      <c r="N34" s="53">
        <f t="shared" si="66"/>
        <v>0</v>
      </c>
      <c r="O34" s="53">
        <f t="shared" si="67"/>
        <v>0</v>
      </c>
      <c r="P34" s="53">
        <f t="shared" si="68"/>
        <v>0</v>
      </c>
      <c r="Q34" s="53">
        <f t="shared" si="69"/>
        <v>0</v>
      </c>
      <c r="R34" s="53">
        <f t="shared" si="70"/>
        <v>0</v>
      </c>
      <c r="S34" s="53">
        <f t="shared" si="71"/>
        <v>0</v>
      </c>
      <c r="T34" s="53">
        <f t="shared" si="72"/>
        <v>0</v>
      </c>
      <c r="U34" s="53">
        <f t="shared" si="73"/>
        <v>0</v>
      </c>
      <c r="V34" s="53">
        <f t="shared" si="74"/>
        <v>2</v>
      </c>
      <c r="W34" s="53">
        <f t="shared" si="75"/>
        <v>0</v>
      </c>
      <c r="X34" s="53">
        <f t="shared" si="76"/>
        <v>0</v>
      </c>
      <c r="Y34" s="53">
        <f t="shared" si="77"/>
        <v>0</v>
      </c>
      <c r="Z34" s="53">
        <f t="shared" si="78"/>
        <v>2</v>
      </c>
      <c r="AA34" s="53">
        <f t="shared" si="79"/>
        <v>0</v>
      </c>
      <c r="AB34" s="53">
        <f t="shared" si="80"/>
        <v>2</v>
      </c>
    </row>
    <row r="35" spans="1:28" x14ac:dyDescent="0.35">
      <c r="A35" s="18" t="str">
        <f>IF(Entrées!B34="","",Entrées!B34)</f>
        <v>Foret béton Ø10 390/430</v>
      </c>
      <c r="B35" s="39">
        <f t="shared" si="54"/>
        <v>0</v>
      </c>
      <c r="C35" s="39">
        <f t="shared" si="55"/>
        <v>0</v>
      </c>
      <c r="D35" s="39">
        <f t="shared" si="56"/>
        <v>0</v>
      </c>
      <c r="E35" s="39">
        <f t="shared" si="57"/>
        <v>0</v>
      </c>
      <c r="F35" s="39">
        <f t="shared" si="58"/>
        <v>0</v>
      </c>
      <c r="G35" s="39">
        <f t="shared" si="59"/>
        <v>0</v>
      </c>
      <c r="H35" s="39">
        <f t="shared" si="60"/>
        <v>0</v>
      </c>
      <c r="I35" s="39">
        <f t="shared" si="61"/>
        <v>0</v>
      </c>
      <c r="J35" s="39">
        <f t="shared" si="62"/>
        <v>0</v>
      </c>
      <c r="K35" s="39">
        <f t="shared" si="63"/>
        <v>0</v>
      </c>
      <c r="L35" s="39">
        <f t="shared" si="64"/>
        <v>0</v>
      </c>
      <c r="M35" s="39">
        <f t="shared" si="65"/>
        <v>0</v>
      </c>
      <c r="N35" s="39">
        <f t="shared" si="66"/>
        <v>0</v>
      </c>
      <c r="O35" s="39">
        <f t="shared" si="67"/>
        <v>0</v>
      </c>
      <c r="P35" s="39">
        <f t="shared" si="68"/>
        <v>0</v>
      </c>
      <c r="Q35" s="39">
        <f t="shared" si="69"/>
        <v>0</v>
      </c>
      <c r="R35" s="39">
        <f t="shared" si="70"/>
        <v>0</v>
      </c>
      <c r="S35" s="39">
        <f t="shared" si="71"/>
        <v>0</v>
      </c>
      <c r="T35" s="39">
        <f t="shared" si="72"/>
        <v>0</v>
      </c>
      <c r="U35" s="39">
        <f t="shared" si="73"/>
        <v>0</v>
      </c>
      <c r="V35" s="39">
        <f t="shared" si="74"/>
        <v>2</v>
      </c>
      <c r="W35" s="39">
        <f t="shared" si="75"/>
        <v>0</v>
      </c>
      <c r="X35" s="39">
        <f t="shared" si="76"/>
        <v>0</v>
      </c>
      <c r="Y35" s="39">
        <f t="shared" si="77"/>
        <v>0</v>
      </c>
      <c r="Z35" s="39">
        <f t="shared" si="78"/>
        <v>2</v>
      </c>
      <c r="AA35" s="39">
        <f t="shared" si="79"/>
        <v>0</v>
      </c>
      <c r="AB35" s="39">
        <f t="shared" si="80"/>
        <v>2</v>
      </c>
    </row>
    <row r="36" spans="1:28" x14ac:dyDescent="0.35">
      <c r="A36" s="18" t="str">
        <f>IF(Entrées!B35="","",Entrées!B35)</f>
        <v xml:space="preserve">Foret béton Ø12 </v>
      </c>
      <c r="B36" s="53">
        <f t="shared" si="54"/>
        <v>0</v>
      </c>
      <c r="C36" s="53">
        <f t="shared" si="55"/>
        <v>0</v>
      </c>
      <c r="D36" s="53">
        <f t="shared" si="56"/>
        <v>0</v>
      </c>
      <c r="E36" s="53">
        <f t="shared" si="57"/>
        <v>0</v>
      </c>
      <c r="F36" s="53">
        <f t="shared" si="58"/>
        <v>0</v>
      </c>
      <c r="G36" s="53">
        <f t="shared" si="59"/>
        <v>0</v>
      </c>
      <c r="H36" s="53">
        <f t="shared" si="60"/>
        <v>0</v>
      </c>
      <c r="I36" s="53">
        <f t="shared" si="61"/>
        <v>0</v>
      </c>
      <c r="J36" s="53">
        <f t="shared" si="62"/>
        <v>0</v>
      </c>
      <c r="K36" s="53">
        <f t="shared" si="63"/>
        <v>0</v>
      </c>
      <c r="L36" s="53">
        <f t="shared" si="64"/>
        <v>0</v>
      </c>
      <c r="M36" s="53">
        <f t="shared" si="65"/>
        <v>0</v>
      </c>
      <c r="N36" s="53">
        <f t="shared" si="66"/>
        <v>0</v>
      </c>
      <c r="O36" s="53">
        <f t="shared" si="67"/>
        <v>0</v>
      </c>
      <c r="P36" s="53">
        <f t="shared" si="68"/>
        <v>0</v>
      </c>
      <c r="Q36" s="53">
        <f t="shared" si="69"/>
        <v>0</v>
      </c>
      <c r="R36" s="53">
        <f t="shared" si="70"/>
        <v>0</v>
      </c>
      <c r="S36" s="53">
        <f t="shared" si="71"/>
        <v>0</v>
      </c>
      <c r="T36" s="53">
        <f t="shared" si="72"/>
        <v>0</v>
      </c>
      <c r="U36" s="53">
        <f t="shared" si="73"/>
        <v>0</v>
      </c>
      <c r="V36" s="53">
        <f t="shared" si="74"/>
        <v>2</v>
      </c>
      <c r="W36" s="53">
        <f t="shared" si="75"/>
        <v>0</v>
      </c>
      <c r="X36" s="53">
        <f t="shared" si="76"/>
        <v>0</v>
      </c>
      <c r="Y36" s="53">
        <f t="shared" si="77"/>
        <v>0</v>
      </c>
      <c r="Z36" s="53">
        <f t="shared" si="78"/>
        <v>2</v>
      </c>
      <c r="AA36" s="53">
        <f t="shared" si="79"/>
        <v>0</v>
      </c>
      <c r="AB36" s="53">
        <f t="shared" si="80"/>
        <v>2</v>
      </c>
    </row>
    <row r="37" spans="1:28" x14ac:dyDescent="0.35">
      <c r="A37" s="18" t="str">
        <f>IF(Entrées!B36="","",Entrées!B36)</f>
        <v>Foret béton Ø5</v>
      </c>
      <c r="B37" s="39">
        <f t="shared" si="54"/>
        <v>0</v>
      </c>
      <c r="C37" s="39">
        <f t="shared" si="55"/>
        <v>0</v>
      </c>
      <c r="D37" s="39">
        <f t="shared" si="56"/>
        <v>0</v>
      </c>
      <c r="E37" s="39">
        <f t="shared" si="57"/>
        <v>0</v>
      </c>
      <c r="F37" s="39">
        <f t="shared" si="58"/>
        <v>0</v>
      </c>
      <c r="G37" s="39">
        <f t="shared" si="59"/>
        <v>0</v>
      </c>
      <c r="H37" s="39">
        <f t="shared" si="60"/>
        <v>0</v>
      </c>
      <c r="I37" s="39">
        <f t="shared" si="61"/>
        <v>0</v>
      </c>
      <c r="J37" s="39">
        <f t="shared" si="62"/>
        <v>0</v>
      </c>
      <c r="K37" s="39">
        <f t="shared" si="63"/>
        <v>0</v>
      </c>
      <c r="L37" s="39">
        <f t="shared" si="64"/>
        <v>0</v>
      </c>
      <c r="M37" s="39">
        <f t="shared" si="65"/>
        <v>0</v>
      </c>
      <c r="N37" s="39">
        <f t="shared" si="66"/>
        <v>0</v>
      </c>
      <c r="O37" s="39">
        <f t="shared" si="67"/>
        <v>0</v>
      </c>
      <c r="P37" s="39">
        <f t="shared" si="68"/>
        <v>0</v>
      </c>
      <c r="Q37" s="39">
        <f t="shared" si="69"/>
        <v>0</v>
      </c>
      <c r="R37" s="39">
        <f t="shared" si="70"/>
        <v>0</v>
      </c>
      <c r="S37" s="39">
        <f t="shared" si="71"/>
        <v>0</v>
      </c>
      <c r="T37" s="39">
        <f t="shared" si="72"/>
        <v>0</v>
      </c>
      <c r="U37" s="39">
        <f t="shared" si="73"/>
        <v>0</v>
      </c>
      <c r="V37" s="39">
        <f t="shared" si="74"/>
        <v>3</v>
      </c>
      <c r="W37" s="39">
        <f t="shared" si="75"/>
        <v>0</v>
      </c>
      <c r="X37" s="39">
        <f t="shared" si="76"/>
        <v>0</v>
      </c>
      <c r="Y37" s="39">
        <f t="shared" si="77"/>
        <v>0</v>
      </c>
      <c r="Z37" s="39">
        <f t="shared" si="78"/>
        <v>3</v>
      </c>
      <c r="AA37" s="39">
        <f t="shared" si="79"/>
        <v>0</v>
      </c>
      <c r="AB37" s="39">
        <f t="shared" si="80"/>
        <v>3</v>
      </c>
    </row>
    <row r="38" spans="1:28" x14ac:dyDescent="0.35">
      <c r="A38" s="18" t="str">
        <f>IF(Entrées!B37="","",Entrées!B37)</f>
        <v>Foret béton Ø6</v>
      </c>
      <c r="B38" s="53">
        <f t="shared" si="54"/>
        <v>0</v>
      </c>
      <c r="C38" s="53">
        <f t="shared" si="55"/>
        <v>0</v>
      </c>
      <c r="D38" s="53">
        <f t="shared" si="56"/>
        <v>0</v>
      </c>
      <c r="E38" s="53">
        <f t="shared" si="57"/>
        <v>0</v>
      </c>
      <c r="F38" s="53">
        <f t="shared" si="58"/>
        <v>0</v>
      </c>
      <c r="G38" s="53">
        <f t="shared" si="59"/>
        <v>0</v>
      </c>
      <c r="H38" s="53">
        <f t="shared" si="60"/>
        <v>0</v>
      </c>
      <c r="I38" s="53">
        <f t="shared" si="61"/>
        <v>0</v>
      </c>
      <c r="J38" s="53">
        <f t="shared" si="62"/>
        <v>0</v>
      </c>
      <c r="K38" s="53">
        <f t="shared" si="63"/>
        <v>0</v>
      </c>
      <c r="L38" s="53">
        <f t="shared" si="64"/>
        <v>0</v>
      </c>
      <c r="M38" s="53">
        <f t="shared" si="65"/>
        <v>0</v>
      </c>
      <c r="N38" s="53">
        <f t="shared" si="66"/>
        <v>0</v>
      </c>
      <c r="O38" s="53">
        <f t="shared" si="67"/>
        <v>0</v>
      </c>
      <c r="P38" s="53">
        <f t="shared" si="68"/>
        <v>0</v>
      </c>
      <c r="Q38" s="53">
        <f t="shared" si="69"/>
        <v>0</v>
      </c>
      <c r="R38" s="53">
        <f t="shared" si="70"/>
        <v>0</v>
      </c>
      <c r="S38" s="53">
        <f t="shared" si="71"/>
        <v>0</v>
      </c>
      <c r="T38" s="53">
        <f t="shared" si="72"/>
        <v>0</v>
      </c>
      <c r="U38" s="53">
        <f t="shared" si="73"/>
        <v>0</v>
      </c>
      <c r="V38" s="53">
        <f t="shared" si="74"/>
        <v>11</v>
      </c>
      <c r="W38" s="53">
        <f t="shared" si="75"/>
        <v>0</v>
      </c>
      <c r="X38" s="53">
        <f t="shared" si="76"/>
        <v>0</v>
      </c>
      <c r="Y38" s="53">
        <f t="shared" si="77"/>
        <v>0</v>
      </c>
      <c r="Z38" s="53">
        <f t="shared" si="78"/>
        <v>11</v>
      </c>
      <c r="AA38" s="53">
        <f t="shared" si="79"/>
        <v>0</v>
      </c>
      <c r="AB38" s="53">
        <f t="shared" si="80"/>
        <v>11</v>
      </c>
    </row>
    <row r="39" spans="1:28" x14ac:dyDescent="0.35">
      <c r="A39" s="18" t="str">
        <f>IF(Entrées!B38="","",Entrées!B38)</f>
        <v>Foret béton Ø8</v>
      </c>
      <c r="B39" s="39">
        <f t="shared" si="54"/>
        <v>0</v>
      </c>
      <c r="C39" s="39">
        <f t="shared" si="55"/>
        <v>0</v>
      </c>
      <c r="D39" s="39">
        <f t="shared" si="56"/>
        <v>0</v>
      </c>
      <c r="E39" s="39">
        <f t="shared" si="57"/>
        <v>0</v>
      </c>
      <c r="F39" s="39">
        <f t="shared" si="58"/>
        <v>0</v>
      </c>
      <c r="G39" s="39">
        <f t="shared" si="59"/>
        <v>0</v>
      </c>
      <c r="H39" s="39">
        <f t="shared" si="60"/>
        <v>0</v>
      </c>
      <c r="I39" s="39">
        <f t="shared" si="61"/>
        <v>0</v>
      </c>
      <c r="J39" s="39">
        <f t="shared" si="62"/>
        <v>0</v>
      </c>
      <c r="K39" s="39">
        <f t="shared" si="63"/>
        <v>0</v>
      </c>
      <c r="L39" s="39">
        <f t="shared" si="64"/>
        <v>0</v>
      </c>
      <c r="M39" s="39">
        <f t="shared" si="65"/>
        <v>0</v>
      </c>
      <c r="N39" s="39">
        <f t="shared" si="66"/>
        <v>0</v>
      </c>
      <c r="O39" s="39">
        <f t="shared" si="67"/>
        <v>0</v>
      </c>
      <c r="P39" s="39">
        <f t="shared" si="68"/>
        <v>0</v>
      </c>
      <c r="Q39" s="39">
        <f t="shared" si="69"/>
        <v>0</v>
      </c>
      <c r="R39" s="39">
        <f t="shared" si="70"/>
        <v>0</v>
      </c>
      <c r="S39" s="39">
        <f t="shared" si="71"/>
        <v>0</v>
      </c>
      <c r="T39" s="39">
        <f t="shared" si="72"/>
        <v>0</v>
      </c>
      <c r="U39" s="39">
        <f t="shared" si="73"/>
        <v>0</v>
      </c>
      <c r="V39" s="39">
        <f t="shared" si="74"/>
        <v>7</v>
      </c>
      <c r="W39" s="39">
        <f t="shared" si="75"/>
        <v>0</v>
      </c>
      <c r="X39" s="39">
        <f t="shared" si="76"/>
        <v>0</v>
      </c>
      <c r="Y39" s="39">
        <f t="shared" si="77"/>
        <v>0</v>
      </c>
      <c r="Z39" s="39">
        <f t="shared" si="78"/>
        <v>7</v>
      </c>
      <c r="AA39" s="39">
        <f t="shared" si="79"/>
        <v>0</v>
      </c>
      <c r="AB39" s="39">
        <f t="shared" si="80"/>
        <v>7</v>
      </c>
    </row>
    <row r="40" spans="1:28" x14ac:dyDescent="0.35">
      <c r="A40" s="18" t="str">
        <f>IF(Entrées!B39="","",Entrées!B39)</f>
        <v>Gants noirs BERNER</v>
      </c>
      <c r="B40" s="53">
        <f t="shared" si="54"/>
        <v>0</v>
      </c>
      <c r="C40" s="53">
        <f t="shared" si="55"/>
        <v>0</v>
      </c>
      <c r="D40" s="53">
        <f t="shared" si="56"/>
        <v>0</v>
      </c>
      <c r="E40" s="53">
        <f t="shared" si="57"/>
        <v>0</v>
      </c>
      <c r="F40" s="53">
        <f t="shared" si="58"/>
        <v>0</v>
      </c>
      <c r="G40" s="53">
        <f t="shared" si="59"/>
        <v>0</v>
      </c>
      <c r="H40" s="53">
        <f t="shared" si="60"/>
        <v>0</v>
      </c>
      <c r="I40" s="53">
        <f t="shared" si="61"/>
        <v>0</v>
      </c>
      <c r="J40" s="53">
        <f t="shared" si="62"/>
        <v>0</v>
      </c>
      <c r="K40" s="53">
        <f t="shared" si="63"/>
        <v>0</v>
      </c>
      <c r="L40" s="53">
        <f t="shared" si="64"/>
        <v>0</v>
      </c>
      <c r="M40" s="53">
        <f t="shared" si="65"/>
        <v>0</v>
      </c>
      <c r="N40" s="53">
        <f t="shared" si="66"/>
        <v>0</v>
      </c>
      <c r="O40" s="53">
        <f t="shared" si="67"/>
        <v>0</v>
      </c>
      <c r="P40" s="53">
        <f t="shared" si="68"/>
        <v>0</v>
      </c>
      <c r="Q40" s="53">
        <f t="shared" si="69"/>
        <v>0</v>
      </c>
      <c r="R40" s="53">
        <f t="shared" si="70"/>
        <v>0</v>
      </c>
      <c r="S40" s="53">
        <f t="shared" si="71"/>
        <v>0</v>
      </c>
      <c r="T40" s="53">
        <f t="shared" si="72"/>
        <v>0</v>
      </c>
      <c r="U40" s="53">
        <f t="shared" si="73"/>
        <v>0</v>
      </c>
      <c r="V40" s="53">
        <f t="shared" si="74"/>
        <v>42</v>
      </c>
      <c r="W40" s="53">
        <f t="shared" si="75"/>
        <v>11</v>
      </c>
      <c r="X40" s="53">
        <f t="shared" si="76"/>
        <v>0</v>
      </c>
      <c r="Y40" s="53">
        <f t="shared" si="77"/>
        <v>0</v>
      </c>
      <c r="Z40" s="53">
        <f t="shared" si="78"/>
        <v>42</v>
      </c>
      <c r="AA40" s="53">
        <f t="shared" si="79"/>
        <v>11</v>
      </c>
      <c r="AB40" s="53">
        <f t="shared" si="80"/>
        <v>31</v>
      </c>
    </row>
    <row r="41" spans="1:28" ht="13.5" customHeight="1" x14ac:dyDescent="0.35">
      <c r="A41" s="18" t="str">
        <f>IF(Entrées!B40="","",Entrées!B40)</f>
        <v>Grande tronçoneuse à disque</v>
      </c>
      <c r="B41" s="39">
        <f t="shared" si="54"/>
        <v>0</v>
      </c>
      <c r="C41" s="39">
        <f t="shared" si="55"/>
        <v>0</v>
      </c>
      <c r="D41" s="39">
        <f t="shared" si="56"/>
        <v>0</v>
      </c>
      <c r="E41" s="39">
        <f t="shared" si="57"/>
        <v>0</v>
      </c>
      <c r="F41" s="39">
        <f t="shared" si="58"/>
        <v>0</v>
      </c>
      <c r="G41" s="39">
        <f t="shared" si="59"/>
        <v>0</v>
      </c>
      <c r="H41" s="39">
        <f t="shared" si="60"/>
        <v>0</v>
      </c>
      <c r="I41" s="39">
        <f t="shared" si="61"/>
        <v>0</v>
      </c>
      <c r="J41" s="39">
        <f t="shared" si="62"/>
        <v>0</v>
      </c>
      <c r="K41" s="39">
        <f t="shared" si="63"/>
        <v>0</v>
      </c>
      <c r="L41" s="39">
        <f t="shared" si="64"/>
        <v>0</v>
      </c>
      <c r="M41" s="39">
        <f t="shared" si="65"/>
        <v>0</v>
      </c>
      <c r="N41" s="39">
        <f t="shared" si="66"/>
        <v>0</v>
      </c>
      <c r="O41" s="39">
        <f t="shared" si="67"/>
        <v>0</v>
      </c>
      <c r="P41" s="39">
        <f t="shared" si="68"/>
        <v>0</v>
      </c>
      <c r="Q41" s="39">
        <f t="shared" si="69"/>
        <v>0</v>
      </c>
      <c r="R41" s="39">
        <f t="shared" si="70"/>
        <v>0</v>
      </c>
      <c r="S41" s="39">
        <f t="shared" si="71"/>
        <v>0</v>
      </c>
      <c r="T41" s="39">
        <f t="shared" si="72"/>
        <v>0</v>
      </c>
      <c r="U41" s="39">
        <f t="shared" si="73"/>
        <v>0</v>
      </c>
      <c r="V41" s="39">
        <f t="shared" si="74"/>
        <v>1</v>
      </c>
      <c r="W41" s="39">
        <f t="shared" si="75"/>
        <v>0</v>
      </c>
      <c r="X41" s="39">
        <f t="shared" si="76"/>
        <v>0</v>
      </c>
      <c r="Y41" s="39">
        <f t="shared" si="77"/>
        <v>0</v>
      </c>
      <c r="Z41" s="39">
        <f t="shared" si="78"/>
        <v>1</v>
      </c>
      <c r="AA41" s="39">
        <f t="shared" si="79"/>
        <v>0</v>
      </c>
      <c r="AB41" s="39">
        <f t="shared" si="80"/>
        <v>1</v>
      </c>
    </row>
    <row r="42" spans="1:28" x14ac:dyDescent="0.35">
      <c r="A42" s="18" t="str">
        <f>IF(Entrées!B41="","",Entrées!B41)</f>
        <v>Lame cutter</v>
      </c>
      <c r="B42" s="53">
        <f t="shared" si="54"/>
        <v>0</v>
      </c>
      <c r="C42" s="53">
        <f t="shared" si="55"/>
        <v>0</v>
      </c>
      <c r="D42" s="53">
        <f t="shared" si="56"/>
        <v>0</v>
      </c>
      <c r="E42" s="53">
        <f t="shared" si="57"/>
        <v>0</v>
      </c>
      <c r="F42" s="53">
        <f t="shared" si="58"/>
        <v>0</v>
      </c>
      <c r="G42" s="53">
        <f t="shared" si="59"/>
        <v>0</v>
      </c>
      <c r="H42" s="53">
        <f t="shared" si="60"/>
        <v>0</v>
      </c>
      <c r="I42" s="53">
        <f t="shared" si="61"/>
        <v>0</v>
      </c>
      <c r="J42" s="53">
        <f t="shared" si="62"/>
        <v>0</v>
      </c>
      <c r="K42" s="53">
        <f t="shared" si="63"/>
        <v>0</v>
      </c>
      <c r="L42" s="53">
        <f t="shared" si="64"/>
        <v>0</v>
      </c>
      <c r="M42" s="53">
        <f t="shared" si="65"/>
        <v>0</v>
      </c>
      <c r="N42" s="53">
        <f t="shared" si="66"/>
        <v>0</v>
      </c>
      <c r="O42" s="53">
        <f t="shared" si="67"/>
        <v>0</v>
      </c>
      <c r="P42" s="53">
        <f t="shared" si="68"/>
        <v>0</v>
      </c>
      <c r="Q42" s="53">
        <f t="shared" si="69"/>
        <v>0</v>
      </c>
      <c r="R42" s="53">
        <f t="shared" si="70"/>
        <v>0</v>
      </c>
      <c r="S42" s="53">
        <f t="shared" si="71"/>
        <v>0</v>
      </c>
      <c r="T42" s="53">
        <f t="shared" si="72"/>
        <v>0</v>
      </c>
      <c r="U42" s="53">
        <f t="shared" si="73"/>
        <v>0</v>
      </c>
      <c r="V42" s="53">
        <f t="shared" si="74"/>
        <v>10</v>
      </c>
      <c r="W42" s="53">
        <f t="shared" si="75"/>
        <v>0</v>
      </c>
      <c r="X42" s="53">
        <f t="shared" si="76"/>
        <v>0</v>
      </c>
      <c r="Y42" s="53">
        <f t="shared" si="77"/>
        <v>0</v>
      </c>
      <c r="Z42" s="53">
        <f t="shared" si="78"/>
        <v>10</v>
      </c>
      <c r="AA42" s="53">
        <f t="shared" si="79"/>
        <v>0</v>
      </c>
      <c r="AB42" s="53">
        <f t="shared" si="80"/>
        <v>10</v>
      </c>
    </row>
    <row r="43" spans="1:28" x14ac:dyDescent="0.35">
      <c r="A43" s="18" t="str">
        <f>IF(Entrées!B42="","",Entrées!B42)</f>
        <v>Lame cutter trapèze</v>
      </c>
      <c r="B43" s="39">
        <f t="shared" si="54"/>
        <v>0</v>
      </c>
      <c r="C43" s="39">
        <f t="shared" si="55"/>
        <v>0</v>
      </c>
      <c r="D43" s="39">
        <f t="shared" si="56"/>
        <v>0</v>
      </c>
      <c r="E43" s="39">
        <f t="shared" si="57"/>
        <v>0</v>
      </c>
      <c r="F43" s="39">
        <f t="shared" si="58"/>
        <v>0</v>
      </c>
      <c r="G43" s="39">
        <f t="shared" si="59"/>
        <v>0</v>
      </c>
      <c r="H43" s="39">
        <f t="shared" si="60"/>
        <v>0</v>
      </c>
      <c r="I43" s="39">
        <f t="shared" si="61"/>
        <v>0</v>
      </c>
      <c r="J43" s="39">
        <f t="shared" si="62"/>
        <v>0</v>
      </c>
      <c r="K43" s="39">
        <f t="shared" si="63"/>
        <v>0</v>
      </c>
      <c r="L43" s="39">
        <f t="shared" si="64"/>
        <v>0</v>
      </c>
      <c r="M43" s="39">
        <f t="shared" si="65"/>
        <v>0</v>
      </c>
      <c r="N43" s="39">
        <f t="shared" si="66"/>
        <v>0</v>
      </c>
      <c r="O43" s="39">
        <f t="shared" si="67"/>
        <v>0</v>
      </c>
      <c r="P43" s="39">
        <f t="shared" si="68"/>
        <v>0</v>
      </c>
      <c r="Q43" s="39">
        <f t="shared" si="69"/>
        <v>0</v>
      </c>
      <c r="R43" s="39">
        <f t="shared" si="70"/>
        <v>0</v>
      </c>
      <c r="S43" s="39">
        <f t="shared" si="71"/>
        <v>0</v>
      </c>
      <c r="T43" s="39">
        <f t="shared" si="72"/>
        <v>0</v>
      </c>
      <c r="U43" s="39">
        <f t="shared" si="73"/>
        <v>0</v>
      </c>
      <c r="V43" s="39">
        <f t="shared" si="74"/>
        <v>2</v>
      </c>
      <c r="W43" s="39">
        <f t="shared" si="75"/>
        <v>0</v>
      </c>
      <c r="X43" s="39">
        <f t="shared" si="76"/>
        <v>0</v>
      </c>
      <c r="Y43" s="39">
        <f t="shared" si="77"/>
        <v>0</v>
      </c>
      <c r="Z43" s="39">
        <f t="shared" si="78"/>
        <v>2</v>
      </c>
      <c r="AA43" s="39">
        <f t="shared" si="79"/>
        <v>0</v>
      </c>
      <c r="AB43" s="39">
        <f t="shared" si="80"/>
        <v>2</v>
      </c>
    </row>
    <row r="44" spans="1:28" s="48" customFormat="1" x14ac:dyDescent="0.35">
      <c r="A44" s="18" t="str">
        <f>IF(Entrées!B43="","",Entrées!B43)</f>
        <v>Lame scie à métaux</v>
      </c>
      <c r="B44" s="50">
        <f t="shared" si="54"/>
        <v>0</v>
      </c>
      <c r="C44" s="50">
        <f t="shared" si="55"/>
        <v>0</v>
      </c>
      <c r="D44" s="50">
        <f t="shared" si="56"/>
        <v>0</v>
      </c>
      <c r="E44" s="50">
        <f t="shared" si="57"/>
        <v>0</v>
      </c>
      <c r="F44" s="50">
        <f t="shared" si="58"/>
        <v>0</v>
      </c>
      <c r="G44" s="50">
        <f t="shared" si="59"/>
        <v>0</v>
      </c>
      <c r="H44" s="50">
        <f t="shared" si="60"/>
        <v>0</v>
      </c>
      <c r="I44" s="50">
        <f t="shared" si="61"/>
        <v>0</v>
      </c>
      <c r="J44" s="50">
        <f t="shared" si="62"/>
        <v>0</v>
      </c>
      <c r="K44" s="50">
        <f t="shared" si="63"/>
        <v>0</v>
      </c>
      <c r="L44" s="50">
        <f t="shared" si="64"/>
        <v>0</v>
      </c>
      <c r="M44" s="50">
        <f t="shared" si="65"/>
        <v>0</v>
      </c>
      <c r="N44" s="50">
        <f t="shared" si="66"/>
        <v>0</v>
      </c>
      <c r="O44" s="50">
        <f t="shared" si="67"/>
        <v>0</v>
      </c>
      <c r="P44" s="50">
        <f t="shared" si="68"/>
        <v>0</v>
      </c>
      <c r="Q44" s="50">
        <f t="shared" si="69"/>
        <v>0</v>
      </c>
      <c r="R44" s="50">
        <f t="shared" si="70"/>
        <v>0</v>
      </c>
      <c r="S44" s="50">
        <f t="shared" si="71"/>
        <v>0</v>
      </c>
      <c r="T44" s="50">
        <f t="shared" si="72"/>
        <v>0</v>
      </c>
      <c r="U44" s="50">
        <f t="shared" si="73"/>
        <v>0</v>
      </c>
      <c r="V44" s="50">
        <f t="shared" si="74"/>
        <v>25</v>
      </c>
      <c r="W44" s="50">
        <f t="shared" si="75"/>
        <v>0</v>
      </c>
      <c r="X44" s="50">
        <f t="shared" si="76"/>
        <v>0</v>
      </c>
      <c r="Y44" s="50">
        <f t="shared" si="77"/>
        <v>0</v>
      </c>
      <c r="Z44" s="50">
        <f t="shared" si="78"/>
        <v>25</v>
      </c>
      <c r="AA44" s="50">
        <f t="shared" si="79"/>
        <v>0</v>
      </c>
      <c r="AB44" s="50">
        <f t="shared" si="80"/>
        <v>25</v>
      </c>
    </row>
    <row r="45" spans="1:28" x14ac:dyDescent="0.35">
      <c r="A45" s="18" t="str">
        <f>IF(Entrées!B44="","",Entrées!B44)</f>
        <v>Lame scie circulaire</v>
      </c>
      <c r="B45" s="39">
        <f t="shared" si="54"/>
        <v>0</v>
      </c>
      <c r="C45" s="39">
        <f t="shared" si="55"/>
        <v>0</v>
      </c>
      <c r="D45" s="39">
        <f t="shared" si="56"/>
        <v>0</v>
      </c>
      <c r="E45" s="39">
        <f t="shared" si="57"/>
        <v>0</v>
      </c>
      <c r="F45" s="39">
        <f t="shared" si="58"/>
        <v>0</v>
      </c>
      <c r="G45" s="39">
        <f t="shared" si="59"/>
        <v>0</v>
      </c>
      <c r="H45" s="39">
        <f t="shared" si="60"/>
        <v>0</v>
      </c>
      <c r="I45" s="39">
        <f t="shared" si="61"/>
        <v>0</v>
      </c>
      <c r="J45" s="39">
        <f t="shared" si="62"/>
        <v>0</v>
      </c>
      <c r="K45" s="39">
        <f t="shared" si="63"/>
        <v>0</v>
      </c>
      <c r="L45" s="39">
        <f t="shared" si="64"/>
        <v>0</v>
      </c>
      <c r="M45" s="39">
        <f t="shared" si="65"/>
        <v>0</v>
      </c>
      <c r="N45" s="39">
        <f t="shared" si="66"/>
        <v>0</v>
      </c>
      <c r="O45" s="39">
        <f t="shared" si="67"/>
        <v>0</v>
      </c>
      <c r="P45" s="39">
        <f t="shared" si="68"/>
        <v>0</v>
      </c>
      <c r="Q45" s="39">
        <f t="shared" si="69"/>
        <v>0</v>
      </c>
      <c r="R45" s="39">
        <f t="shared" si="70"/>
        <v>0</v>
      </c>
      <c r="S45" s="39">
        <f t="shared" si="71"/>
        <v>0</v>
      </c>
      <c r="T45" s="39">
        <f t="shared" si="72"/>
        <v>0</v>
      </c>
      <c r="U45" s="39">
        <f t="shared" si="73"/>
        <v>0</v>
      </c>
      <c r="V45" s="39">
        <f t="shared" si="74"/>
        <v>1</v>
      </c>
      <c r="W45" s="39">
        <f t="shared" si="75"/>
        <v>0</v>
      </c>
      <c r="X45" s="39">
        <f t="shared" si="76"/>
        <v>0</v>
      </c>
      <c r="Y45" s="39">
        <f t="shared" si="77"/>
        <v>0</v>
      </c>
      <c r="Z45" s="39">
        <f t="shared" si="78"/>
        <v>1</v>
      </c>
      <c r="AA45" s="39">
        <f t="shared" si="79"/>
        <v>0</v>
      </c>
      <c r="AB45" s="39">
        <f t="shared" si="80"/>
        <v>1</v>
      </c>
    </row>
    <row r="46" spans="1:28" s="48" customFormat="1" x14ac:dyDescent="0.35">
      <c r="A46" s="18" t="str">
        <f>IF(Entrées!B45="","",Entrées!B45)</f>
        <v>Lame scie sabre 5/240</v>
      </c>
      <c r="B46" s="50">
        <f t="shared" si="54"/>
        <v>0</v>
      </c>
      <c r="C46" s="50">
        <f t="shared" si="55"/>
        <v>0</v>
      </c>
      <c r="D46" s="50">
        <f t="shared" si="56"/>
        <v>0</v>
      </c>
      <c r="E46" s="50">
        <f t="shared" si="57"/>
        <v>0</v>
      </c>
      <c r="F46" s="50">
        <f t="shared" si="58"/>
        <v>0</v>
      </c>
      <c r="G46" s="50">
        <f t="shared" si="59"/>
        <v>0</v>
      </c>
      <c r="H46" s="50">
        <f t="shared" si="60"/>
        <v>0</v>
      </c>
      <c r="I46" s="50">
        <f t="shared" si="61"/>
        <v>0</v>
      </c>
      <c r="J46" s="50">
        <f t="shared" si="62"/>
        <v>0</v>
      </c>
      <c r="K46" s="50">
        <f t="shared" si="63"/>
        <v>0</v>
      </c>
      <c r="L46" s="50">
        <f t="shared" si="64"/>
        <v>0</v>
      </c>
      <c r="M46" s="50">
        <f t="shared" si="65"/>
        <v>0</v>
      </c>
      <c r="N46" s="50">
        <f t="shared" si="66"/>
        <v>0</v>
      </c>
      <c r="O46" s="50">
        <f t="shared" si="67"/>
        <v>0</v>
      </c>
      <c r="P46" s="50">
        <f t="shared" si="68"/>
        <v>0</v>
      </c>
      <c r="Q46" s="50">
        <f t="shared" si="69"/>
        <v>0</v>
      </c>
      <c r="R46" s="50">
        <f t="shared" si="70"/>
        <v>0</v>
      </c>
      <c r="S46" s="50">
        <f t="shared" si="71"/>
        <v>0</v>
      </c>
      <c r="T46" s="50">
        <f t="shared" si="72"/>
        <v>0</v>
      </c>
      <c r="U46" s="50">
        <f t="shared" si="73"/>
        <v>0</v>
      </c>
      <c r="V46" s="50">
        <f t="shared" si="74"/>
        <v>28</v>
      </c>
      <c r="W46" s="50">
        <f t="shared" si="75"/>
        <v>0</v>
      </c>
      <c r="X46" s="50">
        <f t="shared" si="76"/>
        <v>0</v>
      </c>
      <c r="Y46" s="50">
        <f t="shared" si="77"/>
        <v>0</v>
      </c>
      <c r="Z46" s="50">
        <f t="shared" si="78"/>
        <v>28</v>
      </c>
      <c r="AA46" s="50">
        <f t="shared" si="79"/>
        <v>0</v>
      </c>
      <c r="AB46" s="50">
        <f t="shared" si="80"/>
        <v>28</v>
      </c>
    </row>
    <row r="47" spans="1:28" x14ac:dyDescent="0.35">
      <c r="A47" s="18" t="str">
        <f>IF(Entrées!B46="","",Entrées!B46)</f>
        <v>Lame scie sauteuse</v>
      </c>
      <c r="B47" s="39">
        <f t="shared" si="54"/>
        <v>0</v>
      </c>
      <c r="C47" s="39">
        <f t="shared" si="55"/>
        <v>0</v>
      </c>
      <c r="D47" s="39">
        <f t="shared" si="56"/>
        <v>0</v>
      </c>
      <c r="E47" s="39">
        <f t="shared" si="57"/>
        <v>0</v>
      </c>
      <c r="F47" s="39">
        <f t="shared" si="58"/>
        <v>0</v>
      </c>
      <c r="G47" s="39">
        <f t="shared" si="59"/>
        <v>0</v>
      </c>
      <c r="H47" s="39">
        <f t="shared" si="60"/>
        <v>0</v>
      </c>
      <c r="I47" s="39">
        <f t="shared" si="61"/>
        <v>0</v>
      </c>
      <c r="J47" s="39">
        <f t="shared" si="62"/>
        <v>0</v>
      </c>
      <c r="K47" s="39">
        <f t="shared" si="63"/>
        <v>0</v>
      </c>
      <c r="L47" s="39">
        <f t="shared" si="64"/>
        <v>0</v>
      </c>
      <c r="M47" s="39">
        <f t="shared" si="65"/>
        <v>0</v>
      </c>
      <c r="N47" s="39">
        <f t="shared" si="66"/>
        <v>0</v>
      </c>
      <c r="O47" s="39">
        <f t="shared" si="67"/>
        <v>0</v>
      </c>
      <c r="P47" s="39">
        <f t="shared" si="68"/>
        <v>0</v>
      </c>
      <c r="Q47" s="39">
        <f t="shared" si="69"/>
        <v>0</v>
      </c>
      <c r="R47" s="39">
        <f t="shared" si="70"/>
        <v>0</v>
      </c>
      <c r="S47" s="39">
        <f t="shared" si="71"/>
        <v>0</v>
      </c>
      <c r="T47" s="39">
        <f t="shared" si="72"/>
        <v>0</v>
      </c>
      <c r="U47" s="39">
        <f t="shared" si="73"/>
        <v>0</v>
      </c>
      <c r="V47" s="39">
        <f t="shared" si="74"/>
        <v>5</v>
      </c>
      <c r="W47" s="39">
        <f t="shared" si="75"/>
        <v>0</v>
      </c>
      <c r="X47" s="39">
        <f t="shared" si="76"/>
        <v>0</v>
      </c>
      <c r="Y47" s="39">
        <f t="shared" si="77"/>
        <v>0</v>
      </c>
      <c r="Z47" s="39">
        <f t="shared" si="78"/>
        <v>5</v>
      </c>
      <c r="AA47" s="39">
        <f t="shared" si="79"/>
        <v>0</v>
      </c>
      <c r="AB47" s="39">
        <f t="shared" si="80"/>
        <v>5</v>
      </c>
    </row>
    <row r="48" spans="1:28" x14ac:dyDescent="0.35">
      <c r="A48" s="18" t="str">
        <f>IF(Entrées!B47="","",Entrées!B47)</f>
        <v>Lame scie sauteuse métal</v>
      </c>
      <c r="B48" s="53">
        <f t="shared" si="54"/>
        <v>0</v>
      </c>
      <c r="C48" s="53">
        <f t="shared" si="55"/>
        <v>0</v>
      </c>
      <c r="D48" s="53">
        <f t="shared" si="56"/>
        <v>0</v>
      </c>
      <c r="E48" s="53">
        <f t="shared" si="57"/>
        <v>0</v>
      </c>
      <c r="F48" s="53">
        <f t="shared" si="58"/>
        <v>0</v>
      </c>
      <c r="G48" s="53">
        <f t="shared" si="59"/>
        <v>0</v>
      </c>
      <c r="H48" s="53">
        <f t="shared" si="60"/>
        <v>0</v>
      </c>
      <c r="I48" s="53">
        <f t="shared" si="61"/>
        <v>0</v>
      </c>
      <c r="J48" s="53">
        <f t="shared" si="62"/>
        <v>0</v>
      </c>
      <c r="K48" s="53">
        <f t="shared" si="63"/>
        <v>0</v>
      </c>
      <c r="L48" s="53">
        <f t="shared" si="64"/>
        <v>0</v>
      </c>
      <c r="M48" s="53">
        <f t="shared" si="65"/>
        <v>0</v>
      </c>
      <c r="N48" s="53">
        <f t="shared" si="66"/>
        <v>0</v>
      </c>
      <c r="O48" s="53">
        <f t="shared" si="67"/>
        <v>0</v>
      </c>
      <c r="P48" s="53">
        <f t="shared" si="68"/>
        <v>0</v>
      </c>
      <c r="Q48" s="53">
        <f t="shared" si="69"/>
        <v>0</v>
      </c>
      <c r="R48" s="53">
        <f t="shared" si="70"/>
        <v>0</v>
      </c>
      <c r="S48" s="53">
        <f t="shared" si="71"/>
        <v>0</v>
      </c>
      <c r="T48" s="53">
        <f t="shared" si="72"/>
        <v>0</v>
      </c>
      <c r="U48" s="53">
        <f t="shared" si="73"/>
        <v>0</v>
      </c>
      <c r="V48" s="53">
        <f t="shared" si="74"/>
        <v>5</v>
      </c>
      <c r="W48" s="53">
        <f t="shared" si="75"/>
        <v>0</v>
      </c>
      <c r="X48" s="53">
        <f t="shared" si="76"/>
        <v>0</v>
      </c>
      <c r="Y48" s="53">
        <f t="shared" si="77"/>
        <v>0</v>
      </c>
      <c r="Z48" s="53">
        <f t="shared" si="78"/>
        <v>5</v>
      </c>
      <c r="AA48" s="53">
        <f t="shared" si="79"/>
        <v>0</v>
      </c>
      <c r="AB48" s="53">
        <f t="shared" si="80"/>
        <v>5</v>
      </c>
    </row>
    <row r="49" spans="1:28" x14ac:dyDescent="0.35">
      <c r="A49" s="18" t="str">
        <f>IF(Entrées!B48="","",Entrées!B48)</f>
        <v>Lunettes</v>
      </c>
      <c r="B49" s="39">
        <f t="shared" si="54"/>
        <v>0</v>
      </c>
      <c r="C49" s="39">
        <f t="shared" si="55"/>
        <v>0</v>
      </c>
      <c r="D49" s="39">
        <f t="shared" si="56"/>
        <v>0</v>
      </c>
      <c r="E49" s="39">
        <f t="shared" si="57"/>
        <v>0</v>
      </c>
      <c r="F49" s="39">
        <f t="shared" si="58"/>
        <v>0</v>
      </c>
      <c r="G49" s="39">
        <f t="shared" si="59"/>
        <v>0</v>
      </c>
      <c r="H49" s="39">
        <f t="shared" si="60"/>
        <v>0</v>
      </c>
      <c r="I49" s="39">
        <f t="shared" si="61"/>
        <v>0</v>
      </c>
      <c r="J49" s="39">
        <f t="shared" si="62"/>
        <v>0</v>
      </c>
      <c r="K49" s="39">
        <f t="shared" si="63"/>
        <v>0</v>
      </c>
      <c r="L49" s="39">
        <f t="shared" si="64"/>
        <v>0</v>
      </c>
      <c r="M49" s="39">
        <f t="shared" si="65"/>
        <v>0</v>
      </c>
      <c r="N49" s="39">
        <f t="shared" si="66"/>
        <v>0</v>
      </c>
      <c r="O49" s="39">
        <f t="shared" si="67"/>
        <v>0</v>
      </c>
      <c r="P49" s="39">
        <f t="shared" si="68"/>
        <v>0</v>
      </c>
      <c r="Q49" s="39">
        <f t="shared" si="69"/>
        <v>0</v>
      </c>
      <c r="R49" s="39">
        <f t="shared" si="70"/>
        <v>0</v>
      </c>
      <c r="S49" s="39">
        <f t="shared" si="71"/>
        <v>0</v>
      </c>
      <c r="T49" s="39">
        <f t="shared" si="72"/>
        <v>0</v>
      </c>
      <c r="U49" s="39">
        <f t="shared" si="73"/>
        <v>0</v>
      </c>
      <c r="V49" s="39">
        <f t="shared" si="74"/>
        <v>12</v>
      </c>
      <c r="W49" s="39">
        <f t="shared" si="75"/>
        <v>6</v>
      </c>
      <c r="X49" s="39">
        <f t="shared" si="76"/>
        <v>0</v>
      </c>
      <c r="Y49" s="39">
        <f t="shared" si="77"/>
        <v>0</v>
      </c>
      <c r="Z49" s="39">
        <f t="shared" si="78"/>
        <v>12</v>
      </c>
      <c r="AA49" s="39">
        <f t="shared" si="79"/>
        <v>6</v>
      </c>
      <c r="AB49" s="39">
        <f t="shared" si="80"/>
        <v>6</v>
      </c>
    </row>
    <row r="50" spans="1:28" x14ac:dyDescent="0.35">
      <c r="A50" s="18" t="str">
        <f>IF(Entrées!B49="","",Entrées!B49)</f>
        <v>Marqueur chantier</v>
      </c>
      <c r="B50" s="53">
        <f t="shared" si="54"/>
        <v>0</v>
      </c>
      <c r="C50" s="53">
        <f t="shared" si="55"/>
        <v>0</v>
      </c>
      <c r="D50" s="53">
        <f t="shared" si="56"/>
        <v>0</v>
      </c>
      <c r="E50" s="53">
        <f t="shared" si="57"/>
        <v>0</v>
      </c>
      <c r="F50" s="53">
        <f t="shared" si="58"/>
        <v>0</v>
      </c>
      <c r="G50" s="53">
        <f t="shared" si="59"/>
        <v>0</v>
      </c>
      <c r="H50" s="53">
        <f t="shared" si="60"/>
        <v>0</v>
      </c>
      <c r="I50" s="53">
        <f t="shared" si="61"/>
        <v>0</v>
      </c>
      <c r="J50" s="53">
        <f t="shared" si="62"/>
        <v>0</v>
      </c>
      <c r="K50" s="53">
        <f t="shared" si="63"/>
        <v>0</v>
      </c>
      <c r="L50" s="53">
        <f t="shared" si="64"/>
        <v>0</v>
      </c>
      <c r="M50" s="53">
        <f t="shared" si="65"/>
        <v>0</v>
      </c>
      <c r="N50" s="53">
        <f t="shared" si="66"/>
        <v>0</v>
      </c>
      <c r="O50" s="53">
        <f t="shared" si="67"/>
        <v>0</v>
      </c>
      <c r="P50" s="53">
        <f t="shared" si="68"/>
        <v>0</v>
      </c>
      <c r="Q50" s="53">
        <f t="shared" si="69"/>
        <v>0</v>
      </c>
      <c r="R50" s="53">
        <f t="shared" si="70"/>
        <v>0</v>
      </c>
      <c r="S50" s="53">
        <f t="shared" si="71"/>
        <v>0</v>
      </c>
      <c r="T50" s="53">
        <f t="shared" si="72"/>
        <v>0</v>
      </c>
      <c r="U50" s="53">
        <f t="shared" si="73"/>
        <v>0</v>
      </c>
      <c r="V50" s="53">
        <f t="shared" si="74"/>
        <v>6</v>
      </c>
      <c r="W50" s="53">
        <f t="shared" si="75"/>
        <v>0</v>
      </c>
      <c r="X50" s="53">
        <f t="shared" si="76"/>
        <v>0</v>
      </c>
      <c r="Y50" s="53">
        <f t="shared" si="77"/>
        <v>0</v>
      </c>
      <c r="Z50" s="53">
        <f t="shared" si="78"/>
        <v>6</v>
      </c>
      <c r="AA50" s="53">
        <f t="shared" si="79"/>
        <v>0</v>
      </c>
      <c r="AB50" s="53">
        <f t="shared" si="80"/>
        <v>6</v>
      </c>
    </row>
    <row r="51" spans="1:28" x14ac:dyDescent="0.35">
      <c r="A51" s="18" t="str">
        <f>IF(Entrées!B50="","",Entrées!B50)</f>
        <v>Masque poussière</v>
      </c>
      <c r="B51" s="39">
        <f t="shared" si="54"/>
        <v>0</v>
      </c>
      <c r="C51" s="39">
        <f t="shared" si="55"/>
        <v>0</v>
      </c>
      <c r="D51" s="39">
        <f t="shared" si="56"/>
        <v>0</v>
      </c>
      <c r="E51" s="39">
        <f t="shared" si="57"/>
        <v>0</v>
      </c>
      <c r="F51" s="39">
        <f t="shared" si="58"/>
        <v>0</v>
      </c>
      <c r="G51" s="39">
        <f t="shared" si="59"/>
        <v>0</v>
      </c>
      <c r="H51" s="39">
        <f t="shared" si="60"/>
        <v>0</v>
      </c>
      <c r="I51" s="39">
        <f t="shared" si="61"/>
        <v>0</v>
      </c>
      <c r="J51" s="39">
        <f t="shared" si="62"/>
        <v>0</v>
      </c>
      <c r="K51" s="39">
        <f t="shared" si="63"/>
        <v>0</v>
      </c>
      <c r="L51" s="39">
        <f t="shared" si="64"/>
        <v>0</v>
      </c>
      <c r="M51" s="39">
        <f t="shared" si="65"/>
        <v>0</v>
      </c>
      <c r="N51" s="39">
        <f t="shared" si="66"/>
        <v>0</v>
      </c>
      <c r="O51" s="39">
        <f t="shared" si="67"/>
        <v>0</v>
      </c>
      <c r="P51" s="39">
        <f t="shared" si="68"/>
        <v>0</v>
      </c>
      <c r="Q51" s="39">
        <f t="shared" si="69"/>
        <v>0</v>
      </c>
      <c r="R51" s="39">
        <f t="shared" si="70"/>
        <v>0</v>
      </c>
      <c r="S51" s="39">
        <f t="shared" si="71"/>
        <v>0</v>
      </c>
      <c r="T51" s="39">
        <f t="shared" si="72"/>
        <v>0</v>
      </c>
      <c r="U51" s="39">
        <f t="shared" si="73"/>
        <v>0</v>
      </c>
      <c r="V51" s="39">
        <f t="shared" si="74"/>
        <v>22</v>
      </c>
      <c r="W51" s="39">
        <f t="shared" si="75"/>
        <v>5</v>
      </c>
      <c r="X51" s="39">
        <f t="shared" si="76"/>
        <v>0</v>
      </c>
      <c r="Y51" s="39">
        <f t="shared" si="77"/>
        <v>0</v>
      </c>
      <c r="Z51" s="39">
        <f t="shared" si="78"/>
        <v>22</v>
      </c>
      <c r="AA51" s="39">
        <f t="shared" si="79"/>
        <v>5</v>
      </c>
      <c r="AB51" s="39">
        <f t="shared" si="80"/>
        <v>17</v>
      </c>
    </row>
    <row r="52" spans="1:28" x14ac:dyDescent="0.35">
      <c r="A52" s="18" t="str">
        <f>IF(Entrées!B51="","",Entrées!B51)</f>
        <v>Métre pliant</v>
      </c>
      <c r="B52" s="53">
        <f t="shared" si="54"/>
        <v>0</v>
      </c>
      <c r="C52" s="53">
        <f t="shared" si="55"/>
        <v>0</v>
      </c>
      <c r="D52" s="53">
        <f t="shared" si="56"/>
        <v>0</v>
      </c>
      <c r="E52" s="53">
        <f t="shared" si="57"/>
        <v>0</v>
      </c>
      <c r="F52" s="53">
        <f t="shared" si="58"/>
        <v>0</v>
      </c>
      <c r="G52" s="53">
        <f t="shared" si="59"/>
        <v>0</v>
      </c>
      <c r="H52" s="53">
        <f t="shared" si="60"/>
        <v>0</v>
      </c>
      <c r="I52" s="53">
        <f t="shared" si="61"/>
        <v>0</v>
      </c>
      <c r="J52" s="53">
        <f t="shared" si="62"/>
        <v>0</v>
      </c>
      <c r="K52" s="53">
        <f t="shared" si="63"/>
        <v>0</v>
      </c>
      <c r="L52" s="53">
        <f t="shared" si="64"/>
        <v>0</v>
      </c>
      <c r="M52" s="53">
        <f t="shared" si="65"/>
        <v>0</v>
      </c>
      <c r="N52" s="53">
        <f t="shared" si="66"/>
        <v>0</v>
      </c>
      <c r="O52" s="53">
        <f t="shared" si="67"/>
        <v>0</v>
      </c>
      <c r="P52" s="53">
        <f t="shared" si="68"/>
        <v>0</v>
      </c>
      <c r="Q52" s="53">
        <f t="shared" si="69"/>
        <v>0</v>
      </c>
      <c r="R52" s="53">
        <f t="shared" si="70"/>
        <v>0</v>
      </c>
      <c r="S52" s="53">
        <f t="shared" si="71"/>
        <v>0</v>
      </c>
      <c r="T52" s="53">
        <f t="shared" si="72"/>
        <v>0</v>
      </c>
      <c r="U52" s="53">
        <f t="shared" si="73"/>
        <v>0</v>
      </c>
      <c r="V52" s="53">
        <f t="shared" si="74"/>
        <v>27</v>
      </c>
      <c r="W52" s="53">
        <f t="shared" si="75"/>
        <v>0</v>
      </c>
      <c r="X52" s="53">
        <f t="shared" si="76"/>
        <v>0</v>
      </c>
      <c r="Y52" s="53">
        <f t="shared" si="77"/>
        <v>0</v>
      </c>
      <c r="Z52" s="53">
        <f t="shared" si="78"/>
        <v>27</v>
      </c>
      <c r="AA52" s="53">
        <f t="shared" si="79"/>
        <v>0</v>
      </c>
      <c r="AB52" s="53">
        <f t="shared" si="80"/>
        <v>27</v>
      </c>
    </row>
    <row r="53" spans="1:28" x14ac:dyDescent="0.35">
      <c r="A53" s="18" t="str">
        <f>IF(Entrées!B52="","",Entrées!B52)</f>
        <v>Mousse polyurethane</v>
      </c>
      <c r="B53" s="39">
        <f t="shared" si="54"/>
        <v>0</v>
      </c>
      <c r="C53" s="39">
        <f t="shared" si="55"/>
        <v>0</v>
      </c>
      <c r="D53" s="39">
        <f t="shared" si="56"/>
        <v>0</v>
      </c>
      <c r="E53" s="39">
        <f t="shared" si="57"/>
        <v>0</v>
      </c>
      <c r="F53" s="39">
        <f t="shared" si="58"/>
        <v>0</v>
      </c>
      <c r="G53" s="39">
        <f t="shared" si="59"/>
        <v>0</v>
      </c>
      <c r="H53" s="39">
        <f t="shared" si="60"/>
        <v>0</v>
      </c>
      <c r="I53" s="39">
        <f t="shared" si="61"/>
        <v>0</v>
      </c>
      <c r="J53" s="39">
        <f t="shared" si="62"/>
        <v>0</v>
      </c>
      <c r="K53" s="39">
        <f t="shared" si="63"/>
        <v>0</v>
      </c>
      <c r="L53" s="39">
        <f t="shared" si="64"/>
        <v>0</v>
      </c>
      <c r="M53" s="39">
        <f t="shared" si="65"/>
        <v>0</v>
      </c>
      <c r="N53" s="39">
        <f t="shared" si="66"/>
        <v>0</v>
      </c>
      <c r="O53" s="39">
        <f t="shared" si="67"/>
        <v>0</v>
      </c>
      <c r="P53" s="39">
        <f t="shared" si="68"/>
        <v>0</v>
      </c>
      <c r="Q53" s="39">
        <f t="shared" si="69"/>
        <v>0</v>
      </c>
      <c r="R53" s="39">
        <f t="shared" si="70"/>
        <v>0</v>
      </c>
      <c r="S53" s="39">
        <f t="shared" si="71"/>
        <v>0</v>
      </c>
      <c r="T53" s="39">
        <f t="shared" si="72"/>
        <v>0</v>
      </c>
      <c r="U53" s="39">
        <f t="shared" si="73"/>
        <v>0</v>
      </c>
      <c r="V53" s="39">
        <f t="shared" si="74"/>
        <v>12</v>
      </c>
      <c r="W53" s="39">
        <f t="shared" si="75"/>
        <v>0</v>
      </c>
      <c r="X53" s="39">
        <f t="shared" si="76"/>
        <v>0</v>
      </c>
      <c r="Y53" s="39">
        <f t="shared" si="77"/>
        <v>0</v>
      </c>
      <c r="Z53" s="39">
        <f t="shared" si="78"/>
        <v>12</v>
      </c>
      <c r="AA53" s="39">
        <f t="shared" si="79"/>
        <v>0</v>
      </c>
      <c r="AB53" s="39">
        <f t="shared" si="80"/>
        <v>12</v>
      </c>
    </row>
    <row r="54" spans="1:28" x14ac:dyDescent="0.35">
      <c r="A54" s="18" t="str">
        <f>IF(Entrées!B53="","",Entrées!B53)</f>
        <v>Perforateur</v>
      </c>
      <c r="B54" s="53">
        <f t="shared" si="54"/>
        <v>0</v>
      </c>
      <c r="C54" s="53">
        <f t="shared" si="55"/>
        <v>0</v>
      </c>
      <c r="D54" s="53">
        <f t="shared" si="56"/>
        <v>0</v>
      </c>
      <c r="E54" s="53">
        <f t="shared" si="57"/>
        <v>0</v>
      </c>
      <c r="F54" s="53">
        <f t="shared" si="58"/>
        <v>0</v>
      </c>
      <c r="G54" s="53">
        <f t="shared" si="59"/>
        <v>0</v>
      </c>
      <c r="H54" s="53">
        <f t="shared" si="60"/>
        <v>0</v>
      </c>
      <c r="I54" s="53">
        <f t="shared" si="61"/>
        <v>0</v>
      </c>
      <c r="J54" s="53">
        <f t="shared" si="62"/>
        <v>0</v>
      </c>
      <c r="K54" s="53">
        <f t="shared" si="63"/>
        <v>0</v>
      </c>
      <c r="L54" s="53">
        <f t="shared" si="64"/>
        <v>0</v>
      </c>
      <c r="M54" s="53">
        <f t="shared" si="65"/>
        <v>0</v>
      </c>
      <c r="N54" s="53">
        <f t="shared" si="66"/>
        <v>0</v>
      </c>
      <c r="O54" s="53">
        <f t="shared" si="67"/>
        <v>0</v>
      </c>
      <c r="P54" s="53">
        <f t="shared" si="68"/>
        <v>0</v>
      </c>
      <c r="Q54" s="53">
        <f t="shared" si="69"/>
        <v>0</v>
      </c>
      <c r="R54" s="53">
        <f t="shared" si="70"/>
        <v>0</v>
      </c>
      <c r="S54" s="53">
        <f t="shared" si="71"/>
        <v>0</v>
      </c>
      <c r="T54" s="53">
        <f t="shared" si="72"/>
        <v>0</v>
      </c>
      <c r="U54" s="53">
        <f t="shared" si="73"/>
        <v>0</v>
      </c>
      <c r="V54" s="53">
        <f t="shared" si="74"/>
        <v>1</v>
      </c>
      <c r="W54" s="53">
        <f t="shared" si="75"/>
        <v>0</v>
      </c>
      <c r="X54" s="53">
        <f t="shared" si="76"/>
        <v>0</v>
      </c>
      <c r="Y54" s="53">
        <f t="shared" si="77"/>
        <v>0</v>
      </c>
      <c r="Z54" s="53">
        <f t="shared" si="78"/>
        <v>1</v>
      </c>
      <c r="AA54" s="53">
        <f t="shared" si="79"/>
        <v>0</v>
      </c>
      <c r="AB54" s="53">
        <f t="shared" si="80"/>
        <v>1</v>
      </c>
    </row>
    <row r="55" spans="1:28" x14ac:dyDescent="0.35">
      <c r="A55" s="18" t="str">
        <f>IF(Entrées!B54="","",Entrées!B54)</f>
        <v>Petite tronçoneuse à disque</v>
      </c>
      <c r="B55" s="39">
        <f t="shared" si="54"/>
        <v>0</v>
      </c>
      <c r="C55" s="39">
        <f t="shared" si="55"/>
        <v>0</v>
      </c>
      <c r="D55" s="39">
        <f t="shared" si="56"/>
        <v>0</v>
      </c>
      <c r="E55" s="39">
        <f t="shared" si="57"/>
        <v>0</v>
      </c>
      <c r="F55" s="39">
        <f t="shared" si="58"/>
        <v>0</v>
      </c>
      <c r="G55" s="39">
        <f t="shared" si="59"/>
        <v>0</v>
      </c>
      <c r="H55" s="39">
        <f t="shared" si="60"/>
        <v>0</v>
      </c>
      <c r="I55" s="39">
        <f t="shared" si="61"/>
        <v>0</v>
      </c>
      <c r="J55" s="39">
        <f t="shared" si="62"/>
        <v>0</v>
      </c>
      <c r="K55" s="39">
        <f t="shared" si="63"/>
        <v>0</v>
      </c>
      <c r="L55" s="39">
        <f t="shared" si="64"/>
        <v>0</v>
      </c>
      <c r="M55" s="39">
        <f t="shared" si="65"/>
        <v>0</v>
      </c>
      <c r="N55" s="39">
        <f t="shared" si="66"/>
        <v>0</v>
      </c>
      <c r="O55" s="39">
        <f t="shared" si="67"/>
        <v>0</v>
      </c>
      <c r="P55" s="39">
        <f t="shared" si="68"/>
        <v>0</v>
      </c>
      <c r="Q55" s="39">
        <f t="shared" si="69"/>
        <v>0</v>
      </c>
      <c r="R55" s="39">
        <f t="shared" si="70"/>
        <v>0</v>
      </c>
      <c r="S55" s="39">
        <f t="shared" si="71"/>
        <v>0</v>
      </c>
      <c r="T55" s="39">
        <f t="shared" si="72"/>
        <v>0</v>
      </c>
      <c r="U55" s="39">
        <f t="shared" si="73"/>
        <v>0</v>
      </c>
      <c r="V55" s="39">
        <f t="shared" si="74"/>
        <v>1</v>
      </c>
      <c r="W55" s="39">
        <f t="shared" si="75"/>
        <v>1</v>
      </c>
      <c r="X55" s="39">
        <f t="shared" si="76"/>
        <v>0</v>
      </c>
      <c r="Y55" s="39">
        <f t="shared" si="77"/>
        <v>0</v>
      </c>
      <c r="Z55" s="39">
        <f t="shared" si="78"/>
        <v>1</v>
      </c>
      <c r="AA55" s="39">
        <f t="shared" si="79"/>
        <v>1</v>
      </c>
      <c r="AB55" s="39">
        <f t="shared" si="80"/>
        <v>0</v>
      </c>
    </row>
    <row r="56" spans="1:28" x14ac:dyDescent="0.35">
      <c r="A56" s="18" t="str">
        <f>IF(Entrées!B55="","",Entrées!B55)</f>
        <v>Porte embout</v>
      </c>
      <c r="B56" s="53">
        <f t="shared" si="54"/>
        <v>0</v>
      </c>
      <c r="C56" s="53">
        <f t="shared" si="55"/>
        <v>0</v>
      </c>
      <c r="D56" s="53">
        <f t="shared" si="56"/>
        <v>0</v>
      </c>
      <c r="E56" s="53">
        <f t="shared" si="57"/>
        <v>0</v>
      </c>
      <c r="F56" s="53">
        <f t="shared" si="58"/>
        <v>0</v>
      </c>
      <c r="G56" s="53">
        <f t="shared" si="59"/>
        <v>0</v>
      </c>
      <c r="H56" s="53">
        <f t="shared" si="60"/>
        <v>0</v>
      </c>
      <c r="I56" s="53">
        <f t="shared" si="61"/>
        <v>0</v>
      </c>
      <c r="J56" s="53">
        <f t="shared" si="62"/>
        <v>0</v>
      </c>
      <c r="K56" s="53">
        <f t="shared" si="63"/>
        <v>0</v>
      </c>
      <c r="L56" s="53">
        <f t="shared" si="64"/>
        <v>0</v>
      </c>
      <c r="M56" s="53">
        <f t="shared" si="65"/>
        <v>0</v>
      </c>
      <c r="N56" s="53">
        <f t="shared" si="66"/>
        <v>0</v>
      </c>
      <c r="O56" s="53">
        <f t="shared" si="67"/>
        <v>0</v>
      </c>
      <c r="P56" s="53">
        <f t="shared" si="68"/>
        <v>0</v>
      </c>
      <c r="Q56" s="53">
        <f t="shared" si="69"/>
        <v>0</v>
      </c>
      <c r="R56" s="53">
        <f t="shared" si="70"/>
        <v>0</v>
      </c>
      <c r="S56" s="53">
        <f t="shared" si="71"/>
        <v>0</v>
      </c>
      <c r="T56" s="53">
        <f t="shared" si="72"/>
        <v>0</v>
      </c>
      <c r="U56" s="53">
        <f t="shared" si="73"/>
        <v>0</v>
      </c>
      <c r="V56" s="53">
        <f t="shared" si="74"/>
        <v>4</v>
      </c>
      <c r="W56" s="53">
        <f t="shared" si="75"/>
        <v>0</v>
      </c>
      <c r="X56" s="53">
        <f t="shared" si="76"/>
        <v>0</v>
      </c>
      <c r="Y56" s="53">
        <f t="shared" si="77"/>
        <v>0</v>
      </c>
      <c r="Z56" s="53">
        <f t="shared" si="78"/>
        <v>4</v>
      </c>
      <c r="AA56" s="53">
        <f t="shared" si="79"/>
        <v>0</v>
      </c>
      <c r="AB56" s="53">
        <f t="shared" si="80"/>
        <v>4</v>
      </c>
    </row>
    <row r="57" spans="1:28" x14ac:dyDescent="0.35">
      <c r="A57" s="18" t="str">
        <f>IF(Entrées!B56="","",Entrées!B56)</f>
        <v>Prises mâles</v>
      </c>
      <c r="B57" s="39">
        <f t="shared" si="54"/>
        <v>0</v>
      </c>
      <c r="C57" s="39">
        <f t="shared" si="55"/>
        <v>0</v>
      </c>
      <c r="D57" s="39">
        <f t="shared" si="56"/>
        <v>0</v>
      </c>
      <c r="E57" s="39">
        <f t="shared" si="57"/>
        <v>0</v>
      </c>
      <c r="F57" s="39">
        <f t="shared" si="58"/>
        <v>0</v>
      </c>
      <c r="G57" s="39">
        <f t="shared" si="59"/>
        <v>0</v>
      </c>
      <c r="H57" s="39">
        <f t="shared" si="60"/>
        <v>0</v>
      </c>
      <c r="I57" s="39">
        <f t="shared" si="61"/>
        <v>0</v>
      </c>
      <c r="J57" s="39">
        <f t="shared" si="62"/>
        <v>0</v>
      </c>
      <c r="K57" s="39">
        <f t="shared" si="63"/>
        <v>0</v>
      </c>
      <c r="L57" s="39">
        <f t="shared" si="64"/>
        <v>0</v>
      </c>
      <c r="M57" s="39">
        <f t="shared" si="65"/>
        <v>0</v>
      </c>
      <c r="N57" s="39">
        <f t="shared" si="66"/>
        <v>0</v>
      </c>
      <c r="O57" s="39">
        <f t="shared" si="67"/>
        <v>0</v>
      </c>
      <c r="P57" s="39">
        <f t="shared" si="68"/>
        <v>0</v>
      </c>
      <c r="Q57" s="39">
        <f t="shared" si="69"/>
        <v>0</v>
      </c>
      <c r="R57" s="39">
        <f t="shared" si="70"/>
        <v>0</v>
      </c>
      <c r="S57" s="39">
        <f t="shared" si="71"/>
        <v>0</v>
      </c>
      <c r="T57" s="39">
        <f t="shared" si="72"/>
        <v>0</v>
      </c>
      <c r="U57" s="39">
        <f t="shared" si="73"/>
        <v>0</v>
      </c>
      <c r="V57" s="39">
        <f t="shared" si="74"/>
        <v>1</v>
      </c>
      <c r="W57" s="39">
        <f t="shared" si="75"/>
        <v>0</v>
      </c>
      <c r="X57" s="39">
        <f t="shared" si="76"/>
        <v>0</v>
      </c>
      <c r="Y57" s="39">
        <f t="shared" si="77"/>
        <v>0</v>
      </c>
      <c r="Z57" s="39">
        <f t="shared" si="78"/>
        <v>1</v>
      </c>
      <c r="AA57" s="39">
        <f t="shared" si="79"/>
        <v>0</v>
      </c>
      <c r="AB57" s="39">
        <f t="shared" si="80"/>
        <v>1</v>
      </c>
    </row>
    <row r="58" spans="1:28" x14ac:dyDescent="0.35">
      <c r="A58" s="18" t="str">
        <f>IF(Entrées!B57="","",Entrées!B57)</f>
        <v>Résine hy 200A</v>
      </c>
      <c r="B58" s="53">
        <f t="shared" si="54"/>
        <v>0</v>
      </c>
      <c r="C58" s="53">
        <f t="shared" si="55"/>
        <v>0</v>
      </c>
      <c r="D58" s="53">
        <f t="shared" si="56"/>
        <v>0</v>
      </c>
      <c r="E58" s="53">
        <f t="shared" si="57"/>
        <v>0</v>
      </c>
      <c r="F58" s="53">
        <f t="shared" si="58"/>
        <v>0</v>
      </c>
      <c r="G58" s="53">
        <f t="shared" si="59"/>
        <v>0</v>
      </c>
      <c r="H58" s="53">
        <f t="shared" si="60"/>
        <v>0</v>
      </c>
      <c r="I58" s="53">
        <f t="shared" si="61"/>
        <v>0</v>
      </c>
      <c r="J58" s="53">
        <f t="shared" si="62"/>
        <v>0</v>
      </c>
      <c r="K58" s="53">
        <f t="shared" si="63"/>
        <v>0</v>
      </c>
      <c r="L58" s="53">
        <f t="shared" si="64"/>
        <v>0</v>
      </c>
      <c r="M58" s="53">
        <f t="shared" si="65"/>
        <v>0</v>
      </c>
      <c r="N58" s="53">
        <f t="shared" si="66"/>
        <v>0</v>
      </c>
      <c r="O58" s="53">
        <f t="shared" si="67"/>
        <v>0</v>
      </c>
      <c r="P58" s="53">
        <f t="shared" si="68"/>
        <v>0</v>
      </c>
      <c r="Q58" s="53">
        <f t="shared" si="69"/>
        <v>0</v>
      </c>
      <c r="R58" s="53">
        <f t="shared" si="70"/>
        <v>0</v>
      </c>
      <c r="S58" s="53">
        <f t="shared" si="71"/>
        <v>0</v>
      </c>
      <c r="T58" s="53">
        <f t="shared" si="72"/>
        <v>0</v>
      </c>
      <c r="U58" s="53">
        <f t="shared" si="73"/>
        <v>0</v>
      </c>
      <c r="V58" s="53">
        <f t="shared" si="74"/>
        <v>7</v>
      </c>
      <c r="W58" s="53">
        <f t="shared" si="75"/>
        <v>0</v>
      </c>
      <c r="X58" s="53">
        <f t="shared" si="76"/>
        <v>0</v>
      </c>
      <c r="Y58" s="53">
        <f t="shared" si="77"/>
        <v>0</v>
      </c>
      <c r="Z58" s="53">
        <f t="shared" si="78"/>
        <v>7</v>
      </c>
      <c r="AA58" s="53">
        <f t="shared" si="79"/>
        <v>0</v>
      </c>
      <c r="AB58" s="53">
        <f t="shared" si="80"/>
        <v>7</v>
      </c>
    </row>
    <row r="59" spans="1:28" x14ac:dyDescent="0.35">
      <c r="A59" s="18" t="str">
        <f>IF(Entrées!B58="","",Entrées!B58)</f>
        <v>Rondelle Ø18 19x55</v>
      </c>
      <c r="B59" s="39">
        <f t="shared" si="54"/>
        <v>0</v>
      </c>
      <c r="C59" s="39">
        <f t="shared" si="55"/>
        <v>0</v>
      </c>
      <c r="D59" s="39">
        <f t="shared" si="56"/>
        <v>0</v>
      </c>
      <c r="E59" s="39">
        <f t="shared" si="57"/>
        <v>0</v>
      </c>
      <c r="F59" s="39">
        <f t="shared" si="58"/>
        <v>0</v>
      </c>
      <c r="G59" s="39">
        <f t="shared" si="59"/>
        <v>0</v>
      </c>
      <c r="H59" s="39">
        <f t="shared" si="60"/>
        <v>0</v>
      </c>
      <c r="I59" s="39">
        <f t="shared" si="61"/>
        <v>0</v>
      </c>
      <c r="J59" s="39">
        <f t="shared" si="62"/>
        <v>0</v>
      </c>
      <c r="K59" s="39">
        <f t="shared" si="63"/>
        <v>0</v>
      </c>
      <c r="L59" s="39">
        <f t="shared" si="64"/>
        <v>0</v>
      </c>
      <c r="M59" s="39">
        <f t="shared" si="65"/>
        <v>0</v>
      </c>
      <c r="N59" s="39">
        <f t="shared" si="66"/>
        <v>0</v>
      </c>
      <c r="O59" s="39">
        <f t="shared" si="67"/>
        <v>0</v>
      </c>
      <c r="P59" s="39">
        <f t="shared" si="68"/>
        <v>0</v>
      </c>
      <c r="Q59" s="39">
        <f t="shared" si="69"/>
        <v>0</v>
      </c>
      <c r="R59" s="39">
        <f t="shared" si="70"/>
        <v>0</v>
      </c>
      <c r="S59" s="39">
        <f t="shared" si="71"/>
        <v>0</v>
      </c>
      <c r="T59" s="39">
        <f t="shared" si="72"/>
        <v>0</v>
      </c>
      <c r="U59" s="39">
        <f t="shared" si="73"/>
        <v>0</v>
      </c>
      <c r="V59" s="39">
        <f t="shared" si="74"/>
        <v>75</v>
      </c>
      <c r="W59" s="39">
        <f t="shared" si="75"/>
        <v>0</v>
      </c>
      <c r="X59" s="39">
        <f t="shared" si="76"/>
        <v>0</v>
      </c>
      <c r="Y59" s="39">
        <f t="shared" si="77"/>
        <v>0</v>
      </c>
      <c r="Z59" s="39">
        <f t="shared" si="78"/>
        <v>75</v>
      </c>
      <c r="AA59" s="39">
        <f t="shared" si="79"/>
        <v>0</v>
      </c>
      <c r="AB59" s="39">
        <f t="shared" si="80"/>
        <v>75</v>
      </c>
    </row>
    <row r="60" spans="1:28" x14ac:dyDescent="0.35">
      <c r="A60" s="18" t="str">
        <f>IF(Entrées!B59="","",Entrées!B59)</f>
        <v>Scie circulaire</v>
      </c>
      <c r="B60" s="53">
        <f t="shared" si="54"/>
        <v>0</v>
      </c>
      <c r="C60" s="53">
        <f t="shared" si="55"/>
        <v>0</v>
      </c>
      <c r="D60" s="53">
        <f t="shared" si="56"/>
        <v>0</v>
      </c>
      <c r="E60" s="53">
        <f t="shared" si="57"/>
        <v>0</v>
      </c>
      <c r="F60" s="53">
        <f t="shared" si="58"/>
        <v>0</v>
      </c>
      <c r="G60" s="53">
        <f t="shared" si="59"/>
        <v>0</v>
      </c>
      <c r="H60" s="53">
        <f t="shared" si="60"/>
        <v>0</v>
      </c>
      <c r="I60" s="53">
        <f t="shared" si="61"/>
        <v>0</v>
      </c>
      <c r="J60" s="53">
        <f t="shared" si="62"/>
        <v>0</v>
      </c>
      <c r="K60" s="53">
        <f t="shared" si="63"/>
        <v>0</v>
      </c>
      <c r="L60" s="53">
        <f t="shared" si="64"/>
        <v>0</v>
      </c>
      <c r="M60" s="53">
        <f t="shared" si="65"/>
        <v>0</v>
      </c>
      <c r="N60" s="53">
        <f t="shared" si="66"/>
        <v>0</v>
      </c>
      <c r="O60" s="53">
        <f t="shared" si="67"/>
        <v>0</v>
      </c>
      <c r="P60" s="53">
        <f t="shared" si="68"/>
        <v>0</v>
      </c>
      <c r="Q60" s="53">
        <f t="shared" si="69"/>
        <v>0</v>
      </c>
      <c r="R60" s="53">
        <f t="shared" si="70"/>
        <v>0</v>
      </c>
      <c r="S60" s="53">
        <f t="shared" si="71"/>
        <v>0</v>
      </c>
      <c r="T60" s="53">
        <f t="shared" si="72"/>
        <v>0</v>
      </c>
      <c r="U60" s="53">
        <f t="shared" si="73"/>
        <v>0</v>
      </c>
      <c r="V60" s="53">
        <f t="shared" si="74"/>
        <v>2</v>
      </c>
      <c r="W60" s="53">
        <f t="shared" si="75"/>
        <v>1</v>
      </c>
      <c r="X60" s="53">
        <f t="shared" si="76"/>
        <v>0</v>
      </c>
      <c r="Y60" s="53">
        <f t="shared" si="77"/>
        <v>0</v>
      </c>
      <c r="Z60" s="53">
        <f t="shared" si="78"/>
        <v>2</v>
      </c>
      <c r="AA60" s="53">
        <f t="shared" si="79"/>
        <v>1</v>
      </c>
      <c r="AB60" s="53">
        <f t="shared" si="80"/>
        <v>1</v>
      </c>
    </row>
    <row r="61" spans="1:28" x14ac:dyDescent="0.35">
      <c r="A61" s="18" t="str">
        <f>IF(Entrées!B60="","",Entrées!B60)</f>
        <v>Scie sauteuse</v>
      </c>
      <c r="B61" s="39">
        <f t="shared" si="54"/>
        <v>0</v>
      </c>
      <c r="C61" s="39">
        <f t="shared" si="55"/>
        <v>0</v>
      </c>
      <c r="D61" s="39">
        <f t="shared" si="56"/>
        <v>0</v>
      </c>
      <c r="E61" s="39">
        <f t="shared" si="57"/>
        <v>0</v>
      </c>
      <c r="F61" s="39">
        <f t="shared" si="58"/>
        <v>0</v>
      </c>
      <c r="G61" s="39">
        <f t="shared" si="59"/>
        <v>0</v>
      </c>
      <c r="H61" s="39">
        <f t="shared" si="60"/>
        <v>0</v>
      </c>
      <c r="I61" s="39">
        <f t="shared" si="61"/>
        <v>0</v>
      </c>
      <c r="J61" s="39">
        <f t="shared" si="62"/>
        <v>0</v>
      </c>
      <c r="K61" s="39">
        <f t="shared" si="63"/>
        <v>0</v>
      </c>
      <c r="L61" s="39">
        <f t="shared" si="64"/>
        <v>0</v>
      </c>
      <c r="M61" s="39">
        <f t="shared" si="65"/>
        <v>0</v>
      </c>
      <c r="N61" s="39">
        <f t="shared" si="66"/>
        <v>0</v>
      </c>
      <c r="O61" s="39">
        <f t="shared" si="67"/>
        <v>0</v>
      </c>
      <c r="P61" s="39">
        <f t="shared" si="68"/>
        <v>0</v>
      </c>
      <c r="Q61" s="39">
        <f t="shared" si="69"/>
        <v>0</v>
      </c>
      <c r="R61" s="39">
        <f t="shared" si="70"/>
        <v>0</v>
      </c>
      <c r="S61" s="39">
        <f t="shared" si="71"/>
        <v>0</v>
      </c>
      <c r="T61" s="39">
        <f t="shared" si="72"/>
        <v>0</v>
      </c>
      <c r="U61" s="39">
        <f t="shared" si="73"/>
        <v>0</v>
      </c>
      <c r="V61" s="39">
        <f t="shared" si="74"/>
        <v>0</v>
      </c>
      <c r="W61" s="39">
        <f t="shared" si="75"/>
        <v>0</v>
      </c>
      <c r="X61" s="39">
        <f t="shared" si="76"/>
        <v>0</v>
      </c>
      <c r="Y61" s="39">
        <f t="shared" si="77"/>
        <v>0</v>
      </c>
      <c r="Z61" s="39">
        <f t="shared" si="78"/>
        <v>0</v>
      </c>
      <c r="AA61" s="39">
        <f t="shared" si="79"/>
        <v>0</v>
      </c>
      <c r="AB61" s="39">
        <f t="shared" si="80"/>
        <v>0</v>
      </c>
    </row>
    <row r="62" spans="1:28" x14ac:dyDescent="0.35">
      <c r="A62" s="18" t="str">
        <f>IF(Entrées!B61="","",Entrées!B61)</f>
        <v>Scotch ALU</v>
      </c>
      <c r="B62" s="53">
        <f t="shared" si="54"/>
        <v>0</v>
      </c>
      <c r="C62" s="53">
        <f t="shared" si="55"/>
        <v>0</v>
      </c>
      <c r="D62" s="53">
        <f t="shared" si="56"/>
        <v>0</v>
      </c>
      <c r="E62" s="53">
        <f t="shared" si="57"/>
        <v>0</v>
      </c>
      <c r="F62" s="53">
        <f t="shared" si="58"/>
        <v>0</v>
      </c>
      <c r="G62" s="53">
        <f t="shared" si="59"/>
        <v>0</v>
      </c>
      <c r="H62" s="53">
        <f t="shared" si="60"/>
        <v>0</v>
      </c>
      <c r="I62" s="53">
        <f t="shared" si="61"/>
        <v>0</v>
      </c>
      <c r="J62" s="53">
        <f t="shared" si="62"/>
        <v>0</v>
      </c>
      <c r="K62" s="53">
        <f t="shared" si="63"/>
        <v>0</v>
      </c>
      <c r="L62" s="53">
        <f t="shared" si="64"/>
        <v>0</v>
      </c>
      <c r="M62" s="53">
        <f t="shared" si="65"/>
        <v>0</v>
      </c>
      <c r="N62" s="53">
        <f t="shared" si="66"/>
        <v>0</v>
      </c>
      <c r="O62" s="53">
        <f t="shared" si="67"/>
        <v>0</v>
      </c>
      <c r="P62" s="53">
        <f t="shared" si="68"/>
        <v>0</v>
      </c>
      <c r="Q62" s="53">
        <f t="shared" si="69"/>
        <v>0</v>
      </c>
      <c r="R62" s="53">
        <f t="shared" si="70"/>
        <v>0</v>
      </c>
      <c r="S62" s="53">
        <f t="shared" si="71"/>
        <v>0</v>
      </c>
      <c r="T62" s="53">
        <f t="shared" si="72"/>
        <v>0</v>
      </c>
      <c r="U62" s="53">
        <f t="shared" si="73"/>
        <v>0</v>
      </c>
      <c r="V62" s="53">
        <f t="shared" si="74"/>
        <v>10</v>
      </c>
      <c r="W62" s="53">
        <f t="shared" si="75"/>
        <v>0</v>
      </c>
      <c r="X62" s="53">
        <f t="shared" si="76"/>
        <v>0</v>
      </c>
      <c r="Y62" s="53">
        <f t="shared" si="77"/>
        <v>0</v>
      </c>
      <c r="Z62" s="53">
        <f t="shared" si="78"/>
        <v>10</v>
      </c>
      <c r="AA62" s="53">
        <f t="shared" si="79"/>
        <v>0</v>
      </c>
      <c r="AB62" s="53">
        <f t="shared" si="80"/>
        <v>10</v>
      </c>
    </row>
    <row r="63" spans="1:28" x14ac:dyDescent="0.35">
      <c r="A63" s="18" t="str">
        <f>IF(Entrées!B62="","",Entrées!B62)</f>
        <v>Scotch ORANGE</v>
      </c>
      <c r="B63" s="39">
        <f t="shared" si="54"/>
        <v>0</v>
      </c>
      <c r="C63" s="39">
        <f t="shared" si="55"/>
        <v>0</v>
      </c>
      <c r="D63" s="39">
        <f t="shared" si="56"/>
        <v>0</v>
      </c>
      <c r="E63" s="39">
        <f t="shared" si="57"/>
        <v>0</v>
      </c>
      <c r="F63" s="39">
        <f t="shared" si="58"/>
        <v>0</v>
      </c>
      <c r="G63" s="39">
        <f t="shared" si="59"/>
        <v>0</v>
      </c>
      <c r="H63" s="39">
        <f t="shared" si="60"/>
        <v>0</v>
      </c>
      <c r="I63" s="39">
        <f t="shared" si="61"/>
        <v>0</v>
      </c>
      <c r="J63" s="39">
        <f t="shared" si="62"/>
        <v>0</v>
      </c>
      <c r="K63" s="39">
        <f t="shared" si="63"/>
        <v>0</v>
      </c>
      <c r="L63" s="39">
        <f t="shared" si="64"/>
        <v>0</v>
      </c>
      <c r="M63" s="39">
        <f t="shared" si="65"/>
        <v>0</v>
      </c>
      <c r="N63" s="39">
        <f t="shared" si="66"/>
        <v>0</v>
      </c>
      <c r="O63" s="39">
        <f t="shared" si="67"/>
        <v>0</v>
      </c>
      <c r="P63" s="39">
        <f t="shared" si="68"/>
        <v>0</v>
      </c>
      <c r="Q63" s="39">
        <f t="shared" si="69"/>
        <v>0</v>
      </c>
      <c r="R63" s="39">
        <f t="shared" si="70"/>
        <v>0</v>
      </c>
      <c r="S63" s="39">
        <f t="shared" si="71"/>
        <v>0</v>
      </c>
      <c r="T63" s="39">
        <f t="shared" si="72"/>
        <v>0</v>
      </c>
      <c r="U63" s="39">
        <f t="shared" si="73"/>
        <v>0</v>
      </c>
      <c r="V63" s="39">
        <f t="shared" si="74"/>
        <v>10</v>
      </c>
      <c r="W63" s="39">
        <f t="shared" si="75"/>
        <v>0</v>
      </c>
      <c r="X63" s="39">
        <f t="shared" si="76"/>
        <v>0</v>
      </c>
      <c r="Y63" s="39">
        <f t="shared" si="77"/>
        <v>0</v>
      </c>
      <c r="Z63" s="39">
        <f t="shared" si="78"/>
        <v>10</v>
      </c>
      <c r="AA63" s="39">
        <f t="shared" si="79"/>
        <v>0</v>
      </c>
      <c r="AB63" s="39">
        <f t="shared" si="80"/>
        <v>10</v>
      </c>
    </row>
    <row r="64" spans="1:28" x14ac:dyDescent="0.35">
      <c r="A64" s="18" t="str">
        <f>IF(Entrées!B63="","",Entrées!B63)</f>
        <v>Scotch PEINTURE</v>
      </c>
      <c r="B64" s="53">
        <f t="shared" si="54"/>
        <v>0</v>
      </c>
      <c r="C64" s="53">
        <f t="shared" si="55"/>
        <v>0</v>
      </c>
      <c r="D64" s="53">
        <f t="shared" si="56"/>
        <v>0</v>
      </c>
      <c r="E64" s="53">
        <f t="shared" si="57"/>
        <v>0</v>
      </c>
      <c r="F64" s="53">
        <f t="shared" si="58"/>
        <v>0</v>
      </c>
      <c r="G64" s="53">
        <f t="shared" si="59"/>
        <v>0</v>
      </c>
      <c r="H64" s="53">
        <f t="shared" si="60"/>
        <v>0</v>
      </c>
      <c r="I64" s="53">
        <f t="shared" si="61"/>
        <v>0</v>
      </c>
      <c r="J64" s="53">
        <f t="shared" si="62"/>
        <v>0</v>
      </c>
      <c r="K64" s="53">
        <f t="shared" si="63"/>
        <v>0</v>
      </c>
      <c r="L64" s="53">
        <f t="shared" si="64"/>
        <v>0</v>
      </c>
      <c r="M64" s="53">
        <f t="shared" si="65"/>
        <v>0</v>
      </c>
      <c r="N64" s="53">
        <f t="shared" si="66"/>
        <v>0</v>
      </c>
      <c r="O64" s="53">
        <f t="shared" si="67"/>
        <v>0</v>
      </c>
      <c r="P64" s="53">
        <f t="shared" si="68"/>
        <v>0</v>
      </c>
      <c r="Q64" s="53">
        <f t="shared" si="69"/>
        <v>0</v>
      </c>
      <c r="R64" s="53">
        <f t="shared" si="70"/>
        <v>0</v>
      </c>
      <c r="S64" s="53">
        <f t="shared" si="71"/>
        <v>0</v>
      </c>
      <c r="T64" s="53">
        <f t="shared" si="72"/>
        <v>0</v>
      </c>
      <c r="U64" s="53">
        <f t="shared" si="73"/>
        <v>0</v>
      </c>
      <c r="V64" s="53">
        <f t="shared" si="74"/>
        <v>5</v>
      </c>
      <c r="W64" s="53">
        <f t="shared" si="75"/>
        <v>0</v>
      </c>
      <c r="X64" s="53">
        <f t="shared" si="76"/>
        <v>0</v>
      </c>
      <c r="Y64" s="53">
        <f t="shared" si="77"/>
        <v>0</v>
      </c>
      <c r="Z64" s="53">
        <f t="shared" si="78"/>
        <v>5</v>
      </c>
      <c r="AA64" s="53">
        <f t="shared" si="79"/>
        <v>0</v>
      </c>
      <c r="AB64" s="53">
        <f t="shared" si="80"/>
        <v>5</v>
      </c>
    </row>
    <row r="65" spans="1:28" x14ac:dyDescent="0.35">
      <c r="A65" s="18" t="str">
        <f>IF(Entrées!B64="","",Entrées!B64)</f>
        <v>Silicone blanc</v>
      </c>
      <c r="B65" s="39">
        <f t="shared" si="54"/>
        <v>0</v>
      </c>
      <c r="C65" s="39">
        <f t="shared" si="55"/>
        <v>0</v>
      </c>
      <c r="D65" s="39">
        <f t="shared" si="56"/>
        <v>0</v>
      </c>
      <c r="E65" s="39">
        <f t="shared" si="57"/>
        <v>0</v>
      </c>
      <c r="F65" s="39">
        <f t="shared" si="58"/>
        <v>0</v>
      </c>
      <c r="G65" s="39">
        <f t="shared" si="59"/>
        <v>0</v>
      </c>
      <c r="H65" s="39">
        <f t="shared" si="60"/>
        <v>0</v>
      </c>
      <c r="I65" s="39">
        <f t="shared" si="61"/>
        <v>0</v>
      </c>
      <c r="J65" s="39">
        <f t="shared" si="62"/>
        <v>0</v>
      </c>
      <c r="K65" s="39">
        <f t="shared" si="63"/>
        <v>0</v>
      </c>
      <c r="L65" s="39">
        <f t="shared" si="64"/>
        <v>0</v>
      </c>
      <c r="M65" s="39">
        <f t="shared" si="65"/>
        <v>0</v>
      </c>
      <c r="N65" s="39">
        <f t="shared" si="66"/>
        <v>0</v>
      </c>
      <c r="O65" s="39">
        <f t="shared" si="67"/>
        <v>0</v>
      </c>
      <c r="P65" s="39">
        <f t="shared" si="68"/>
        <v>0</v>
      </c>
      <c r="Q65" s="39">
        <f t="shared" si="69"/>
        <v>0</v>
      </c>
      <c r="R65" s="39">
        <f t="shared" si="70"/>
        <v>0</v>
      </c>
      <c r="S65" s="39">
        <f t="shared" si="71"/>
        <v>0</v>
      </c>
      <c r="T65" s="39">
        <f t="shared" si="72"/>
        <v>0</v>
      </c>
      <c r="U65" s="39">
        <f t="shared" si="73"/>
        <v>0</v>
      </c>
      <c r="V65" s="39">
        <f t="shared" si="74"/>
        <v>11</v>
      </c>
      <c r="W65" s="39">
        <f t="shared" si="75"/>
        <v>0</v>
      </c>
      <c r="X65" s="39">
        <f t="shared" si="76"/>
        <v>0</v>
      </c>
      <c r="Y65" s="39">
        <f t="shared" si="77"/>
        <v>0</v>
      </c>
      <c r="Z65" s="39">
        <f t="shared" si="78"/>
        <v>11</v>
      </c>
      <c r="AA65" s="39">
        <f t="shared" si="79"/>
        <v>0</v>
      </c>
      <c r="AB65" s="39">
        <f t="shared" si="80"/>
        <v>11</v>
      </c>
    </row>
    <row r="66" spans="1:28" x14ac:dyDescent="0.35">
      <c r="A66" s="18" t="str">
        <f>IF(Entrées!B65="","",Entrées!B65)</f>
        <v>Silicone chêne</v>
      </c>
      <c r="B66" s="53">
        <f t="shared" si="54"/>
        <v>0</v>
      </c>
      <c r="C66" s="53">
        <f t="shared" si="55"/>
        <v>0</v>
      </c>
      <c r="D66" s="53">
        <f t="shared" si="56"/>
        <v>0</v>
      </c>
      <c r="E66" s="53">
        <f t="shared" si="57"/>
        <v>0</v>
      </c>
      <c r="F66" s="53">
        <f t="shared" si="58"/>
        <v>0</v>
      </c>
      <c r="G66" s="53">
        <f t="shared" si="59"/>
        <v>0</v>
      </c>
      <c r="H66" s="53">
        <f t="shared" si="60"/>
        <v>0</v>
      </c>
      <c r="I66" s="53">
        <f t="shared" si="61"/>
        <v>0</v>
      </c>
      <c r="J66" s="53">
        <f t="shared" si="62"/>
        <v>0</v>
      </c>
      <c r="K66" s="53">
        <f t="shared" si="63"/>
        <v>0</v>
      </c>
      <c r="L66" s="53">
        <f t="shared" si="64"/>
        <v>0</v>
      </c>
      <c r="M66" s="53">
        <f t="shared" si="65"/>
        <v>0</v>
      </c>
      <c r="N66" s="53">
        <f t="shared" si="66"/>
        <v>0</v>
      </c>
      <c r="O66" s="53">
        <f t="shared" si="67"/>
        <v>0</v>
      </c>
      <c r="P66" s="53">
        <f t="shared" si="68"/>
        <v>0</v>
      </c>
      <c r="Q66" s="53">
        <f t="shared" si="69"/>
        <v>0</v>
      </c>
      <c r="R66" s="53">
        <f t="shared" si="70"/>
        <v>0</v>
      </c>
      <c r="S66" s="53">
        <f t="shared" si="71"/>
        <v>0</v>
      </c>
      <c r="T66" s="53">
        <f t="shared" si="72"/>
        <v>0</v>
      </c>
      <c r="U66" s="53">
        <f t="shared" si="73"/>
        <v>0</v>
      </c>
      <c r="V66" s="53">
        <f t="shared" si="74"/>
        <v>1</v>
      </c>
      <c r="W66" s="53">
        <f t="shared" si="75"/>
        <v>0</v>
      </c>
      <c r="X66" s="53">
        <f t="shared" si="76"/>
        <v>0</v>
      </c>
      <c r="Y66" s="53">
        <f t="shared" si="77"/>
        <v>0</v>
      </c>
      <c r="Z66" s="53">
        <f t="shared" si="78"/>
        <v>1</v>
      </c>
      <c r="AA66" s="53">
        <f t="shared" si="79"/>
        <v>0</v>
      </c>
      <c r="AB66" s="53">
        <f t="shared" si="80"/>
        <v>1</v>
      </c>
    </row>
    <row r="67" spans="1:28" x14ac:dyDescent="0.35">
      <c r="A67" s="18" t="str">
        <f>IF(Entrées!B66="","",Entrées!B66)</f>
        <v>Silicone neutre</v>
      </c>
      <c r="B67" s="39">
        <f t="shared" si="54"/>
        <v>0</v>
      </c>
      <c r="C67" s="39">
        <f t="shared" si="55"/>
        <v>0</v>
      </c>
      <c r="D67" s="39">
        <f t="shared" si="56"/>
        <v>0</v>
      </c>
      <c r="E67" s="39">
        <f t="shared" si="57"/>
        <v>0</v>
      </c>
      <c r="F67" s="39">
        <f t="shared" si="58"/>
        <v>0</v>
      </c>
      <c r="G67" s="39">
        <f t="shared" si="59"/>
        <v>0</v>
      </c>
      <c r="H67" s="39">
        <f t="shared" si="60"/>
        <v>0</v>
      </c>
      <c r="I67" s="39">
        <f t="shared" si="61"/>
        <v>0</v>
      </c>
      <c r="J67" s="39">
        <f t="shared" si="62"/>
        <v>0</v>
      </c>
      <c r="K67" s="39">
        <f t="shared" si="63"/>
        <v>0</v>
      </c>
      <c r="L67" s="39">
        <f t="shared" si="64"/>
        <v>0</v>
      </c>
      <c r="M67" s="39">
        <f t="shared" si="65"/>
        <v>0</v>
      </c>
      <c r="N67" s="39">
        <f t="shared" si="66"/>
        <v>0</v>
      </c>
      <c r="O67" s="39">
        <f t="shared" si="67"/>
        <v>0</v>
      </c>
      <c r="P67" s="39">
        <f t="shared" si="68"/>
        <v>0</v>
      </c>
      <c r="Q67" s="39">
        <f t="shared" si="69"/>
        <v>0</v>
      </c>
      <c r="R67" s="39">
        <f t="shared" si="70"/>
        <v>0</v>
      </c>
      <c r="S67" s="39">
        <f t="shared" si="71"/>
        <v>0</v>
      </c>
      <c r="T67" s="39">
        <f t="shared" si="72"/>
        <v>0</v>
      </c>
      <c r="U67" s="39">
        <f t="shared" si="73"/>
        <v>0</v>
      </c>
      <c r="V67" s="39">
        <f t="shared" si="74"/>
        <v>12</v>
      </c>
      <c r="W67" s="39">
        <f t="shared" si="75"/>
        <v>2</v>
      </c>
      <c r="X67" s="39">
        <f t="shared" si="76"/>
        <v>0</v>
      </c>
      <c r="Y67" s="39">
        <f t="shared" si="77"/>
        <v>0</v>
      </c>
      <c r="Z67" s="39">
        <f t="shared" si="78"/>
        <v>12</v>
      </c>
      <c r="AA67" s="39">
        <f t="shared" si="79"/>
        <v>2</v>
      </c>
      <c r="AB67" s="39">
        <f t="shared" si="80"/>
        <v>10</v>
      </c>
    </row>
    <row r="68" spans="1:28" x14ac:dyDescent="0.35">
      <c r="A68" s="18" t="str">
        <f>IF(Entrées!B67="","",Entrées!B67)</f>
        <v>Taloche rectangulaire 42x30</v>
      </c>
      <c r="B68" s="53">
        <f t="shared" si="54"/>
        <v>0</v>
      </c>
      <c r="C68" s="53">
        <f t="shared" si="55"/>
        <v>0</v>
      </c>
      <c r="D68" s="53">
        <f t="shared" si="56"/>
        <v>0</v>
      </c>
      <c r="E68" s="53">
        <f t="shared" si="57"/>
        <v>0</v>
      </c>
      <c r="F68" s="53">
        <f t="shared" si="58"/>
        <v>0</v>
      </c>
      <c r="G68" s="53">
        <f t="shared" si="59"/>
        <v>0</v>
      </c>
      <c r="H68" s="53">
        <f t="shared" si="60"/>
        <v>0</v>
      </c>
      <c r="I68" s="53">
        <f t="shared" si="61"/>
        <v>0</v>
      </c>
      <c r="J68" s="53">
        <f t="shared" si="62"/>
        <v>0</v>
      </c>
      <c r="K68" s="53">
        <f t="shared" si="63"/>
        <v>0</v>
      </c>
      <c r="L68" s="53">
        <f t="shared" si="64"/>
        <v>0</v>
      </c>
      <c r="M68" s="53">
        <f t="shared" si="65"/>
        <v>0</v>
      </c>
      <c r="N68" s="53">
        <f t="shared" si="66"/>
        <v>0</v>
      </c>
      <c r="O68" s="53">
        <f t="shared" si="67"/>
        <v>0</v>
      </c>
      <c r="P68" s="53">
        <f t="shared" si="68"/>
        <v>0</v>
      </c>
      <c r="Q68" s="53">
        <f t="shared" si="69"/>
        <v>0</v>
      </c>
      <c r="R68" s="53">
        <f t="shared" si="70"/>
        <v>0</v>
      </c>
      <c r="S68" s="53">
        <f t="shared" si="71"/>
        <v>0</v>
      </c>
      <c r="T68" s="53">
        <f t="shared" si="72"/>
        <v>0</v>
      </c>
      <c r="U68" s="53">
        <f t="shared" si="73"/>
        <v>0</v>
      </c>
      <c r="V68" s="53">
        <f t="shared" si="74"/>
        <v>1</v>
      </c>
      <c r="W68" s="53">
        <f t="shared" si="75"/>
        <v>0</v>
      </c>
      <c r="X68" s="53">
        <f t="shared" si="76"/>
        <v>0</v>
      </c>
      <c r="Y68" s="53">
        <f t="shared" si="77"/>
        <v>0</v>
      </c>
      <c r="Z68" s="53">
        <f t="shared" si="78"/>
        <v>1</v>
      </c>
      <c r="AA68" s="53">
        <f t="shared" si="79"/>
        <v>0</v>
      </c>
      <c r="AB68" s="53">
        <f t="shared" si="80"/>
        <v>1</v>
      </c>
    </row>
    <row r="69" spans="1:28" x14ac:dyDescent="0.35">
      <c r="A69" s="18" t="str">
        <f>IF(Entrées!B68="","",Entrées!B68)</f>
        <v>Tige fileté</v>
      </c>
      <c r="B69" s="39">
        <f t="shared" si="54"/>
        <v>0</v>
      </c>
      <c r="C69" s="39">
        <f t="shared" si="55"/>
        <v>0</v>
      </c>
      <c r="D69" s="39">
        <f t="shared" si="56"/>
        <v>0</v>
      </c>
      <c r="E69" s="39">
        <f t="shared" si="57"/>
        <v>0</v>
      </c>
      <c r="F69" s="39">
        <f t="shared" si="58"/>
        <v>0</v>
      </c>
      <c r="G69" s="39">
        <f t="shared" si="59"/>
        <v>0</v>
      </c>
      <c r="H69" s="39">
        <f t="shared" si="60"/>
        <v>0</v>
      </c>
      <c r="I69" s="39">
        <f t="shared" si="61"/>
        <v>0</v>
      </c>
      <c r="J69" s="39">
        <f t="shared" si="62"/>
        <v>0</v>
      </c>
      <c r="K69" s="39">
        <f t="shared" si="63"/>
        <v>0</v>
      </c>
      <c r="L69" s="39">
        <f t="shared" si="64"/>
        <v>0</v>
      </c>
      <c r="M69" s="39">
        <f t="shared" si="65"/>
        <v>0</v>
      </c>
      <c r="N69" s="39">
        <f t="shared" si="66"/>
        <v>0</v>
      </c>
      <c r="O69" s="39">
        <f t="shared" si="67"/>
        <v>0</v>
      </c>
      <c r="P69" s="39">
        <f t="shared" si="68"/>
        <v>0</v>
      </c>
      <c r="Q69" s="39">
        <f t="shared" si="69"/>
        <v>0</v>
      </c>
      <c r="R69" s="39">
        <f t="shared" si="70"/>
        <v>0</v>
      </c>
      <c r="S69" s="39">
        <f t="shared" si="71"/>
        <v>0</v>
      </c>
      <c r="T69" s="39">
        <f t="shared" si="72"/>
        <v>0</v>
      </c>
      <c r="U69" s="39">
        <f t="shared" si="73"/>
        <v>0</v>
      </c>
      <c r="V69" s="39">
        <f t="shared" si="74"/>
        <v>12</v>
      </c>
      <c r="W69" s="39">
        <f t="shared" si="75"/>
        <v>0</v>
      </c>
      <c r="X69" s="39">
        <f t="shared" si="76"/>
        <v>0</v>
      </c>
      <c r="Y69" s="39">
        <f t="shared" si="77"/>
        <v>0</v>
      </c>
      <c r="Z69" s="39">
        <f t="shared" si="78"/>
        <v>12</v>
      </c>
      <c r="AA69" s="39">
        <f t="shared" si="79"/>
        <v>0</v>
      </c>
      <c r="AB69" s="39">
        <f t="shared" si="80"/>
        <v>12</v>
      </c>
    </row>
    <row r="70" spans="1:28" x14ac:dyDescent="0.35">
      <c r="A70" s="18" t="str">
        <f>IF(Entrées!B69="","",Entrées!B69)</f>
        <v>Veste ciré</v>
      </c>
      <c r="B70" s="53">
        <f t="shared" si="54"/>
        <v>0</v>
      </c>
      <c r="C70" s="53">
        <f t="shared" si="55"/>
        <v>0</v>
      </c>
      <c r="D70" s="53">
        <f t="shared" si="56"/>
        <v>0</v>
      </c>
      <c r="E70" s="53">
        <f t="shared" si="57"/>
        <v>0</v>
      </c>
      <c r="F70" s="53">
        <f t="shared" si="58"/>
        <v>0</v>
      </c>
      <c r="G70" s="53">
        <f t="shared" si="59"/>
        <v>0</v>
      </c>
      <c r="H70" s="53">
        <f t="shared" si="60"/>
        <v>0</v>
      </c>
      <c r="I70" s="53">
        <f t="shared" si="61"/>
        <v>0</v>
      </c>
      <c r="J70" s="53">
        <f t="shared" si="62"/>
        <v>0</v>
      </c>
      <c r="K70" s="53">
        <f t="shared" si="63"/>
        <v>0</v>
      </c>
      <c r="L70" s="53">
        <f t="shared" si="64"/>
        <v>0</v>
      </c>
      <c r="M70" s="53">
        <f t="shared" si="65"/>
        <v>0</v>
      </c>
      <c r="N70" s="53">
        <f t="shared" si="66"/>
        <v>0</v>
      </c>
      <c r="O70" s="53">
        <f t="shared" si="67"/>
        <v>0</v>
      </c>
      <c r="P70" s="53">
        <f t="shared" si="68"/>
        <v>0</v>
      </c>
      <c r="Q70" s="53">
        <f t="shared" si="69"/>
        <v>0</v>
      </c>
      <c r="R70" s="53">
        <f t="shared" si="70"/>
        <v>0</v>
      </c>
      <c r="S70" s="53">
        <f t="shared" si="71"/>
        <v>0</v>
      </c>
      <c r="T70" s="53">
        <f t="shared" si="72"/>
        <v>0</v>
      </c>
      <c r="U70" s="53">
        <f t="shared" si="73"/>
        <v>0</v>
      </c>
      <c r="V70" s="53">
        <f t="shared" si="74"/>
        <v>0</v>
      </c>
      <c r="W70" s="53">
        <f t="shared" si="75"/>
        <v>1</v>
      </c>
      <c r="X70" s="53">
        <f t="shared" si="76"/>
        <v>0</v>
      </c>
      <c r="Y70" s="53">
        <f t="shared" si="77"/>
        <v>0</v>
      </c>
      <c r="Z70" s="53">
        <f t="shared" si="78"/>
        <v>0</v>
      </c>
      <c r="AA70" s="53">
        <f t="shared" si="79"/>
        <v>1</v>
      </c>
      <c r="AB70" s="53">
        <f t="shared" si="80"/>
        <v>-1</v>
      </c>
    </row>
    <row r="71" spans="1:28" x14ac:dyDescent="0.35">
      <c r="A71" s="18" t="str">
        <f>IF(Entrées!B70="","",Entrées!B70)</f>
        <v>Vis 4x20</v>
      </c>
      <c r="B71" s="39">
        <f t="shared" si="54"/>
        <v>0</v>
      </c>
      <c r="C71" s="39">
        <f t="shared" si="55"/>
        <v>0</v>
      </c>
      <c r="D71" s="39">
        <f t="shared" si="56"/>
        <v>0</v>
      </c>
      <c r="E71" s="39">
        <f t="shared" si="57"/>
        <v>0</v>
      </c>
      <c r="F71" s="39">
        <f t="shared" si="58"/>
        <v>0</v>
      </c>
      <c r="G71" s="39">
        <f t="shared" si="59"/>
        <v>0</v>
      </c>
      <c r="H71" s="39">
        <f t="shared" si="60"/>
        <v>0</v>
      </c>
      <c r="I71" s="39">
        <f t="shared" si="61"/>
        <v>0</v>
      </c>
      <c r="J71" s="39">
        <f t="shared" si="62"/>
        <v>0</v>
      </c>
      <c r="K71" s="39">
        <f t="shared" si="63"/>
        <v>0</v>
      </c>
      <c r="L71" s="39">
        <f t="shared" si="64"/>
        <v>0</v>
      </c>
      <c r="M71" s="39">
        <f t="shared" si="65"/>
        <v>0</v>
      </c>
      <c r="N71" s="39">
        <f t="shared" si="66"/>
        <v>0</v>
      </c>
      <c r="O71" s="39">
        <f t="shared" si="67"/>
        <v>0</v>
      </c>
      <c r="P71" s="39">
        <f t="shared" si="68"/>
        <v>0</v>
      </c>
      <c r="Q71" s="39">
        <f t="shared" si="69"/>
        <v>0</v>
      </c>
      <c r="R71" s="39">
        <f t="shared" si="70"/>
        <v>0</v>
      </c>
      <c r="S71" s="39">
        <f t="shared" si="71"/>
        <v>0</v>
      </c>
      <c r="T71" s="39">
        <f t="shared" si="72"/>
        <v>0</v>
      </c>
      <c r="U71" s="39">
        <f t="shared" si="73"/>
        <v>0</v>
      </c>
      <c r="V71" s="39">
        <f t="shared" si="74"/>
        <v>1</v>
      </c>
      <c r="W71" s="39">
        <f t="shared" si="75"/>
        <v>0</v>
      </c>
      <c r="X71" s="39">
        <f t="shared" si="76"/>
        <v>0</v>
      </c>
      <c r="Y71" s="39">
        <f t="shared" si="77"/>
        <v>0</v>
      </c>
      <c r="Z71" s="39">
        <f t="shared" si="78"/>
        <v>1</v>
      </c>
      <c r="AA71" s="39">
        <f t="shared" si="79"/>
        <v>0</v>
      </c>
      <c r="AB71" s="39">
        <f t="shared" si="80"/>
        <v>1</v>
      </c>
    </row>
    <row r="72" spans="1:28" x14ac:dyDescent="0.35">
      <c r="A72" s="18" t="str">
        <f>IF(Entrées!B71="","",Entrées!B71)</f>
        <v>Vis 4x25</v>
      </c>
      <c r="B72" s="53">
        <f t="shared" si="54"/>
        <v>0</v>
      </c>
      <c r="C72" s="53">
        <f t="shared" si="55"/>
        <v>0</v>
      </c>
      <c r="D72" s="53">
        <f t="shared" si="56"/>
        <v>0</v>
      </c>
      <c r="E72" s="53">
        <f t="shared" si="57"/>
        <v>0</v>
      </c>
      <c r="F72" s="53">
        <f t="shared" si="58"/>
        <v>0</v>
      </c>
      <c r="G72" s="53">
        <f t="shared" si="59"/>
        <v>0</v>
      </c>
      <c r="H72" s="53">
        <f t="shared" si="60"/>
        <v>0</v>
      </c>
      <c r="I72" s="53">
        <f t="shared" si="61"/>
        <v>0</v>
      </c>
      <c r="J72" s="53">
        <f t="shared" si="62"/>
        <v>0</v>
      </c>
      <c r="K72" s="53">
        <f t="shared" si="63"/>
        <v>0</v>
      </c>
      <c r="L72" s="53">
        <f t="shared" si="64"/>
        <v>0</v>
      </c>
      <c r="M72" s="53">
        <f t="shared" si="65"/>
        <v>0</v>
      </c>
      <c r="N72" s="53">
        <f t="shared" si="66"/>
        <v>0</v>
      </c>
      <c r="O72" s="53">
        <f t="shared" si="67"/>
        <v>0</v>
      </c>
      <c r="P72" s="53">
        <f t="shared" si="68"/>
        <v>0</v>
      </c>
      <c r="Q72" s="53">
        <f t="shared" si="69"/>
        <v>0</v>
      </c>
      <c r="R72" s="53">
        <f t="shared" si="70"/>
        <v>0</v>
      </c>
      <c r="S72" s="53">
        <f t="shared" si="71"/>
        <v>0</v>
      </c>
      <c r="T72" s="53">
        <f t="shared" si="72"/>
        <v>0</v>
      </c>
      <c r="U72" s="53">
        <f t="shared" si="73"/>
        <v>0</v>
      </c>
      <c r="V72" s="53">
        <f t="shared" si="74"/>
        <v>1</v>
      </c>
      <c r="W72" s="53">
        <f t="shared" si="75"/>
        <v>0</v>
      </c>
      <c r="X72" s="53">
        <f t="shared" si="76"/>
        <v>0</v>
      </c>
      <c r="Y72" s="53">
        <f t="shared" si="77"/>
        <v>0</v>
      </c>
      <c r="Z72" s="53">
        <f t="shared" si="78"/>
        <v>1</v>
      </c>
      <c r="AA72" s="53">
        <f t="shared" si="79"/>
        <v>0</v>
      </c>
      <c r="AB72" s="53">
        <f t="shared" si="80"/>
        <v>1</v>
      </c>
    </row>
    <row r="73" spans="1:28" x14ac:dyDescent="0.35">
      <c r="A73" s="18" t="str">
        <f>IF(Entrées!B72="","",Entrées!B72)</f>
        <v>Vis 6x110</v>
      </c>
      <c r="B73" s="39">
        <f t="shared" si="54"/>
        <v>0</v>
      </c>
      <c r="C73" s="39">
        <f t="shared" si="55"/>
        <v>0</v>
      </c>
      <c r="D73" s="39">
        <f t="shared" si="56"/>
        <v>0</v>
      </c>
      <c r="E73" s="39">
        <f t="shared" si="57"/>
        <v>0</v>
      </c>
      <c r="F73" s="39">
        <f t="shared" si="58"/>
        <v>0</v>
      </c>
      <c r="G73" s="39">
        <f t="shared" si="59"/>
        <v>0</v>
      </c>
      <c r="H73" s="39">
        <f t="shared" si="60"/>
        <v>0</v>
      </c>
      <c r="I73" s="39">
        <f t="shared" si="61"/>
        <v>0</v>
      </c>
      <c r="J73" s="39">
        <f t="shared" si="62"/>
        <v>0</v>
      </c>
      <c r="K73" s="39">
        <f t="shared" si="63"/>
        <v>0</v>
      </c>
      <c r="L73" s="39">
        <f t="shared" si="64"/>
        <v>0</v>
      </c>
      <c r="M73" s="39">
        <f t="shared" si="65"/>
        <v>0</v>
      </c>
      <c r="N73" s="39">
        <f t="shared" si="66"/>
        <v>0</v>
      </c>
      <c r="O73" s="39">
        <f t="shared" si="67"/>
        <v>0</v>
      </c>
      <c r="P73" s="39">
        <f t="shared" si="68"/>
        <v>0</v>
      </c>
      <c r="Q73" s="39">
        <f t="shared" si="69"/>
        <v>0</v>
      </c>
      <c r="R73" s="39">
        <f t="shared" si="70"/>
        <v>0</v>
      </c>
      <c r="S73" s="39">
        <f t="shared" si="71"/>
        <v>0</v>
      </c>
      <c r="T73" s="39">
        <f t="shared" si="72"/>
        <v>0</v>
      </c>
      <c r="U73" s="39">
        <f t="shared" si="73"/>
        <v>0</v>
      </c>
      <c r="V73" s="39">
        <f t="shared" si="74"/>
        <v>3</v>
      </c>
      <c r="W73" s="39">
        <f t="shared" si="75"/>
        <v>0</v>
      </c>
      <c r="X73" s="39">
        <f t="shared" si="76"/>
        <v>0</v>
      </c>
      <c r="Y73" s="39">
        <f t="shared" si="77"/>
        <v>0</v>
      </c>
      <c r="Z73" s="39">
        <f t="shared" si="78"/>
        <v>3</v>
      </c>
      <c r="AA73" s="39">
        <f t="shared" si="79"/>
        <v>0</v>
      </c>
      <c r="AB73" s="39">
        <f t="shared" si="80"/>
        <v>3</v>
      </c>
    </row>
    <row r="74" spans="1:28" x14ac:dyDescent="0.35">
      <c r="A74" s="18" t="str">
        <f>IF(Entrées!B73="","",Entrées!B73)</f>
        <v>Vis 6x60</v>
      </c>
      <c r="B74" s="53">
        <f t="shared" ref="B74:B100" si="81">IF(A74="","",SUMPRODUCT((MONTH(Date_E)=1)*(Réf_E=A74)*Qté_R))</f>
        <v>0</v>
      </c>
      <c r="C74" s="53">
        <f t="shared" ref="C74:C100" si="82">IF(A74="","",SUMPRODUCT((MONTH(Date_S)=1)*(Réf_S=A74)*(Qté_S)))</f>
        <v>0</v>
      </c>
      <c r="D74" s="53">
        <f t="shared" ref="D74:D100" si="83">IF(A74="","",SUMPRODUCT((MONTH(Date_E)=2)*(Réf_E=A74)*Qté_R))</f>
        <v>0</v>
      </c>
      <c r="E74" s="53">
        <f t="shared" ref="E74:E100" si="84">IF(A74="","",SUMPRODUCT((MONTH(Date_S)=2)*(Réf_S=A74)*(Qté_S)))</f>
        <v>0</v>
      </c>
      <c r="F74" s="53">
        <f t="shared" ref="F74:F100" si="85">IF(A74="","",SUMPRODUCT((MONTH(Date_E)=3)*(Réf_E=A74)*Qté_R))</f>
        <v>0</v>
      </c>
      <c r="G74" s="53">
        <f t="shared" ref="G74:G100" si="86">IF(A74="","",SUMPRODUCT((MONTH(Date_S)=3)*(Réf_S=A74)*(Qté_S)))</f>
        <v>0</v>
      </c>
      <c r="H74" s="53">
        <f t="shared" ref="H74:H100" si="87">IF(A74="","",SUMPRODUCT((MONTH(Date_E)=4)*(Réf_E=A74)*Qté_R))</f>
        <v>0</v>
      </c>
      <c r="I74" s="53">
        <f t="shared" ref="I74:I100" si="88">IF(A74="","",SUMPRODUCT((MONTH(Date_S)=4)*(Réf_S=A74)*(Qté_S)))</f>
        <v>0</v>
      </c>
      <c r="J74" s="53">
        <f t="shared" ref="J74:J100" si="89">IF(A74="","",SUMPRODUCT((MONTH(Date_E)=5)*(Réf_E=A74)*Qté_R))</f>
        <v>0</v>
      </c>
      <c r="K74" s="53">
        <f t="shared" ref="K74:K100" si="90">IF(A74="","",SUMPRODUCT((MONTH(Date_S)=5)*(Réf_S=A74)*(Qté_S)))</f>
        <v>0</v>
      </c>
      <c r="L74" s="53">
        <f t="shared" ref="L74:L100" si="91">IF(A74="","",SUMPRODUCT((MONTH(Date_E)=6)*(Réf_E=A74)*Qté_R))</f>
        <v>0</v>
      </c>
      <c r="M74" s="53">
        <f t="shared" ref="M74:M100" si="92">IF(A74="","",SUMPRODUCT((MONTH(Date_S)=6)*(Réf_S=A74)*(Qté_S)))</f>
        <v>0</v>
      </c>
      <c r="N74" s="53">
        <f t="shared" ref="N74:N100" si="93">IF(A74="","",SUMPRODUCT((MONTH(Date_E)=7)*(Réf_E=A74)*Qté_R))</f>
        <v>0</v>
      </c>
      <c r="O74" s="53">
        <f t="shared" ref="O74:O100" si="94">IF(A74="","",SUMPRODUCT((MONTH(Date_S)=7)*(Réf_S=A74)*(Qté_S)))</f>
        <v>0</v>
      </c>
      <c r="P74" s="53">
        <f t="shared" ref="P74:P100" si="95">IF(A74="","",SUMPRODUCT((MONTH(Date_E)=8)*(Réf_E=A74)*Qté_R))</f>
        <v>0</v>
      </c>
      <c r="Q74" s="53">
        <f t="shared" ref="Q74:Q100" si="96">IF(A74="","",SUMPRODUCT((MONTH(Date_S)=8)*(Réf_S=A74)*(Qté_S)))</f>
        <v>0</v>
      </c>
      <c r="R74" s="53">
        <f t="shared" ref="R74:R100" si="97">IF(A74="","",SUMPRODUCT((MONTH(Date_E)=9)*(Réf_E=A74)*Qté_R))</f>
        <v>0</v>
      </c>
      <c r="S74" s="53">
        <f t="shared" ref="S74:S100" si="98">IF(A74="","",SUMPRODUCT((MONTH(Date_S)=9)*(Réf_S=A74)*(Qté_S)))</f>
        <v>0</v>
      </c>
      <c r="T74" s="53">
        <f t="shared" ref="T74:T100" si="99">IF(A74="","",SUMPRODUCT((MONTH(Date_E)=10)*(Réf_E=A74)*Qté_R))</f>
        <v>0</v>
      </c>
      <c r="U74" s="53">
        <f t="shared" ref="U74:U100" si="100">IF(A74="","",SUMPRODUCT((MONTH(Date_S)=10)*(Réf_S=A74)*(Qté_S)))</f>
        <v>0</v>
      </c>
      <c r="V74" s="53">
        <f t="shared" ref="V74:V100" si="101">IF(A74="","",SUMPRODUCT((MONTH(Date_E)=11)*(Réf_E=A74)*Qté_R))</f>
        <v>3</v>
      </c>
      <c r="W74" s="53">
        <f t="shared" ref="W74:W100" si="102">IF(A74="","",SUMPRODUCT((MONTH(Date_S)=11)*(Réf_S=A74)*(Qté_S)))</f>
        <v>0</v>
      </c>
      <c r="X74" s="53">
        <f t="shared" ref="X74:X100" si="103">IF(A74="","",SUMPRODUCT((MONTH(Date_E)=12)*(Réf_E=A74)*Qté_R))</f>
        <v>0</v>
      </c>
      <c r="Y74" s="53">
        <f t="shared" ref="Y74:Y100" si="104">IF(A74="","",SUMPRODUCT((MONTH(Date_S)=12)*(Réf_S=A74)*(Qté_S)))</f>
        <v>0</v>
      </c>
      <c r="Z74" s="53">
        <f t="shared" ref="Z74:Z100" si="105">IF(A74="","",SUM(B74,D74,F74,H74,J74,L74,N74,P74,R74,T74,V74,X74))</f>
        <v>3</v>
      </c>
      <c r="AA74" s="53">
        <f t="shared" ref="AA74:AA100" si="106">IF(A74="","",SUM(C74,E74,G74,I74,K74,M74,O74,Q74,S74,U74,W74,Y74))</f>
        <v>0</v>
      </c>
      <c r="AB74" s="53">
        <f t="shared" ref="AB74:AB100" si="107">IF(A74="","",Z74-AA74)</f>
        <v>3</v>
      </c>
    </row>
    <row r="75" spans="1:28" x14ac:dyDescent="0.35">
      <c r="A75" s="18" t="str">
        <f>IF(Entrées!B74="","",Entrées!B74)</f>
        <v>Vis 6x80</v>
      </c>
      <c r="B75" s="39">
        <f t="shared" si="81"/>
        <v>0</v>
      </c>
      <c r="C75" s="39">
        <f t="shared" si="82"/>
        <v>0</v>
      </c>
      <c r="D75" s="39">
        <f t="shared" si="83"/>
        <v>0</v>
      </c>
      <c r="E75" s="39">
        <f t="shared" si="84"/>
        <v>0</v>
      </c>
      <c r="F75" s="39">
        <f t="shared" si="85"/>
        <v>0</v>
      </c>
      <c r="G75" s="39">
        <f t="shared" si="86"/>
        <v>0</v>
      </c>
      <c r="H75" s="39">
        <f t="shared" si="87"/>
        <v>0</v>
      </c>
      <c r="I75" s="39">
        <f t="shared" si="88"/>
        <v>0</v>
      </c>
      <c r="J75" s="39">
        <f t="shared" si="89"/>
        <v>0</v>
      </c>
      <c r="K75" s="39">
        <f t="shared" si="90"/>
        <v>0</v>
      </c>
      <c r="L75" s="39">
        <f t="shared" si="91"/>
        <v>0</v>
      </c>
      <c r="M75" s="39">
        <f t="shared" si="92"/>
        <v>0</v>
      </c>
      <c r="N75" s="39">
        <f t="shared" si="93"/>
        <v>0</v>
      </c>
      <c r="O75" s="39">
        <f t="shared" si="94"/>
        <v>0</v>
      </c>
      <c r="P75" s="39">
        <f t="shared" si="95"/>
        <v>0</v>
      </c>
      <c r="Q75" s="39">
        <f t="shared" si="96"/>
        <v>0</v>
      </c>
      <c r="R75" s="39">
        <f t="shared" si="97"/>
        <v>0</v>
      </c>
      <c r="S75" s="39">
        <f t="shared" si="98"/>
        <v>0</v>
      </c>
      <c r="T75" s="39">
        <f t="shared" si="99"/>
        <v>0</v>
      </c>
      <c r="U75" s="39">
        <f t="shared" si="100"/>
        <v>0</v>
      </c>
      <c r="V75" s="39">
        <f t="shared" si="101"/>
        <v>3</v>
      </c>
      <c r="W75" s="39">
        <f t="shared" si="102"/>
        <v>0</v>
      </c>
      <c r="X75" s="39">
        <f t="shared" si="103"/>
        <v>0</v>
      </c>
      <c r="Y75" s="39">
        <f t="shared" si="104"/>
        <v>0</v>
      </c>
      <c r="Z75" s="39">
        <f t="shared" si="105"/>
        <v>3</v>
      </c>
      <c r="AA75" s="39">
        <f t="shared" si="106"/>
        <v>0</v>
      </c>
      <c r="AB75" s="39">
        <f t="shared" si="107"/>
        <v>3</v>
      </c>
    </row>
    <row r="76" spans="1:28" x14ac:dyDescent="0.35">
      <c r="A76" s="18" t="str">
        <f>IF(Entrées!B75="","",Entrées!B75)</f>
        <v xml:space="preserve">Vis placo </v>
      </c>
      <c r="B76" s="53">
        <f t="shared" si="81"/>
        <v>0</v>
      </c>
      <c r="C76" s="53">
        <f t="shared" si="82"/>
        <v>0</v>
      </c>
      <c r="D76" s="53">
        <f t="shared" si="83"/>
        <v>0</v>
      </c>
      <c r="E76" s="53">
        <f t="shared" si="84"/>
        <v>0</v>
      </c>
      <c r="F76" s="53">
        <f t="shared" si="85"/>
        <v>0</v>
      </c>
      <c r="G76" s="53">
        <f t="shared" si="86"/>
        <v>0</v>
      </c>
      <c r="H76" s="53">
        <f t="shared" si="87"/>
        <v>0</v>
      </c>
      <c r="I76" s="53">
        <f t="shared" si="88"/>
        <v>0</v>
      </c>
      <c r="J76" s="53">
        <f t="shared" si="89"/>
        <v>0</v>
      </c>
      <c r="K76" s="53">
        <f t="shared" si="90"/>
        <v>0</v>
      </c>
      <c r="L76" s="53">
        <f t="shared" si="91"/>
        <v>0</v>
      </c>
      <c r="M76" s="53">
        <f t="shared" si="92"/>
        <v>0</v>
      </c>
      <c r="N76" s="53">
        <f t="shared" si="93"/>
        <v>0</v>
      </c>
      <c r="O76" s="53">
        <f t="shared" si="94"/>
        <v>0</v>
      </c>
      <c r="P76" s="53">
        <f t="shared" si="95"/>
        <v>0</v>
      </c>
      <c r="Q76" s="53">
        <f t="shared" si="96"/>
        <v>0</v>
      </c>
      <c r="R76" s="53">
        <f t="shared" si="97"/>
        <v>0</v>
      </c>
      <c r="S76" s="53">
        <f t="shared" si="98"/>
        <v>0</v>
      </c>
      <c r="T76" s="53">
        <f t="shared" si="99"/>
        <v>0</v>
      </c>
      <c r="U76" s="53">
        <f t="shared" si="100"/>
        <v>0</v>
      </c>
      <c r="V76" s="53">
        <f t="shared" si="101"/>
        <v>1</v>
      </c>
      <c r="W76" s="53">
        <f t="shared" si="102"/>
        <v>0</v>
      </c>
      <c r="X76" s="53">
        <f t="shared" si="103"/>
        <v>0</v>
      </c>
      <c r="Y76" s="53">
        <f t="shared" si="104"/>
        <v>0</v>
      </c>
      <c r="Z76" s="53">
        <f t="shared" si="105"/>
        <v>1</v>
      </c>
      <c r="AA76" s="53">
        <f t="shared" si="106"/>
        <v>0</v>
      </c>
      <c r="AB76" s="53">
        <f t="shared" si="107"/>
        <v>1</v>
      </c>
    </row>
    <row r="77" spans="1:28" x14ac:dyDescent="0.35">
      <c r="A77" s="18" t="str">
        <f>IF(Entrées!B76="","",Entrées!B76)</f>
        <v>Visseuse</v>
      </c>
      <c r="B77" s="39">
        <f t="shared" si="81"/>
        <v>0</v>
      </c>
      <c r="C77" s="39">
        <f t="shared" si="82"/>
        <v>0</v>
      </c>
      <c r="D77" s="39">
        <f t="shared" si="83"/>
        <v>0</v>
      </c>
      <c r="E77" s="39">
        <f t="shared" si="84"/>
        <v>0</v>
      </c>
      <c r="F77" s="39">
        <f t="shared" si="85"/>
        <v>0</v>
      </c>
      <c r="G77" s="39">
        <f t="shared" si="86"/>
        <v>0</v>
      </c>
      <c r="H77" s="39">
        <f t="shared" si="87"/>
        <v>0</v>
      </c>
      <c r="I77" s="39">
        <f t="shared" si="88"/>
        <v>0</v>
      </c>
      <c r="J77" s="39">
        <f t="shared" si="89"/>
        <v>0</v>
      </c>
      <c r="K77" s="39">
        <f t="shared" si="90"/>
        <v>0</v>
      </c>
      <c r="L77" s="39">
        <f t="shared" si="91"/>
        <v>0</v>
      </c>
      <c r="M77" s="39">
        <f t="shared" si="92"/>
        <v>0</v>
      </c>
      <c r="N77" s="39">
        <f t="shared" si="93"/>
        <v>0</v>
      </c>
      <c r="O77" s="39">
        <f t="shared" si="94"/>
        <v>0</v>
      </c>
      <c r="P77" s="39">
        <f t="shared" si="95"/>
        <v>0</v>
      </c>
      <c r="Q77" s="39">
        <f t="shared" si="96"/>
        <v>0</v>
      </c>
      <c r="R77" s="39">
        <f t="shared" si="97"/>
        <v>0</v>
      </c>
      <c r="S77" s="39">
        <f t="shared" si="98"/>
        <v>0</v>
      </c>
      <c r="T77" s="39">
        <f t="shared" si="99"/>
        <v>0</v>
      </c>
      <c r="U77" s="39">
        <f t="shared" si="100"/>
        <v>0</v>
      </c>
      <c r="V77" s="39">
        <f t="shared" si="101"/>
        <v>1</v>
      </c>
      <c r="W77" s="39">
        <f t="shared" si="102"/>
        <v>0</v>
      </c>
      <c r="X77" s="39">
        <f t="shared" si="103"/>
        <v>0</v>
      </c>
      <c r="Y77" s="39">
        <f t="shared" si="104"/>
        <v>0</v>
      </c>
      <c r="Z77" s="39">
        <f t="shared" si="105"/>
        <v>1</v>
      </c>
      <c r="AA77" s="39">
        <f t="shared" si="106"/>
        <v>0</v>
      </c>
      <c r="AB77" s="39">
        <f t="shared" si="107"/>
        <v>1</v>
      </c>
    </row>
    <row r="78" spans="1:28" x14ac:dyDescent="0.35">
      <c r="A78" s="18" t="str">
        <f>IF(Entrées!B77="","",Entrées!B77)</f>
        <v>Projecteurs à led BERNER</v>
      </c>
      <c r="B78" s="53">
        <f t="shared" si="81"/>
        <v>0</v>
      </c>
      <c r="C78" s="53">
        <f t="shared" si="82"/>
        <v>0</v>
      </c>
      <c r="D78" s="53">
        <f t="shared" si="83"/>
        <v>0</v>
      </c>
      <c r="E78" s="53">
        <f t="shared" si="84"/>
        <v>0</v>
      </c>
      <c r="F78" s="53">
        <f t="shared" si="85"/>
        <v>0</v>
      </c>
      <c r="G78" s="53">
        <f t="shared" si="86"/>
        <v>0</v>
      </c>
      <c r="H78" s="53">
        <f t="shared" si="87"/>
        <v>0</v>
      </c>
      <c r="I78" s="53">
        <f t="shared" si="88"/>
        <v>0</v>
      </c>
      <c r="J78" s="53">
        <f t="shared" si="89"/>
        <v>0</v>
      </c>
      <c r="K78" s="53">
        <f t="shared" si="90"/>
        <v>0</v>
      </c>
      <c r="L78" s="53">
        <f t="shared" si="91"/>
        <v>0</v>
      </c>
      <c r="M78" s="53">
        <f t="shared" si="92"/>
        <v>0</v>
      </c>
      <c r="N78" s="53">
        <f t="shared" si="93"/>
        <v>0</v>
      </c>
      <c r="O78" s="53">
        <f t="shared" si="94"/>
        <v>0</v>
      </c>
      <c r="P78" s="53">
        <f t="shared" si="95"/>
        <v>0</v>
      </c>
      <c r="Q78" s="53">
        <f t="shared" si="96"/>
        <v>0</v>
      </c>
      <c r="R78" s="53">
        <f t="shared" si="97"/>
        <v>0</v>
      </c>
      <c r="S78" s="53">
        <f t="shared" si="98"/>
        <v>0</v>
      </c>
      <c r="T78" s="53">
        <f t="shared" si="99"/>
        <v>0</v>
      </c>
      <c r="U78" s="53">
        <f t="shared" si="100"/>
        <v>1</v>
      </c>
      <c r="V78" s="53">
        <f t="shared" si="101"/>
        <v>1</v>
      </c>
      <c r="W78" s="53">
        <f t="shared" si="102"/>
        <v>0</v>
      </c>
      <c r="X78" s="53">
        <f t="shared" si="103"/>
        <v>0</v>
      </c>
      <c r="Y78" s="53">
        <f t="shared" si="104"/>
        <v>0</v>
      </c>
      <c r="Z78" s="53">
        <f t="shared" si="105"/>
        <v>1</v>
      </c>
      <c r="AA78" s="53">
        <f t="shared" si="106"/>
        <v>1</v>
      </c>
      <c r="AB78" s="53">
        <f t="shared" si="107"/>
        <v>0</v>
      </c>
    </row>
    <row r="79" spans="1:28" x14ac:dyDescent="0.35">
      <c r="A79" s="18" t="str">
        <f>IF(Entrées!B78="","",Entrées!B78)</f>
        <v>Lampe frontale BERNER</v>
      </c>
      <c r="B79" s="39">
        <f t="shared" si="81"/>
        <v>0</v>
      </c>
      <c r="C79" s="39">
        <f t="shared" si="82"/>
        <v>0</v>
      </c>
      <c r="D79" s="39">
        <f t="shared" si="83"/>
        <v>0</v>
      </c>
      <c r="E79" s="39">
        <f t="shared" si="84"/>
        <v>0</v>
      </c>
      <c r="F79" s="39">
        <f t="shared" si="85"/>
        <v>0</v>
      </c>
      <c r="G79" s="39">
        <f t="shared" si="86"/>
        <v>0</v>
      </c>
      <c r="H79" s="39">
        <f t="shared" si="87"/>
        <v>0</v>
      </c>
      <c r="I79" s="39">
        <f t="shared" si="88"/>
        <v>0</v>
      </c>
      <c r="J79" s="39">
        <f t="shared" si="89"/>
        <v>0</v>
      </c>
      <c r="K79" s="39">
        <f t="shared" si="90"/>
        <v>0</v>
      </c>
      <c r="L79" s="39">
        <f t="shared" si="91"/>
        <v>0</v>
      </c>
      <c r="M79" s="39">
        <f t="shared" si="92"/>
        <v>0</v>
      </c>
      <c r="N79" s="39">
        <f t="shared" si="93"/>
        <v>0</v>
      </c>
      <c r="O79" s="39">
        <f t="shared" si="94"/>
        <v>0</v>
      </c>
      <c r="P79" s="39">
        <f t="shared" si="95"/>
        <v>0</v>
      </c>
      <c r="Q79" s="39">
        <f t="shared" si="96"/>
        <v>0</v>
      </c>
      <c r="R79" s="39">
        <f t="shared" si="97"/>
        <v>0</v>
      </c>
      <c r="S79" s="39">
        <f t="shared" si="98"/>
        <v>0</v>
      </c>
      <c r="T79" s="39">
        <f t="shared" si="99"/>
        <v>0</v>
      </c>
      <c r="U79" s="39">
        <f t="shared" si="100"/>
        <v>0</v>
      </c>
      <c r="V79" s="39">
        <f t="shared" si="101"/>
        <v>0</v>
      </c>
      <c r="W79" s="39">
        <f t="shared" si="102"/>
        <v>2</v>
      </c>
      <c r="X79" s="39">
        <f t="shared" si="103"/>
        <v>0</v>
      </c>
      <c r="Y79" s="39">
        <f t="shared" si="104"/>
        <v>0</v>
      </c>
      <c r="Z79" s="39">
        <f t="shared" si="105"/>
        <v>0</v>
      </c>
      <c r="AA79" s="39">
        <f t="shared" si="106"/>
        <v>2</v>
      </c>
      <c r="AB79" s="39">
        <f t="shared" si="107"/>
        <v>-2</v>
      </c>
    </row>
    <row r="80" spans="1:28" x14ac:dyDescent="0.35">
      <c r="A80" s="18" t="str">
        <f>IF(Entrées!B79="","",Entrées!B79)</f>
        <v>Lampe frontale VALIA</v>
      </c>
      <c r="B80" s="53">
        <f t="shared" si="81"/>
        <v>0</v>
      </c>
      <c r="C80" s="53">
        <f t="shared" si="82"/>
        <v>0</v>
      </c>
      <c r="D80" s="53">
        <f t="shared" si="83"/>
        <v>0</v>
      </c>
      <c r="E80" s="53">
        <f t="shared" si="84"/>
        <v>0</v>
      </c>
      <c r="F80" s="53">
        <f t="shared" si="85"/>
        <v>0</v>
      </c>
      <c r="G80" s="53">
        <f t="shared" si="86"/>
        <v>0</v>
      </c>
      <c r="H80" s="53">
        <f t="shared" si="87"/>
        <v>0</v>
      </c>
      <c r="I80" s="53">
        <f t="shared" si="88"/>
        <v>0</v>
      </c>
      <c r="J80" s="53">
        <f t="shared" si="89"/>
        <v>0</v>
      </c>
      <c r="K80" s="53">
        <f t="shared" si="90"/>
        <v>0</v>
      </c>
      <c r="L80" s="53">
        <f t="shared" si="91"/>
        <v>0</v>
      </c>
      <c r="M80" s="53">
        <f t="shared" si="92"/>
        <v>0</v>
      </c>
      <c r="N80" s="53">
        <f t="shared" si="93"/>
        <v>0</v>
      </c>
      <c r="O80" s="53">
        <f t="shared" si="94"/>
        <v>0</v>
      </c>
      <c r="P80" s="53">
        <f t="shared" si="95"/>
        <v>0</v>
      </c>
      <c r="Q80" s="53">
        <f t="shared" si="96"/>
        <v>0</v>
      </c>
      <c r="R80" s="53">
        <f t="shared" si="97"/>
        <v>0</v>
      </c>
      <c r="S80" s="53">
        <f t="shared" si="98"/>
        <v>0</v>
      </c>
      <c r="T80" s="53">
        <f t="shared" si="99"/>
        <v>0</v>
      </c>
      <c r="U80" s="53">
        <f t="shared" si="100"/>
        <v>0</v>
      </c>
      <c r="V80" s="53">
        <f t="shared" si="101"/>
        <v>2</v>
      </c>
      <c r="W80" s="53">
        <f t="shared" si="102"/>
        <v>0</v>
      </c>
      <c r="X80" s="53">
        <f t="shared" si="103"/>
        <v>0</v>
      </c>
      <c r="Y80" s="53">
        <f t="shared" si="104"/>
        <v>0</v>
      </c>
      <c r="Z80" s="53">
        <f t="shared" si="105"/>
        <v>2</v>
      </c>
      <c r="AA80" s="53">
        <f t="shared" si="106"/>
        <v>0</v>
      </c>
      <c r="AB80" s="53">
        <f t="shared" si="107"/>
        <v>2</v>
      </c>
    </row>
    <row r="81" spans="1:28" x14ac:dyDescent="0.35">
      <c r="A81" s="18" t="str">
        <f>IF(Entrées!B80="","",Entrées!B80)</f>
        <v/>
      </c>
      <c r="B81" s="39" t="str">
        <f t="shared" si="81"/>
        <v/>
      </c>
      <c r="C81" s="39" t="str">
        <f t="shared" si="82"/>
        <v/>
      </c>
      <c r="D81" s="39" t="str">
        <f t="shared" si="83"/>
        <v/>
      </c>
      <c r="E81" s="39" t="str">
        <f t="shared" si="84"/>
        <v/>
      </c>
      <c r="F81" s="39" t="str">
        <f t="shared" si="85"/>
        <v/>
      </c>
      <c r="G81" s="39" t="str">
        <f t="shared" si="86"/>
        <v/>
      </c>
      <c r="H81" s="39" t="str">
        <f t="shared" si="87"/>
        <v/>
      </c>
      <c r="I81" s="39" t="str">
        <f t="shared" si="88"/>
        <v/>
      </c>
      <c r="J81" s="39" t="str">
        <f t="shared" si="89"/>
        <v/>
      </c>
      <c r="K81" s="39" t="str">
        <f t="shared" si="90"/>
        <v/>
      </c>
      <c r="L81" s="39" t="str">
        <f t="shared" si="91"/>
        <v/>
      </c>
      <c r="M81" s="39" t="str">
        <f t="shared" si="92"/>
        <v/>
      </c>
      <c r="N81" s="39" t="str">
        <f t="shared" si="93"/>
        <v/>
      </c>
      <c r="O81" s="39" t="str">
        <f t="shared" si="94"/>
        <v/>
      </c>
      <c r="P81" s="39" t="str">
        <f t="shared" si="95"/>
        <v/>
      </c>
      <c r="Q81" s="39" t="str">
        <f t="shared" si="96"/>
        <v/>
      </c>
      <c r="R81" s="39" t="str">
        <f t="shared" si="97"/>
        <v/>
      </c>
      <c r="S81" s="39" t="str">
        <f t="shared" si="98"/>
        <v/>
      </c>
      <c r="T81" s="39" t="str">
        <f t="shared" si="99"/>
        <v/>
      </c>
      <c r="U81" s="39" t="str">
        <f t="shared" si="100"/>
        <v/>
      </c>
      <c r="V81" s="39" t="str">
        <f t="shared" si="101"/>
        <v/>
      </c>
      <c r="W81" s="39" t="str">
        <f t="shared" si="102"/>
        <v/>
      </c>
      <c r="X81" s="39" t="str">
        <f t="shared" si="103"/>
        <v/>
      </c>
      <c r="Y81" s="39" t="str">
        <f t="shared" si="104"/>
        <v/>
      </c>
      <c r="Z81" s="39" t="str">
        <f t="shared" si="105"/>
        <v/>
      </c>
      <c r="AA81" s="39" t="str">
        <f t="shared" si="106"/>
        <v/>
      </c>
      <c r="AB81" s="39" t="str">
        <f t="shared" si="107"/>
        <v/>
      </c>
    </row>
    <row r="82" spans="1:28" x14ac:dyDescent="0.35">
      <c r="A82" s="18" t="str">
        <f>IF(Entrées!B81="","",Entrées!B81)</f>
        <v/>
      </c>
      <c r="B82" s="53" t="str">
        <f t="shared" si="81"/>
        <v/>
      </c>
      <c r="C82" s="53" t="str">
        <f t="shared" si="82"/>
        <v/>
      </c>
      <c r="D82" s="53" t="str">
        <f t="shared" si="83"/>
        <v/>
      </c>
      <c r="E82" s="53" t="str">
        <f t="shared" si="84"/>
        <v/>
      </c>
      <c r="F82" s="53" t="str">
        <f t="shared" si="85"/>
        <v/>
      </c>
      <c r="G82" s="53" t="str">
        <f t="shared" si="86"/>
        <v/>
      </c>
      <c r="H82" s="53" t="str">
        <f t="shared" si="87"/>
        <v/>
      </c>
      <c r="I82" s="53" t="str">
        <f t="shared" si="88"/>
        <v/>
      </c>
      <c r="J82" s="53" t="str">
        <f t="shared" si="89"/>
        <v/>
      </c>
      <c r="K82" s="53" t="str">
        <f t="shared" si="90"/>
        <v/>
      </c>
      <c r="L82" s="53" t="str">
        <f t="shared" si="91"/>
        <v/>
      </c>
      <c r="M82" s="53" t="str">
        <f t="shared" si="92"/>
        <v/>
      </c>
      <c r="N82" s="53" t="str">
        <f t="shared" si="93"/>
        <v/>
      </c>
      <c r="O82" s="53" t="str">
        <f t="shared" si="94"/>
        <v/>
      </c>
      <c r="P82" s="53" t="str">
        <f t="shared" si="95"/>
        <v/>
      </c>
      <c r="Q82" s="53" t="str">
        <f t="shared" si="96"/>
        <v/>
      </c>
      <c r="R82" s="53" t="str">
        <f t="shared" si="97"/>
        <v/>
      </c>
      <c r="S82" s="53" t="str">
        <f t="shared" si="98"/>
        <v/>
      </c>
      <c r="T82" s="53" t="str">
        <f t="shared" si="99"/>
        <v/>
      </c>
      <c r="U82" s="53" t="str">
        <f t="shared" si="100"/>
        <v/>
      </c>
      <c r="V82" s="53" t="str">
        <f t="shared" si="101"/>
        <v/>
      </c>
      <c r="W82" s="53" t="str">
        <f t="shared" si="102"/>
        <v/>
      </c>
      <c r="X82" s="53" t="str">
        <f t="shared" si="103"/>
        <v/>
      </c>
      <c r="Y82" s="53" t="str">
        <f t="shared" si="104"/>
        <v/>
      </c>
      <c r="Z82" s="53" t="str">
        <f t="shared" si="105"/>
        <v/>
      </c>
      <c r="AA82" s="53" t="str">
        <f t="shared" si="106"/>
        <v/>
      </c>
      <c r="AB82" s="53" t="str">
        <f t="shared" si="107"/>
        <v/>
      </c>
    </row>
    <row r="83" spans="1:28" x14ac:dyDescent="0.35">
      <c r="A83" s="18" t="str">
        <f>IF(Entrées!B82="","",Entrées!B82)</f>
        <v/>
      </c>
      <c r="B83" s="39" t="str">
        <f t="shared" si="81"/>
        <v/>
      </c>
      <c r="C83" s="39" t="str">
        <f t="shared" si="82"/>
        <v/>
      </c>
      <c r="D83" s="39" t="str">
        <f t="shared" si="83"/>
        <v/>
      </c>
      <c r="E83" s="39" t="str">
        <f t="shared" si="84"/>
        <v/>
      </c>
      <c r="F83" s="39" t="str">
        <f t="shared" si="85"/>
        <v/>
      </c>
      <c r="G83" s="39" t="str">
        <f t="shared" si="86"/>
        <v/>
      </c>
      <c r="H83" s="39" t="str">
        <f t="shared" si="87"/>
        <v/>
      </c>
      <c r="I83" s="39" t="str">
        <f t="shared" si="88"/>
        <v/>
      </c>
      <c r="J83" s="39" t="str">
        <f t="shared" si="89"/>
        <v/>
      </c>
      <c r="K83" s="39" t="str">
        <f t="shared" si="90"/>
        <v/>
      </c>
      <c r="L83" s="39" t="str">
        <f t="shared" si="91"/>
        <v/>
      </c>
      <c r="M83" s="39" t="str">
        <f t="shared" si="92"/>
        <v/>
      </c>
      <c r="N83" s="39" t="str">
        <f t="shared" si="93"/>
        <v/>
      </c>
      <c r="O83" s="39" t="str">
        <f t="shared" si="94"/>
        <v/>
      </c>
      <c r="P83" s="39" t="str">
        <f t="shared" si="95"/>
        <v/>
      </c>
      <c r="Q83" s="39" t="str">
        <f t="shared" si="96"/>
        <v/>
      </c>
      <c r="R83" s="39" t="str">
        <f t="shared" si="97"/>
        <v/>
      </c>
      <c r="S83" s="39" t="str">
        <f t="shared" si="98"/>
        <v/>
      </c>
      <c r="T83" s="39" t="str">
        <f t="shared" si="99"/>
        <v/>
      </c>
      <c r="U83" s="39" t="str">
        <f t="shared" si="100"/>
        <v/>
      </c>
      <c r="V83" s="39" t="str">
        <f t="shared" si="101"/>
        <v/>
      </c>
      <c r="W83" s="39" t="str">
        <f t="shared" si="102"/>
        <v/>
      </c>
      <c r="X83" s="39" t="str">
        <f t="shared" si="103"/>
        <v/>
      </c>
      <c r="Y83" s="39" t="str">
        <f t="shared" si="104"/>
        <v/>
      </c>
      <c r="Z83" s="39" t="str">
        <f t="shared" si="105"/>
        <v/>
      </c>
      <c r="AA83" s="39" t="str">
        <f t="shared" si="106"/>
        <v/>
      </c>
      <c r="AB83" s="39" t="str">
        <f t="shared" si="107"/>
        <v/>
      </c>
    </row>
    <row r="84" spans="1:28" x14ac:dyDescent="0.35">
      <c r="A84" s="18" t="str">
        <f>IF(Entrées!B83="","",Entrées!B83)</f>
        <v/>
      </c>
      <c r="B84" s="53" t="str">
        <f t="shared" si="81"/>
        <v/>
      </c>
      <c r="C84" s="53" t="str">
        <f t="shared" si="82"/>
        <v/>
      </c>
      <c r="D84" s="53" t="str">
        <f t="shared" si="83"/>
        <v/>
      </c>
      <c r="E84" s="53" t="str">
        <f t="shared" si="84"/>
        <v/>
      </c>
      <c r="F84" s="53" t="str">
        <f t="shared" si="85"/>
        <v/>
      </c>
      <c r="G84" s="53" t="str">
        <f t="shared" si="86"/>
        <v/>
      </c>
      <c r="H84" s="53" t="str">
        <f t="shared" si="87"/>
        <v/>
      </c>
      <c r="I84" s="53" t="str">
        <f t="shared" si="88"/>
        <v/>
      </c>
      <c r="J84" s="53" t="str">
        <f t="shared" si="89"/>
        <v/>
      </c>
      <c r="K84" s="53" t="str">
        <f t="shared" si="90"/>
        <v/>
      </c>
      <c r="L84" s="53" t="str">
        <f t="shared" si="91"/>
        <v/>
      </c>
      <c r="M84" s="53" t="str">
        <f t="shared" si="92"/>
        <v/>
      </c>
      <c r="N84" s="53" t="str">
        <f t="shared" si="93"/>
        <v/>
      </c>
      <c r="O84" s="53" t="str">
        <f t="shared" si="94"/>
        <v/>
      </c>
      <c r="P84" s="53" t="str">
        <f t="shared" si="95"/>
        <v/>
      </c>
      <c r="Q84" s="53" t="str">
        <f t="shared" si="96"/>
        <v/>
      </c>
      <c r="R84" s="53" t="str">
        <f t="shared" si="97"/>
        <v/>
      </c>
      <c r="S84" s="53" t="str">
        <f t="shared" si="98"/>
        <v/>
      </c>
      <c r="T84" s="53" t="str">
        <f t="shared" si="99"/>
        <v/>
      </c>
      <c r="U84" s="53" t="str">
        <f t="shared" si="100"/>
        <v/>
      </c>
      <c r="V84" s="53" t="str">
        <f t="shared" si="101"/>
        <v/>
      </c>
      <c r="W84" s="53" t="str">
        <f t="shared" si="102"/>
        <v/>
      </c>
      <c r="X84" s="53" t="str">
        <f t="shared" si="103"/>
        <v/>
      </c>
      <c r="Y84" s="53" t="str">
        <f t="shared" si="104"/>
        <v/>
      </c>
      <c r="Z84" s="53" t="str">
        <f t="shared" si="105"/>
        <v/>
      </c>
      <c r="AA84" s="53" t="str">
        <f t="shared" si="106"/>
        <v/>
      </c>
      <c r="AB84" s="53" t="str">
        <f t="shared" si="107"/>
        <v/>
      </c>
    </row>
    <row r="85" spans="1:28" x14ac:dyDescent="0.35">
      <c r="A85" s="18" t="str">
        <f>IF(Entrées!B84="","",Entrées!B84)</f>
        <v/>
      </c>
      <c r="B85" s="39" t="str">
        <f t="shared" si="81"/>
        <v/>
      </c>
      <c r="C85" s="39" t="str">
        <f t="shared" si="82"/>
        <v/>
      </c>
      <c r="D85" s="39" t="str">
        <f t="shared" si="83"/>
        <v/>
      </c>
      <c r="E85" s="39" t="str">
        <f t="shared" si="84"/>
        <v/>
      </c>
      <c r="F85" s="39" t="str">
        <f t="shared" si="85"/>
        <v/>
      </c>
      <c r="G85" s="39" t="str">
        <f t="shared" si="86"/>
        <v/>
      </c>
      <c r="H85" s="39" t="str">
        <f t="shared" si="87"/>
        <v/>
      </c>
      <c r="I85" s="39" t="str">
        <f t="shared" si="88"/>
        <v/>
      </c>
      <c r="J85" s="39" t="str">
        <f t="shared" si="89"/>
        <v/>
      </c>
      <c r="K85" s="39" t="str">
        <f t="shared" si="90"/>
        <v/>
      </c>
      <c r="L85" s="39" t="str">
        <f t="shared" si="91"/>
        <v/>
      </c>
      <c r="M85" s="39" t="str">
        <f t="shared" si="92"/>
        <v/>
      </c>
      <c r="N85" s="39" t="str">
        <f t="shared" si="93"/>
        <v/>
      </c>
      <c r="O85" s="39" t="str">
        <f t="shared" si="94"/>
        <v/>
      </c>
      <c r="P85" s="39" t="str">
        <f t="shared" si="95"/>
        <v/>
      </c>
      <c r="Q85" s="39" t="str">
        <f t="shared" si="96"/>
        <v/>
      </c>
      <c r="R85" s="39" t="str">
        <f t="shared" si="97"/>
        <v/>
      </c>
      <c r="S85" s="39" t="str">
        <f t="shared" si="98"/>
        <v/>
      </c>
      <c r="T85" s="39" t="str">
        <f t="shared" si="99"/>
        <v/>
      </c>
      <c r="U85" s="39" t="str">
        <f t="shared" si="100"/>
        <v/>
      </c>
      <c r="V85" s="39" t="str">
        <f t="shared" si="101"/>
        <v/>
      </c>
      <c r="W85" s="39" t="str">
        <f t="shared" si="102"/>
        <v/>
      </c>
      <c r="X85" s="39" t="str">
        <f t="shared" si="103"/>
        <v/>
      </c>
      <c r="Y85" s="39" t="str">
        <f t="shared" si="104"/>
        <v/>
      </c>
      <c r="Z85" s="39" t="str">
        <f t="shared" si="105"/>
        <v/>
      </c>
      <c r="AA85" s="39" t="str">
        <f t="shared" si="106"/>
        <v/>
      </c>
      <c r="AB85" s="39" t="str">
        <f t="shared" si="107"/>
        <v/>
      </c>
    </row>
    <row r="86" spans="1:28" x14ac:dyDescent="0.35">
      <c r="A86" s="18" t="str">
        <f>IF(Entrées!B85="","",Entrées!B85)</f>
        <v/>
      </c>
      <c r="B86" s="53" t="str">
        <f t="shared" si="81"/>
        <v/>
      </c>
      <c r="C86" s="53" t="str">
        <f t="shared" si="82"/>
        <v/>
      </c>
      <c r="D86" s="53" t="str">
        <f t="shared" si="83"/>
        <v/>
      </c>
      <c r="E86" s="53" t="str">
        <f t="shared" si="84"/>
        <v/>
      </c>
      <c r="F86" s="53" t="str">
        <f t="shared" si="85"/>
        <v/>
      </c>
      <c r="G86" s="53" t="str">
        <f t="shared" si="86"/>
        <v/>
      </c>
      <c r="H86" s="53" t="str">
        <f t="shared" si="87"/>
        <v/>
      </c>
      <c r="I86" s="53" t="str">
        <f t="shared" si="88"/>
        <v/>
      </c>
      <c r="J86" s="53" t="str">
        <f t="shared" si="89"/>
        <v/>
      </c>
      <c r="K86" s="53" t="str">
        <f t="shared" si="90"/>
        <v/>
      </c>
      <c r="L86" s="53" t="str">
        <f t="shared" si="91"/>
        <v/>
      </c>
      <c r="M86" s="53" t="str">
        <f t="shared" si="92"/>
        <v/>
      </c>
      <c r="N86" s="53" t="str">
        <f t="shared" si="93"/>
        <v/>
      </c>
      <c r="O86" s="53" t="str">
        <f t="shared" si="94"/>
        <v/>
      </c>
      <c r="P86" s="53" t="str">
        <f t="shared" si="95"/>
        <v/>
      </c>
      <c r="Q86" s="53" t="str">
        <f t="shared" si="96"/>
        <v/>
      </c>
      <c r="R86" s="53" t="str">
        <f t="shared" si="97"/>
        <v/>
      </c>
      <c r="S86" s="53" t="str">
        <f t="shared" si="98"/>
        <v/>
      </c>
      <c r="T86" s="53" t="str">
        <f t="shared" si="99"/>
        <v/>
      </c>
      <c r="U86" s="53" t="str">
        <f t="shared" si="100"/>
        <v/>
      </c>
      <c r="V86" s="53" t="str">
        <f t="shared" si="101"/>
        <v/>
      </c>
      <c r="W86" s="53" t="str">
        <f t="shared" si="102"/>
        <v/>
      </c>
      <c r="X86" s="53" t="str">
        <f t="shared" si="103"/>
        <v/>
      </c>
      <c r="Y86" s="53" t="str">
        <f t="shared" si="104"/>
        <v/>
      </c>
      <c r="Z86" s="53" t="str">
        <f t="shared" si="105"/>
        <v/>
      </c>
      <c r="AA86" s="53" t="str">
        <f t="shared" si="106"/>
        <v/>
      </c>
      <c r="AB86" s="53" t="str">
        <f t="shared" si="107"/>
        <v/>
      </c>
    </row>
    <row r="87" spans="1:28" x14ac:dyDescent="0.35">
      <c r="A87" s="18" t="str">
        <f>IF(Entrées!B86="","",Entrées!B86)</f>
        <v/>
      </c>
      <c r="B87" s="39" t="str">
        <f t="shared" si="81"/>
        <v/>
      </c>
      <c r="C87" s="39" t="str">
        <f t="shared" si="82"/>
        <v/>
      </c>
      <c r="D87" s="39" t="str">
        <f t="shared" si="83"/>
        <v/>
      </c>
      <c r="E87" s="39" t="str">
        <f t="shared" si="84"/>
        <v/>
      </c>
      <c r="F87" s="39" t="str">
        <f t="shared" si="85"/>
        <v/>
      </c>
      <c r="G87" s="39" t="str">
        <f t="shared" si="86"/>
        <v/>
      </c>
      <c r="H87" s="39" t="str">
        <f t="shared" si="87"/>
        <v/>
      </c>
      <c r="I87" s="39" t="str">
        <f t="shared" si="88"/>
        <v/>
      </c>
      <c r="J87" s="39" t="str">
        <f t="shared" si="89"/>
        <v/>
      </c>
      <c r="K87" s="39" t="str">
        <f t="shared" si="90"/>
        <v/>
      </c>
      <c r="L87" s="39" t="str">
        <f t="shared" si="91"/>
        <v/>
      </c>
      <c r="M87" s="39" t="str">
        <f t="shared" si="92"/>
        <v/>
      </c>
      <c r="N87" s="39" t="str">
        <f t="shared" si="93"/>
        <v/>
      </c>
      <c r="O87" s="39" t="str">
        <f t="shared" si="94"/>
        <v/>
      </c>
      <c r="P87" s="39" t="str">
        <f t="shared" si="95"/>
        <v/>
      </c>
      <c r="Q87" s="39" t="str">
        <f t="shared" si="96"/>
        <v/>
      </c>
      <c r="R87" s="39" t="str">
        <f t="shared" si="97"/>
        <v/>
      </c>
      <c r="S87" s="39" t="str">
        <f t="shared" si="98"/>
        <v/>
      </c>
      <c r="T87" s="39" t="str">
        <f t="shared" si="99"/>
        <v/>
      </c>
      <c r="U87" s="39" t="str">
        <f t="shared" si="100"/>
        <v/>
      </c>
      <c r="V87" s="39" t="str">
        <f t="shared" si="101"/>
        <v/>
      </c>
      <c r="W87" s="39" t="str">
        <f t="shared" si="102"/>
        <v/>
      </c>
      <c r="X87" s="39" t="str">
        <f t="shared" si="103"/>
        <v/>
      </c>
      <c r="Y87" s="39" t="str">
        <f t="shared" si="104"/>
        <v/>
      </c>
      <c r="Z87" s="39" t="str">
        <f t="shared" si="105"/>
        <v/>
      </c>
      <c r="AA87" s="39" t="str">
        <f t="shared" si="106"/>
        <v/>
      </c>
      <c r="AB87" s="39" t="str">
        <f t="shared" si="107"/>
        <v/>
      </c>
    </row>
    <row r="88" spans="1:28" x14ac:dyDescent="0.35">
      <c r="A88" s="18" t="str">
        <f>IF(Entrées!B87="","",Entrées!B87)</f>
        <v/>
      </c>
      <c r="B88" s="53" t="str">
        <f t="shared" si="81"/>
        <v/>
      </c>
      <c r="C88" s="53" t="str">
        <f t="shared" si="82"/>
        <v/>
      </c>
      <c r="D88" s="53" t="str">
        <f t="shared" si="83"/>
        <v/>
      </c>
      <c r="E88" s="53" t="str">
        <f t="shared" si="84"/>
        <v/>
      </c>
      <c r="F88" s="53" t="str">
        <f t="shared" si="85"/>
        <v/>
      </c>
      <c r="G88" s="53" t="str">
        <f t="shared" si="86"/>
        <v/>
      </c>
      <c r="H88" s="53" t="str">
        <f t="shared" si="87"/>
        <v/>
      </c>
      <c r="I88" s="53" t="str">
        <f t="shared" si="88"/>
        <v/>
      </c>
      <c r="J88" s="53" t="str">
        <f t="shared" si="89"/>
        <v/>
      </c>
      <c r="K88" s="53" t="str">
        <f t="shared" si="90"/>
        <v/>
      </c>
      <c r="L88" s="53" t="str">
        <f t="shared" si="91"/>
        <v/>
      </c>
      <c r="M88" s="53" t="str">
        <f t="shared" si="92"/>
        <v/>
      </c>
      <c r="N88" s="53" t="str">
        <f t="shared" si="93"/>
        <v/>
      </c>
      <c r="O88" s="53" t="str">
        <f t="shared" si="94"/>
        <v/>
      </c>
      <c r="P88" s="53" t="str">
        <f t="shared" si="95"/>
        <v/>
      </c>
      <c r="Q88" s="53" t="str">
        <f t="shared" si="96"/>
        <v/>
      </c>
      <c r="R88" s="53" t="str">
        <f t="shared" si="97"/>
        <v/>
      </c>
      <c r="S88" s="53" t="str">
        <f t="shared" si="98"/>
        <v/>
      </c>
      <c r="T88" s="53" t="str">
        <f t="shared" si="99"/>
        <v/>
      </c>
      <c r="U88" s="53" t="str">
        <f t="shared" si="100"/>
        <v/>
      </c>
      <c r="V88" s="53" t="str">
        <f t="shared" si="101"/>
        <v/>
      </c>
      <c r="W88" s="53" t="str">
        <f t="shared" si="102"/>
        <v/>
      </c>
      <c r="X88" s="53" t="str">
        <f t="shared" si="103"/>
        <v/>
      </c>
      <c r="Y88" s="53" t="str">
        <f t="shared" si="104"/>
        <v/>
      </c>
      <c r="Z88" s="53" t="str">
        <f t="shared" si="105"/>
        <v/>
      </c>
      <c r="AA88" s="53" t="str">
        <f t="shared" si="106"/>
        <v/>
      </c>
      <c r="AB88" s="53" t="str">
        <f t="shared" si="107"/>
        <v/>
      </c>
    </row>
    <row r="89" spans="1:28" x14ac:dyDescent="0.35">
      <c r="A89" s="18" t="str">
        <f>IF(Entrées!B88="","",Entrées!B88)</f>
        <v/>
      </c>
      <c r="B89" s="39" t="str">
        <f t="shared" si="81"/>
        <v/>
      </c>
      <c r="C89" s="39" t="str">
        <f t="shared" si="82"/>
        <v/>
      </c>
      <c r="D89" s="39" t="str">
        <f t="shared" si="83"/>
        <v/>
      </c>
      <c r="E89" s="39" t="str">
        <f t="shared" si="84"/>
        <v/>
      </c>
      <c r="F89" s="39" t="str">
        <f t="shared" si="85"/>
        <v/>
      </c>
      <c r="G89" s="39" t="str">
        <f t="shared" si="86"/>
        <v/>
      </c>
      <c r="H89" s="39" t="str">
        <f t="shared" si="87"/>
        <v/>
      </c>
      <c r="I89" s="39" t="str">
        <f t="shared" si="88"/>
        <v/>
      </c>
      <c r="J89" s="39" t="str">
        <f t="shared" si="89"/>
        <v/>
      </c>
      <c r="K89" s="39" t="str">
        <f t="shared" si="90"/>
        <v/>
      </c>
      <c r="L89" s="39" t="str">
        <f t="shared" si="91"/>
        <v/>
      </c>
      <c r="M89" s="39" t="str">
        <f t="shared" si="92"/>
        <v/>
      </c>
      <c r="N89" s="39" t="str">
        <f t="shared" si="93"/>
        <v/>
      </c>
      <c r="O89" s="39" t="str">
        <f t="shared" si="94"/>
        <v/>
      </c>
      <c r="P89" s="39" t="str">
        <f t="shared" si="95"/>
        <v/>
      </c>
      <c r="Q89" s="39" t="str">
        <f t="shared" si="96"/>
        <v/>
      </c>
      <c r="R89" s="39" t="str">
        <f t="shared" si="97"/>
        <v/>
      </c>
      <c r="S89" s="39" t="str">
        <f t="shared" si="98"/>
        <v/>
      </c>
      <c r="T89" s="39" t="str">
        <f t="shared" si="99"/>
        <v/>
      </c>
      <c r="U89" s="39" t="str">
        <f t="shared" si="100"/>
        <v/>
      </c>
      <c r="V89" s="39" t="str">
        <f t="shared" si="101"/>
        <v/>
      </c>
      <c r="W89" s="39" t="str">
        <f t="shared" si="102"/>
        <v/>
      </c>
      <c r="X89" s="39" t="str">
        <f t="shared" si="103"/>
        <v/>
      </c>
      <c r="Y89" s="39" t="str">
        <f t="shared" si="104"/>
        <v/>
      </c>
      <c r="Z89" s="39" t="str">
        <f t="shared" si="105"/>
        <v/>
      </c>
      <c r="AA89" s="39" t="str">
        <f t="shared" si="106"/>
        <v/>
      </c>
      <c r="AB89" s="39" t="str">
        <f t="shared" si="107"/>
        <v/>
      </c>
    </row>
    <row r="90" spans="1:28" x14ac:dyDescent="0.35">
      <c r="A90" s="18" t="str">
        <f>IF(Entrées!B89="","",Entrées!B89)</f>
        <v/>
      </c>
      <c r="B90" s="53" t="str">
        <f t="shared" si="81"/>
        <v/>
      </c>
      <c r="C90" s="53" t="str">
        <f t="shared" si="82"/>
        <v/>
      </c>
      <c r="D90" s="53" t="str">
        <f t="shared" si="83"/>
        <v/>
      </c>
      <c r="E90" s="53" t="str">
        <f t="shared" si="84"/>
        <v/>
      </c>
      <c r="F90" s="53" t="str">
        <f t="shared" si="85"/>
        <v/>
      </c>
      <c r="G90" s="53" t="str">
        <f t="shared" si="86"/>
        <v/>
      </c>
      <c r="H90" s="53" t="str">
        <f t="shared" si="87"/>
        <v/>
      </c>
      <c r="I90" s="53" t="str">
        <f t="shared" si="88"/>
        <v/>
      </c>
      <c r="J90" s="53" t="str">
        <f t="shared" si="89"/>
        <v/>
      </c>
      <c r="K90" s="53" t="str">
        <f t="shared" si="90"/>
        <v/>
      </c>
      <c r="L90" s="53" t="str">
        <f t="shared" si="91"/>
        <v/>
      </c>
      <c r="M90" s="53" t="str">
        <f t="shared" si="92"/>
        <v/>
      </c>
      <c r="N90" s="53" t="str">
        <f t="shared" si="93"/>
        <v/>
      </c>
      <c r="O90" s="53" t="str">
        <f t="shared" si="94"/>
        <v/>
      </c>
      <c r="P90" s="53" t="str">
        <f t="shared" si="95"/>
        <v/>
      </c>
      <c r="Q90" s="53" t="str">
        <f t="shared" si="96"/>
        <v/>
      </c>
      <c r="R90" s="53" t="str">
        <f t="shared" si="97"/>
        <v/>
      </c>
      <c r="S90" s="53" t="str">
        <f t="shared" si="98"/>
        <v/>
      </c>
      <c r="T90" s="53" t="str">
        <f t="shared" si="99"/>
        <v/>
      </c>
      <c r="U90" s="53" t="str">
        <f t="shared" si="100"/>
        <v/>
      </c>
      <c r="V90" s="53" t="str">
        <f t="shared" si="101"/>
        <v/>
      </c>
      <c r="W90" s="53" t="str">
        <f t="shared" si="102"/>
        <v/>
      </c>
      <c r="X90" s="53" t="str">
        <f t="shared" si="103"/>
        <v/>
      </c>
      <c r="Y90" s="53" t="str">
        <f t="shared" si="104"/>
        <v/>
      </c>
      <c r="Z90" s="53" t="str">
        <f t="shared" si="105"/>
        <v/>
      </c>
      <c r="AA90" s="53" t="str">
        <f t="shared" si="106"/>
        <v/>
      </c>
      <c r="AB90" s="53" t="str">
        <f t="shared" si="107"/>
        <v/>
      </c>
    </row>
    <row r="91" spans="1:28" x14ac:dyDescent="0.35">
      <c r="A91" s="18" t="str">
        <f>IF(Entrées!B90="","",Entrées!B90)</f>
        <v/>
      </c>
      <c r="B91" s="39" t="str">
        <f t="shared" si="81"/>
        <v/>
      </c>
      <c r="C91" s="39" t="str">
        <f t="shared" si="82"/>
        <v/>
      </c>
      <c r="D91" s="39" t="str">
        <f t="shared" si="83"/>
        <v/>
      </c>
      <c r="E91" s="39" t="str">
        <f t="shared" si="84"/>
        <v/>
      </c>
      <c r="F91" s="39" t="str">
        <f t="shared" si="85"/>
        <v/>
      </c>
      <c r="G91" s="39" t="str">
        <f t="shared" si="86"/>
        <v/>
      </c>
      <c r="H91" s="39" t="str">
        <f t="shared" si="87"/>
        <v/>
      </c>
      <c r="I91" s="39" t="str">
        <f t="shared" si="88"/>
        <v/>
      </c>
      <c r="J91" s="39" t="str">
        <f t="shared" si="89"/>
        <v/>
      </c>
      <c r="K91" s="39" t="str">
        <f t="shared" si="90"/>
        <v/>
      </c>
      <c r="L91" s="39" t="str">
        <f t="shared" si="91"/>
        <v/>
      </c>
      <c r="M91" s="39" t="str">
        <f t="shared" si="92"/>
        <v/>
      </c>
      <c r="N91" s="39" t="str">
        <f t="shared" si="93"/>
        <v/>
      </c>
      <c r="O91" s="39" t="str">
        <f t="shared" si="94"/>
        <v/>
      </c>
      <c r="P91" s="39" t="str">
        <f t="shared" si="95"/>
        <v/>
      </c>
      <c r="Q91" s="39" t="str">
        <f t="shared" si="96"/>
        <v/>
      </c>
      <c r="R91" s="39" t="str">
        <f t="shared" si="97"/>
        <v/>
      </c>
      <c r="S91" s="39" t="str">
        <f t="shared" si="98"/>
        <v/>
      </c>
      <c r="T91" s="39" t="str">
        <f t="shared" si="99"/>
        <v/>
      </c>
      <c r="U91" s="39" t="str">
        <f t="shared" si="100"/>
        <v/>
      </c>
      <c r="V91" s="39" t="str">
        <f t="shared" si="101"/>
        <v/>
      </c>
      <c r="W91" s="39" t="str">
        <f t="shared" si="102"/>
        <v/>
      </c>
      <c r="X91" s="39" t="str">
        <f t="shared" si="103"/>
        <v/>
      </c>
      <c r="Y91" s="39" t="str">
        <f t="shared" si="104"/>
        <v/>
      </c>
      <c r="Z91" s="39" t="str">
        <f t="shared" si="105"/>
        <v/>
      </c>
      <c r="AA91" s="39" t="str">
        <f t="shared" si="106"/>
        <v/>
      </c>
      <c r="AB91" s="39" t="str">
        <f t="shared" si="107"/>
        <v/>
      </c>
    </row>
    <row r="92" spans="1:28" x14ac:dyDescent="0.35">
      <c r="A92" s="18" t="str">
        <f>IF(Entrées!B91="","",Entrées!B91)</f>
        <v/>
      </c>
      <c r="B92" s="53" t="str">
        <f t="shared" si="81"/>
        <v/>
      </c>
      <c r="C92" s="53" t="str">
        <f t="shared" si="82"/>
        <v/>
      </c>
      <c r="D92" s="53" t="str">
        <f t="shared" si="83"/>
        <v/>
      </c>
      <c r="E92" s="53" t="str">
        <f t="shared" si="84"/>
        <v/>
      </c>
      <c r="F92" s="53" t="str">
        <f t="shared" si="85"/>
        <v/>
      </c>
      <c r="G92" s="53" t="str">
        <f t="shared" si="86"/>
        <v/>
      </c>
      <c r="H92" s="53" t="str">
        <f t="shared" si="87"/>
        <v/>
      </c>
      <c r="I92" s="53" t="str">
        <f t="shared" si="88"/>
        <v/>
      </c>
      <c r="J92" s="53" t="str">
        <f t="shared" si="89"/>
        <v/>
      </c>
      <c r="K92" s="53" t="str">
        <f t="shared" si="90"/>
        <v/>
      </c>
      <c r="L92" s="53" t="str">
        <f t="shared" si="91"/>
        <v/>
      </c>
      <c r="M92" s="53" t="str">
        <f t="shared" si="92"/>
        <v/>
      </c>
      <c r="N92" s="53" t="str">
        <f t="shared" si="93"/>
        <v/>
      </c>
      <c r="O92" s="53" t="str">
        <f t="shared" si="94"/>
        <v/>
      </c>
      <c r="P92" s="53" t="str">
        <f t="shared" si="95"/>
        <v/>
      </c>
      <c r="Q92" s="53" t="str">
        <f t="shared" si="96"/>
        <v/>
      </c>
      <c r="R92" s="53" t="str">
        <f t="shared" si="97"/>
        <v/>
      </c>
      <c r="S92" s="53" t="str">
        <f t="shared" si="98"/>
        <v/>
      </c>
      <c r="T92" s="53" t="str">
        <f t="shared" si="99"/>
        <v/>
      </c>
      <c r="U92" s="53" t="str">
        <f t="shared" si="100"/>
        <v/>
      </c>
      <c r="V92" s="53" t="str">
        <f t="shared" si="101"/>
        <v/>
      </c>
      <c r="W92" s="53" t="str">
        <f t="shared" si="102"/>
        <v/>
      </c>
      <c r="X92" s="53" t="str">
        <f t="shared" si="103"/>
        <v/>
      </c>
      <c r="Y92" s="53" t="str">
        <f t="shared" si="104"/>
        <v/>
      </c>
      <c r="Z92" s="53" t="str">
        <f t="shared" si="105"/>
        <v/>
      </c>
      <c r="AA92" s="53" t="str">
        <f t="shared" si="106"/>
        <v/>
      </c>
      <c r="AB92" s="53" t="str">
        <f t="shared" si="107"/>
        <v/>
      </c>
    </row>
    <row r="93" spans="1:28" x14ac:dyDescent="0.35">
      <c r="A93" s="18" t="str">
        <f>IF(Entrées!B92="","",Entrées!B92)</f>
        <v/>
      </c>
      <c r="B93" s="39" t="str">
        <f t="shared" si="81"/>
        <v/>
      </c>
      <c r="C93" s="39" t="str">
        <f t="shared" si="82"/>
        <v/>
      </c>
      <c r="D93" s="39" t="str">
        <f t="shared" si="83"/>
        <v/>
      </c>
      <c r="E93" s="39" t="str">
        <f t="shared" si="84"/>
        <v/>
      </c>
      <c r="F93" s="39" t="str">
        <f t="shared" si="85"/>
        <v/>
      </c>
      <c r="G93" s="39" t="str">
        <f t="shared" si="86"/>
        <v/>
      </c>
      <c r="H93" s="39" t="str">
        <f t="shared" si="87"/>
        <v/>
      </c>
      <c r="I93" s="39" t="str">
        <f t="shared" si="88"/>
        <v/>
      </c>
      <c r="J93" s="39" t="str">
        <f t="shared" si="89"/>
        <v/>
      </c>
      <c r="K93" s="39" t="str">
        <f t="shared" si="90"/>
        <v/>
      </c>
      <c r="L93" s="39" t="str">
        <f t="shared" si="91"/>
        <v/>
      </c>
      <c r="M93" s="39" t="str">
        <f t="shared" si="92"/>
        <v/>
      </c>
      <c r="N93" s="39" t="str">
        <f t="shared" si="93"/>
        <v/>
      </c>
      <c r="O93" s="39" t="str">
        <f t="shared" si="94"/>
        <v/>
      </c>
      <c r="P93" s="39" t="str">
        <f t="shared" si="95"/>
        <v/>
      </c>
      <c r="Q93" s="39" t="str">
        <f t="shared" si="96"/>
        <v/>
      </c>
      <c r="R93" s="39" t="str">
        <f t="shared" si="97"/>
        <v/>
      </c>
      <c r="S93" s="39" t="str">
        <f t="shared" si="98"/>
        <v/>
      </c>
      <c r="T93" s="39" t="str">
        <f t="shared" si="99"/>
        <v/>
      </c>
      <c r="U93" s="39" t="str">
        <f t="shared" si="100"/>
        <v/>
      </c>
      <c r="V93" s="39" t="str">
        <f t="shared" si="101"/>
        <v/>
      </c>
      <c r="W93" s="39" t="str">
        <f t="shared" si="102"/>
        <v/>
      </c>
      <c r="X93" s="39" t="str">
        <f t="shared" si="103"/>
        <v/>
      </c>
      <c r="Y93" s="39" t="str">
        <f t="shared" si="104"/>
        <v/>
      </c>
      <c r="Z93" s="39" t="str">
        <f t="shared" si="105"/>
        <v/>
      </c>
      <c r="AA93" s="39" t="str">
        <f t="shared" si="106"/>
        <v/>
      </c>
      <c r="AB93" s="39" t="str">
        <f t="shared" si="107"/>
        <v/>
      </c>
    </row>
    <row r="94" spans="1:28" x14ac:dyDescent="0.35">
      <c r="A94" s="18" t="str">
        <f>IF(Entrées!B93="","",Entrées!B93)</f>
        <v/>
      </c>
      <c r="B94" s="53" t="str">
        <f t="shared" si="81"/>
        <v/>
      </c>
      <c r="C94" s="53" t="str">
        <f t="shared" si="82"/>
        <v/>
      </c>
      <c r="D94" s="53" t="str">
        <f t="shared" si="83"/>
        <v/>
      </c>
      <c r="E94" s="53" t="str">
        <f t="shared" si="84"/>
        <v/>
      </c>
      <c r="F94" s="53" t="str">
        <f t="shared" si="85"/>
        <v/>
      </c>
      <c r="G94" s="53" t="str">
        <f t="shared" si="86"/>
        <v/>
      </c>
      <c r="H94" s="53" t="str">
        <f t="shared" si="87"/>
        <v/>
      </c>
      <c r="I94" s="53" t="str">
        <f t="shared" si="88"/>
        <v/>
      </c>
      <c r="J94" s="53" t="str">
        <f t="shared" si="89"/>
        <v/>
      </c>
      <c r="K94" s="53" t="str">
        <f t="shared" si="90"/>
        <v/>
      </c>
      <c r="L94" s="53" t="str">
        <f t="shared" si="91"/>
        <v/>
      </c>
      <c r="M94" s="53" t="str">
        <f t="shared" si="92"/>
        <v/>
      </c>
      <c r="N94" s="53" t="str">
        <f t="shared" si="93"/>
        <v/>
      </c>
      <c r="O94" s="53" t="str">
        <f t="shared" si="94"/>
        <v/>
      </c>
      <c r="P94" s="53" t="str">
        <f t="shared" si="95"/>
        <v/>
      </c>
      <c r="Q94" s="53" t="str">
        <f t="shared" si="96"/>
        <v/>
      </c>
      <c r="R94" s="53" t="str">
        <f t="shared" si="97"/>
        <v/>
      </c>
      <c r="S94" s="53" t="str">
        <f t="shared" si="98"/>
        <v/>
      </c>
      <c r="T94" s="53" t="str">
        <f t="shared" si="99"/>
        <v/>
      </c>
      <c r="U94" s="53" t="str">
        <f t="shared" si="100"/>
        <v/>
      </c>
      <c r="V94" s="53" t="str">
        <f t="shared" si="101"/>
        <v/>
      </c>
      <c r="W94" s="53" t="str">
        <f t="shared" si="102"/>
        <v/>
      </c>
      <c r="X94" s="53" t="str">
        <f t="shared" si="103"/>
        <v/>
      </c>
      <c r="Y94" s="53" t="str">
        <f t="shared" si="104"/>
        <v/>
      </c>
      <c r="Z94" s="53" t="str">
        <f t="shared" si="105"/>
        <v/>
      </c>
      <c r="AA94" s="53" t="str">
        <f t="shared" si="106"/>
        <v/>
      </c>
      <c r="AB94" s="53" t="str">
        <f t="shared" si="107"/>
        <v/>
      </c>
    </row>
    <row r="95" spans="1:28" x14ac:dyDescent="0.35">
      <c r="A95" s="18" t="str">
        <f>IF(Entrées!B94="","",Entrées!B94)</f>
        <v/>
      </c>
      <c r="B95" s="39" t="str">
        <f t="shared" si="81"/>
        <v/>
      </c>
      <c r="C95" s="39" t="str">
        <f t="shared" si="82"/>
        <v/>
      </c>
      <c r="D95" s="39" t="str">
        <f t="shared" si="83"/>
        <v/>
      </c>
      <c r="E95" s="39" t="str">
        <f t="shared" si="84"/>
        <v/>
      </c>
      <c r="F95" s="39" t="str">
        <f t="shared" si="85"/>
        <v/>
      </c>
      <c r="G95" s="39" t="str">
        <f t="shared" si="86"/>
        <v/>
      </c>
      <c r="H95" s="39" t="str">
        <f t="shared" si="87"/>
        <v/>
      </c>
      <c r="I95" s="39" t="str">
        <f t="shared" si="88"/>
        <v/>
      </c>
      <c r="J95" s="39" t="str">
        <f t="shared" si="89"/>
        <v/>
      </c>
      <c r="K95" s="39" t="str">
        <f t="shared" si="90"/>
        <v/>
      </c>
      <c r="L95" s="39" t="str">
        <f t="shared" si="91"/>
        <v/>
      </c>
      <c r="M95" s="39" t="str">
        <f t="shared" si="92"/>
        <v/>
      </c>
      <c r="N95" s="39" t="str">
        <f t="shared" si="93"/>
        <v/>
      </c>
      <c r="O95" s="39" t="str">
        <f t="shared" si="94"/>
        <v/>
      </c>
      <c r="P95" s="39" t="str">
        <f t="shared" si="95"/>
        <v/>
      </c>
      <c r="Q95" s="39" t="str">
        <f t="shared" si="96"/>
        <v/>
      </c>
      <c r="R95" s="39" t="str">
        <f t="shared" si="97"/>
        <v/>
      </c>
      <c r="S95" s="39" t="str">
        <f t="shared" si="98"/>
        <v/>
      </c>
      <c r="T95" s="39" t="str">
        <f t="shared" si="99"/>
        <v/>
      </c>
      <c r="U95" s="39" t="str">
        <f t="shared" si="100"/>
        <v/>
      </c>
      <c r="V95" s="39" t="str">
        <f t="shared" si="101"/>
        <v/>
      </c>
      <c r="W95" s="39" t="str">
        <f t="shared" si="102"/>
        <v/>
      </c>
      <c r="X95" s="39" t="str">
        <f t="shared" si="103"/>
        <v/>
      </c>
      <c r="Y95" s="39" t="str">
        <f t="shared" si="104"/>
        <v/>
      </c>
      <c r="Z95" s="39" t="str">
        <f t="shared" si="105"/>
        <v/>
      </c>
      <c r="AA95" s="39" t="str">
        <f t="shared" si="106"/>
        <v/>
      </c>
      <c r="AB95" s="39" t="str">
        <f t="shared" si="107"/>
        <v/>
      </c>
    </row>
    <row r="96" spans="1:28" x14ac:dyDescent="0.35">
      <c r="A96" s="18" t="str">
        <f>IF(Entrées!B95="","",Entrées!B95)</f>
        <v/>
      </c>
      <c r="B96" s="53" t="str">
        <f t="shared" si="81"/>
        <v/>
      </c>
      <c r="C96" s="53" t="str">
        <f t="shared" si="82"/>
        <v/>
      </c>
      <c r="D96" s="53" t="str">
        <f t="shared" si="83"/>
        <v/>
      </c>
      <c r="E96" s="53" t="str">
        <f t="shared" si="84"/>
        <v/>
      </c>
      <c r="F96" s="53" t="str">
        <f t="shared" si="85"/>
        <v/>
      </c>
      <c r="G96" s="53" t="str">
        <f t="shared" si="86"/>
        <v/>
      </c>
      <c r="H96" s="53" t="str">
        <f t="shared" si="87"/>
        <v/>
      </c>
      <c r="I96" s="53" t="str">
        <f t="shared" si="88"/>
        <v/>
      </c>
      <c r="J96" s="53" t="str">
        <f t="shared" si="89"/>
        <v/>
      </c>
      <c r="K96" s="53" t="str">
        <f t="shared" si="90"/>
        <v/>
      </c>
      <c r="L96" s="53" t="str">
        <f t="shared" si="91"/>
        <v/>
      </c>
      <c r="M96" s="53" t="str">
        <f t="shared" si="92"/>
        <v/>
      </c>
      <c r="N96" s="53" t="str">
        <f t="shared" si="93"/>
        <v/>
      </c>
      <c r="O96" s="53" t="str">
        <f t="shared" si="94"/>
        <v/>
      </c>
      <c r="P96" s="53" t="str">
        <f t="shared" si="95"/>
        <v/>
      </c>
      <c r="Q96" s="53" t="str">
        <f t="shared" si="96"/>
        <v/>
      </c>
      <c r="R96" s="53" t="str">
        <f t="shared" si="97"/>
        <v/>
      </c>
      <c r="S96" s="53" t="str">
        <f t="shared" si="98"/>
        <v/>
      </c>
      <c r="T96" s="53" t="str">
        <f t="shared" si="99"/>
        <v/>
      </c>
      <c r="U96" s="53" t="str">
        <f t="shared" si="100"/>
        <v/>
      </c>
      <c r="V96" s="53" t="str">
        <f t="shared" si="101"/>
        <v/>
      </c>
      <c r="W96" s="53" t="str">
        <f t="shared" si="102"/>
        <v/>
      </c>
      <c r="X96" s="53" t="str">
        <f t="shared" si="103"/>
        <v/>
      </c>
      <c r="Y96" s="53" t="str">
        <f t="shared" si="104"/>
        <v/>
      </c>
      <c r="Z96" s="53" t="str">
        <f t="shared" si="105"/>
        <v/>
      </c>
      <c r="AA96" s="53" t="str">
        <f t="shared" si="106"/>
        <v/>
      </c>
      <c r="AB96" s="53" t="str">
        <f t="shared" si="107"/>
        <v/>
      </c>
    </row>
    <row r="97" spans="1:28" x14ac:dyDescent="0.35">
      <c r="A97" s="18" t="str">
        <f>IF(Entrées!B96="","",Entrées!B96)</f>
        <v/>
      </c>
      <c r="B97" s="39" t="str">
        <f t="shared" si="81"/>
        <v/>
      </c>
      <c r="C97" s="39" t="str">
        <f t="shared" si="82"/>
        <v/>
      </c>
      <c r="D97" s="39" t="str">
        <f t="shared" si="83"/>
        <v/>
      </c>
      <c r="E97" s="39" t="str">
        <f t="shared" si="84"/>
        <v/>
      </c>
      <c r="F97" s="39" t="str">
        <f t="shared" si="85"/>
        <v/>
      </c>
      <c r="G97" s="39" t="str">
        <f t="shared" si="86"/>
        <v/>
      </c>
      <c r="H97" s="39" t="str">
        <f t="shared" si="87"/>
        <v/>
      </c>
      <c r="I97" s="39" t="str">
        <f t="shared" si="88"/>
        <v/>
      </c>
      <c r="J97" s="39" t="str">
        <f t="shared" si="89"/>
        <v/>
      </c>
      <c r="K97" s="39" t="str">
        <f t="shared" si="90"/>
        <v/>
      </c>
      <c r="L97" s="39" t="str">
        <f t="shared" si="91"/>
        <v/>
      </c>
      <c r="M97" s="39" t="str">
        <f t="shared" si="92"/>
        <v/>
      </c>
      <c r="N97" s="39" t="str">
        <f t="shared" si="93"/>
        <v/>
      </c>
      <c r="O97" s="39" t="str">
        <f t="shared" si="94"/>
        <v/>
      </c>
      <c r="P97" s="39" t="str">
        <f t="shared" si="95"/>
        <v/>
      </c>
      <c r="Q97" s="39" t="str">
        <f t="shared" si="96"/>
        <v/>
      </c>
      <c r="R97" s="39" t="str">
        <f t="shared" si="97"/>
        <v/>
      </c>
      <c r="S97" s="39" t="str">
        <f t="shared" si="98"/>
        <v/>
      </c>
      <c r="T97" s="39" t="str">
        <f t="shared" si="99"/>
        <v/>
      </c>
      <c r="U97" s="39" t="str">
        <f t="shared" si="100"/>
        <v/>
      </c>
      <c r="V97" s="39" t="str">
        <f t="shared" si="101"/>
        <v/>
      </c>
      <c r="W97" s="39" t="str">
        <f t="shared" si="102"/>
        <v/>
      </c>
      <c r="X97" s="39" t="str">
        <f t="shared" si="103"/>
        <v/>
      </c>
      <c r="Y97" s="39" t="str">
        <f t="shared" si="104"/>
        <v/>
      </c>
      <c r="Z97" s="39" t="str">
        <f t="shared" si="105"/>
        <v/>
      </c>
      <c r="AA97" s="39" t="str">
        <f t="shared" si="106"/>
        <v/>
      </c>
      <c r="AB97" s="39" t="str">
        <f t="shared" si="107"/>
        <v/>
      </c>
    </row>
    <row r="98" spans="1:28" x14ac:dyDescent="0.35">
      <c r="A98" s="18" t="str">
        <f>IF(Entrées!B97="","",Entrées!B97)</f>
        <v/>
      </c>
      <c r="B98" s="53" t="str">
        <f t="shared" si="81"/>
        <v/>
      </c>
      <c r="C98" s="53" t="str">
        <f t="shared" si="82"/>
        <v/>
      </c>
      <c r="D98" s="53" t="str">
        <f t="shared" si="83"/>
        <v/>
      </c>
      <c r="E98" s="53" t="str">
        <f t="shared" si="84"/>
        <v/>
      </c>
      <c r="F98" s="53" t="str">
        <f t="shared" si="85"/>
        <v/>
      </c>
      <c r="G98" s="53" t="str">
        <f t="shared" si="86"/>
        <v/>
      </c>
      <c r="H98" s="53" t="str">
        <f t="shared" si="87"/>
        <v/>
      </c>
      <c r="I98" s="53" t="str">
        <f t="shared" si="88"/>
        <v/>
      </c>
      <c r="J98" s="53" t="str">
        <f t="shared" si="89"/>
        <v/>
      </c>
      <c r="K98" s="53" t="str">
        <f t="shared" si="90"/>
        <v/>
      </c>
      <c r="L98" s="53" t="str">
        <f t="shared" si="91"/>
        <v/>
      </c>
      <c r="M98" s="53" t="str">
        <f t="shared" si="92"/>
        <v/>
      </c>
      <c r="N98" s="53" t="str">
        <f t="shared" si="93"/>
        <v/>
      </c>
      <c r="O98" s="53" t="str">
        <f t="shared" si="94"/>
        <v/>
      </c>
      <c r="P98" s="53" t="str">
        <f t="shared" si="95"/>
        <v/>
      </c>
      <c r="Q98" s="53" t="str">
        <f t="shared" si="96"/>
        <v/>
      </c>
      <c r="R98" s="53" t="str">
        <f t="shared" si="97"/>
        <v/>
      </c>
      <c r="S98" s="53" t="str">
        <f t="shared" si="98"/>
        <v/>
      </c>
      <c r="T98" s="53" t="str">
        <f t="shared" si="99"/>
        <v/>
      </c>
      <c r="U98" s="53" t="str">
        <f t="shared" si="100"/>
        <v/>
      </c>
      <c r="V98" s="53" t="str">
        <f t="shared" si="101"/>
        <v/>
      </c>
      <c r="W98" s="53" t="str">
        <f t="shared" si="102"/>
        <v/>
      </c>
      <c r="X98" s="53" t="str">
        <f t="shared" si="103"/>
        <v/>
      </c>
      <c r="Y98" s="53" t="str">
        <f t="shared" si="104"/>
        <v/>
      </c>
      <c r="Z98" s="53" t="str">
        <f t="shared" si="105"/>
        <v/>
      </c>
      <c r="AA98" s="53" t="str">
        <f t="shared" si="106"/>
        <v/>
      </c>
      <c r="AB98" s="53" t="str">
        <f t="shared" si="107"/>
        <v/>
      </c>
    </row>
    <row r="99" spans="1:28" x14ac:dyDescent="0.35">
      <c r="A99" s="18" t="str">
        <f>IF(Entrées!B98="","",Entrées!B98)</f>
        <v/>
      </c>
      <c r="B99" s="39" t="str">
        <f t="shared" si="81"/>
        <v/>
      </c>
      <c r="C99" s="39" t="str">
        <f t="shared" si="82"/>
        <v/>
      </c>
      <c r="D99" s="39" t="str">
        <f t="shared" si="83"/>
        <v/>
      </c>
      <c r="E99" s="39" t="str">
        <f t="shared" si="84"/>
        <v/>
      </c>
      <c r="F99" s="39" t="str">
        <f t="shared" si="85"/>
        <v/>
      </c>
      <c r="G99" s="39" t="str">
        <f t="shared" si="86"/>
        <v/>
      </c>
      <c r="H99" s="39" t="str">
        <f t="shared" si="87"/>
        <v/>
      </c>
      <c r="I99" s="39" t="str">
        <f t="shared" si="88"/>
        <v/>
      </c>
      <c r="J99" s="39" t="str">
        <f t="shared" si="89"/>
        <v/>
      </c>
      <c r="K99" s="39" t="str">
        <f t="shared" si="90"/>
        <v/>
      </c>
      <c r="L99" s="39" t="str">
        <f t="shared" si="91"/>
        <v/>
      </c>
      <c r="M99" s="39" t="str">
        <f t="shared" si="92"/>
        <v/>
      </c>
      <c r="N99" s="39" t="str">
        <f t="shared" si="93"/>
        <v/>
      </c>
      <c r="O99" s="39" t="str">
        <f t="shared" si="94"/>
        <v/>
      </c>
      <c r="P99" s="39" t="str">
        <f t="shared" si="95"/>
        <v/>
      </c>
      <c r="Q99" s="39" t="str">
        <f t="shared" si="96"/>
        <v/>
      </c>
      <c r="R99" s="39" t="str">
        <f t="shared" si="97"/>
        <v/>
      </c>
      <c r="S99" s="39" t="str">
        <f t="shared" si="98"/>
        <v/>
      </c>
      <c r="T99" s="39" t="str">
        <f t="shared" si="99"/>
        <v/>
      </c>
      <c r="U99" s="39" t="str">
        <f t="shared" si="100"/>
        <v/>
      </c>
      <c r="V99" s="39" t="str">
        <f t="shared" si="101"/>
        <v/>
      </c>
      <c r="W99" s="39" t="str">
        <f t="shared" si="102"/>
        <v/>
      </c>
      <c r="X99" s="39" t="str">
        <f t="shared" si="103"/>
        <v/>
      </c>
      <c r="Y99" s="39" t="str">
        <f t="shared" si="104"/>
        <v/>
      </c>
      <c r="Z99" s="39" t="str">
        <f t="shared" si="105"/>
        <v/>
      </c>
      <c r="AA99" s="39" t="str">
        <f t="shared" si="106"/>
        <v/>
      </c>
      <c r="AB99" s="39" t="str">
        <f t="shared" si="107"/>
        <v/>
      </c>
    </row>
    <row r="100" spans="1:28" x14ac:dyDescent="0.35">
      <c r="A100" s="52" t="str">
        <f>IF(Entrées!B99="","",Entrées!B99)</f>
        <v/>
      </c>
      <c r="B100" s="53" t="str">
        <f t="shared" si="81"/>
        <v/>
      </c>
      <c r="C100" s="53" t="str">
        <f t="shared" si="82"/>
        <v/>
      </c>
      <c r="D100" s="53" t="str">
        <f t="shared" si="83"/>
        <v/>
      </c>
      <c r="E100" s="53" t="str">
        <f t="shared" si="84"/>
        <v/>
      </c>
      <c r="F100" s="53" t="str">
        <f t="shared" si="85"/>
        <v/>
      </c>
      <c r="G100" s="53" t="str">
        <f t="shared" si="86"/>
        <v/>
      </c>
      <c r="H100" s="53" t="str">
        <f t="shared" si="87"/>
        <v/>
      </c>
      <c r="I100" s="53" t="str">
        <f t="shared" si="88"/>
        <v/>
      </c>
      <c r="J100" s="53" t="str">
        <f t="shared" si="89"/>
        <v/>
      </c>
      <c r="K100" s="53" t="str">
        <f t="shared" si="90"/>
        <v/>
      </c>
      <c r="L100" s="53" t="str">
        <f t="shared" si="91"/>
        <v/>
      </c>
      <c r="M100" s="53" t="str">
        <f t="shared" si="92"/>
        <v/>
      </c>
      <c r="N100" s="53" t="str">
        <f t="shared" si="93"/>
        <v/>
      </c>
      <c r="O100" s="53" t="str">
        <f t="shared" si="94"/>
        <v/>
      </c>
      <c r="P100" s="53" t="str">
        <f t="shared" si="95"/>
        <v/>
      </c>
      <c r="Q100" s="53" t="str">
        <f t="shared" si="96"/>
        <v/>
      </c>
      <c r="R100" s="53" t="str">
        <f t="shared" si="97"/>
        <v/>
      </c>
      <c r="S100" s="53" t="str">
        <f t="shared" si="98"/>
        <v/>
      </c>
      <c r="T100" s="53" t="str">
        <f t="shared" si="99"/>
        <v/>
      </c>
      <c r="U100" s="53" t="str">
        <f t="shared" si="100"/>
        <v/>
      </c>
      <c r="V100" s="53" t="str">
        <f t="shared" si="101"/>
        <v/>
      </c>
      <c r="W100" s="53" t="str">
        <f t="shared" si="102"/>
        <v/>
      </c>
      <c r="X100" s="53" t="str">
        <f t="shared" si="103"/>
        <v/>
      </c>
      <c r="Y100" s="53" t="str">
        <f t="shared" si="104"/>
        <v/>
      </c>
      <c r="Z100" s="53" t="str">
        <f t="shared" si="105"/>
        <v/>
      </c>
      <c r="AA100" s="53" t="str">
        <f t="shared" si="106"/>
        <v/>
      </c>
      <c r="AB100" s="53" t="str">
        <f t="shared" si="107"/>
        <v/>
      </c>
    </row>
    <row r="101" spans="1:28" x14ac:dyDescent="0.35">
      <c r="A101" s="49" t="str">
        <f>IF(Entrées!B100="","",Entrées!B100)</f>
        <v/>
      </c>
      <c r="B101" s="50" t="str">
        <f t="shared" ref="B101:B132" si="108">IF(A101="","",SUMPRODUCT((MONTH(Date_E)=1)*(Réf_E=A101)*Qté_R))</f>
        <v/>
      </c>
      <c r="C101" s="50" t="str">
        <f t="shared" ref="C101:C132" si="109">IF(A101="","",SUMPRODUCT((MONTH(Date_S)=1)*(Réf_S=A101)*(Qté_S)))</f>
        <v/>
      </c>
      <c r="D101" s="50" t="str">
        <f t="shared" ref="D101:D132" si="110">IF(A101="","",SUMPRODUCT((MONTH(Date_E)=2)*(Réf_E=A101)*Qté_R))</f>
        <v/>
      </c>
      <c r="E101" s="50" t="str">
        <f t="shared" ref="E101:E132" si="111">IF(A101="","",SUMPRODUCT((MONTH(Date_S)=2)*(Réf_S=A101)*(Qté_S)))</f>
        <v/>
      </c>
      <c r="F101" s="50" t="str">
        <f t="shared" ref="F101:F132" si="112">IF(A101="","",SUMPRODUCT((MONTH(Date_E)=3)*(Réf_E=A101)*Qté_R))</f>
        <v/>
      </c>
      <c r="G101" s="50" t="str">
        <f t="shared" ref="G101:G132" si="113">IF(A101="","",SUMPRODUCT((MONTH(Date_S)=3)*(Réf_S=A101)*(Qté_S)))</f>
        <v/>
      </c>
      <c r="H101" s="50" t="str">
        <f t="shared" ref="H101:H132" si="114">IF(A101="","",SUMPRODUCT((MONTH(Date_E)=4)*(Réf_E=A101)*Qté_R))</f>
        <v/>
      </c>
      <c r="I101" s="50" t="str">
        <f t="shared" ref="I101:I132" si="115">IF(A101="","",SUMPRODUCT((MONTH(Date_S)=4)*(Réf_S=A101)*(Qté_S)))</f>
        <v/>
      </c>
      <c r="J101" s="50" t="str">
        <f t="shared" ref="J101:J132" si="116">IF(A101="","",SUMPRODUCT((MONTH(Date_E)=5)*(Réf_E=A101)*Qté_R))</f>
        <v/>
      </c>
      <c r="K101" s="50" t="str">
        <f t="shared" ref="K101:K132" si="117">IF(A101="","",SUMPRODUCT((MONTH(Date_S)=5)*(Réf_S=A101)*(Qté_S)))</f>
        <v/>
      </c>
      <c r="L101" s="50" t="str">
        <f t="shared" ref="L101:L132" si="118">IF(A101="","",SUMPRODUCT((MONTH(Date_E)=6)*(Réf_E=A101)*Qté_R))</f>
        <v/>
      </c>
      <c r="M101" s="50" t="str">
        <f t="shared" ref="M101:M132" si="119">IF(A101="","",SUMPRODUCT((MONTH(Date_S)=6)*(Réf_S=A101)*(Qté_S)))</f>
        <v/>
      </c>
      <c r="N101" s="50" t="str">
        <f t="shared" ref="N101:N132" si="120">IF(A101="","",SUMPRODUCT((MONTH(Date_E)=7)*(Réf_E=A101)*Qté_R))</f>
        <v/>
      </c>
      <c r="O101" s="50" t="str">
        <f t="shared" ref="O101:O132" si="121">IF(A101="","",SUMPRODUCT((MONTH(Date_S)=7)*(Réf_S=A101)*(Qté_S)))</f>
        <v/>
      </c>
      <c r="P101" s="50" t="str">
        <f t="shared" ref="P101:P132" si="122">IF(A101="","",SUMPRODUCT((MONTH(Date_E)=8)*(Réf_E=A101)*Qté_R))</f>
        <v/>
      </c>
      <c r="Q101" s="50" t="str">
        <f t="shared" ref="Q101:Q132" si="123">IF(A101="","",SUMPRODUCT((MONTH(Date_S)=8)*(Réf_S=A101)*(Qté_S)))</f>
        <v/>
      </c>
      <c r="R101" s="50" t="str">
        <f t="shared" ref="R101:R132" si="124">IF(A101="","",SUMPRODUCT((MONTH(Date_E)=9)*(Réf_E=A101)*Qté_R))</f>
        <v/>
      </c>
      <c r="S101" s="50" t="str">
        <f t="shared" ref="S101:S132" si="125">IF(A101="","",SUMPRODUCT((MONTH(Date_S)=9)*(Réf_S=A101)*(Qté_S)))</f>
        <v/>
      </c>
      <c r="T101" s="50" t="str">
        <f t="shared" ref="T101:T132" si="126">IF(A101="","",SUMPRODUCT((MONTH(Date_E)=10)*(Réf_E=A101)*Qté_R))</f>
        <v/>
      </c>
      <c r="U101" s="50" t="str">
        <f t="shared" ref="U101:U132" si="127">IF(A101="","",SUMPRODUCT((MONTH(Date_S)=10)*(Réf_S=A101)*(Qté_S)))</f>
        <v/>
      </c>
      <c r="V101" s="50" t="str">
        <f t="shared" ref="V101:V132" si="128">IF(A101="","",SUMPRODUCT((MONTH(Date_E)=11)*(Réf_E=A101)*Qté_R))</f>
        <v/>
      </c>
      <c r="W101" s="50" t="str">
        <f t="shared" ref="W101:W132" si="129">IF(A101="","",SUMPRODUCT((MONTH(Date_S)=11)*(Réf_S=A101)*(Qté_S)))</f>
        <v/>
      </c>
      <c r="X101" s="50" t="str">
        <f t="shared" ref="X101:X132" si="130">IF(A101="","",SUMPRODUCT((MONTH(Date_E)=12)*(Réf_E=A101)*Qté_R))</f>
        <v/>
      </c>
      <c r="Y101" s="50" t="str">
        <f t="shared" ref="Y101:Y132" si="131">IF(A101="","",SUMPRODUCT((MONTH(Date_S)=12)*(Réf_S=A101)*(Qté_S)))</f>
        <v/>
      </c>
      <c r="Z101" s="50" t="str">
        <f t="shared" ref="Z101:Z132" si="132">IF(A101="","",SUM(B101,D101,F101,H101,J101,L101,N101,P101,R101,T101,V101,X101))</f>
        <v/>
      </c>
      <c r="AA101" s="50" t="str">
        <f t="shared" ref="AA101:AA132" si="133">IF(A101="","",SUM(C101,E101,G101,I101,K101,M101,O101,Q101,S101,U101,W101,Y101))</f>
        <v/>
      </c>
      <c r="AB101" s="50" t="str">
        <f t="shared" ref="AB101:AB132" si="134">IF(A101="","",Z101-AA101)</f>
        <v/>
      </c>
    </row>
    <row r="102" spans="1:28" x14ac:dyDescent="0.35">
      <c r="A102" s="49" t="str">
        <f>IF(Entrées!B101="","",Entrées!B101)</f>
        <v/>
      </c>
      <c r="B102" s="50" t="str">
        <f t="shared" si="108"/>
        <v/>
      </c>
      <c r="C102" s="50" t="str">
        <f t="shared" si="109"/>
        <v/>
      </c>
      <c r="D102" s="50" t="str">
        <f t="shared" si="110"/>
        <v/>
      </c>
      <c r="E102" s="50" t="str">
        <f t="shared" si="111"/>
        <v/>
      </c>
      <c r="F102" s="50" t="str">
        <f t="shared" si="112"/>
        <v/>
      </c>
      <c r="G102" s="50" t="str">
        <f t="shared" si="113"/>
        <v/>
      </c>
      <c r="H102" s="50" t="str">
        <f t="shared" si="114"/>
        <v/>
      </c>
      <c r="I102" s="50" t="str">
        <f t="shared" si="115"/>
        <v/>
      </c>
      <c r="J102" s="50" t="str">
        <f t="shared" si="116"/>
        <v/>
      </c>
      <c r="K102" s="50" t="str">
        <f t="shared" si="117"/>
        <v/>
      </c>
      <c r="L102" s="50" t="str">
        <f t="shared" si="118"/>
        <v/>
      </c>
      <c r="M102" s="50" t="str">
        <f t="shared" si="119"/>
        <v/>
      </c>
      <c r="N102" s="50" t="str">
        <f t="shared" si="120"/>
        <v/>
      </c>
      <c r="O102" s="50" t="str">
        <f t="shared" si="121"/>
        <v/>
      </c>
      <c r="P102" s="50" t="str">
        <f t="shared" si="122"/>
        <v/>
      </c>
      <c r="Q102" s="50" t="str">
        <f t="shared" si="123"/>
        <v/>
      </c>
      <c r="R102" s="50" t="str">
        <f t="shared" si="124"/>
        <v/>
      </c>
      <c r="S102" s="50" t="str">
        <f t="shared" si="125"/>
        <v/>
      </c>
      <c r="T102" s="50" t="str">
        <f t="shared" si="126"/>
        <v/>
      </c>
      <c r="U102" s="50" t="str">
        <f t="shared" si="127"/>
        <v/>
      </c>
      <c r="V102" s="50" t="str">
        <f t="shared" si="128"/>
        <v/>
      </c>
      <c r="W102" s="50" t="str">
        <f t="shared" si="129"/>
        <v/>
      </c>
      <c r="X102" s="50" t="str">
        <f t="shared" si="130"/>
        <v/>
      </c>
      <c r="Y102" s="50" t="str">
        <f t="shared" si="131"/>
        <v/>
      </c>
      <c r="Z102" s="50" t="str">
        <f t="shared" si="132"/>
        <v/>
      </c>
      <c r="AA102" s="50" t="str">
        <f t="shared" si="133"/>
        <v/>
      </c>
      <c r="AB102" s="50" t="str">
        <f t="shared" si="134"/>
        <v/>
      </c>
    </row>
    <row r="103" spans="1:28" x14ac:dyDescent="0.35">
      <c r="A103" s="49" t="str">
        <f>IF(Entrées!B102="","",Entrées!B102)</f>
        <v/>
      </c>
      <c r="B103" s="50" t="str">
        <f t="shared" si="108"/>
        <v/>
      </c>
      <c r="C103" s="50" t="str">
        <f t="shared" si="109"/>
        <v/>
      </c>
      <c r="D103" s="50" t="str">
        <f t="shared" si="110"/>
        <v/>
      </c>
      <c r="E103" s="50" t="str">
        <f t="shared" si="111"/>
        <v/>
      </c>
      <c r="F103" s="50" t="str">
        <f t="shared" si="112"/>
        <v/>
      </c>
      <c r="G103" s="50" t="str">
        <f t="shared" si="113"/>
        <v/>
      </c>
      <c r="H103" s="50" t="str">
        <f t="shared" si="114"/>
        <v/>
      </c>
      <c r="I103" s="50" t="str">
        <f t="shared" si="115"/>
        <v/>
      </c>
      <c r="J103" s="50" t="str">
        <f t="shared" si="116"/>
        <v/>
      </c>
      <c r="K103" s="50" t="str">
        <f t="shared" si="117"/>
        <v/>
      </c>
      <c r="L103" s="50" t="str">
        <f t="shared" si="118"/>
        <v/>
      </c>
      <c r="M103" s="50" t="str">
        <f t="shared" si="119"/>
        <v/>
      </c>
      <c r="N103" s="50" t="str">
        <f t="shared" si="120"/>
        <v/>
      </c>
      <c r="O103" s="50" t="str">
        <f t="shared" si="121"/>
        <v/>
      </c>
      <c r="P103" s="50" t="str">
        <f t="shared" si="122"/>
        <v/>
      </c>
      <c r="Q103" s="50" t="str">
        <f t="shared" si="123"/>
        <v/>
      </c>
      <c r="R103" s="50" t="str">
        <f t="shared" si="124"/>
        <v/>
      </c>
      <c r="S103" s="50" t="str">
        <f t="shared" si="125"/>
        <v/>
      </c>
      <c r="T103" s="50" t="str">
        <f t="shared" si="126"/>
        <v/>
      </c>
      <c r="U103" s="50" t="str">
        <f t="shared" si="127"/>
        <v/>
      </c>
      <c r="V103" s="50" t="str">
        <f t="shared" si="128"/>
        <v/>
      </c>
      <c r="W103" s="50" t="str">
        <f t="shared" si="129"/>
        <v/>
      </c>
      <c r="X103" s="50" t="str">
        <f t="shared" si="130"/>
        <v/>
      </c>
      <c r="Y103" s="50" t="str">
        <f t="shared" si="131"/>
        <v/>
      </c>
      <c r="Z103" s="50" t="str">
        <f t="shared" si="132"/>
        <v/>
      </c>
      <c r="AA103" s="50" t="str">
        <f t="shared" si="133"/>
        <v/>
      </c>
      <c r="AB103" s="50" t="str">
        <f t="shared" si="134"/>
        <v/>
      </c>
    </row>
    <row r="104" spans="1:28" x14ac:dyDescent="0.35">
      <c r="A104" s="49" t="str">
        <f>IF(Entrées!B103="","",Entrées!B103)</f>
        <v/>
      </c>
      <c r="B104" s="50" t="str">
        <f t="shared" si="108"/>
        <v/>
      </c>
      <c r="C104" s="50" t="str">
        <f t="shared" si="109"/>
        <v/>
      </c>
      <c r="D104" s="50" t="str">
        <f t="shared" si="110"/>
        <v/>
      </c>
      <c r="E104" s="50" t="str">
        <f t="shared" si="111"/>
        <v/>
      </c>
      <c r="F104" s="50" t="str">
        <f t="shared" si="112"/>
        <v/>
      </c>
      <c r="G104" s="50" t="str">
        <f t="shared" si="113"/>
        <v/>
      </c>
      <c r="H104" s="50" t="str">
        <f t="shared" si="114"/>
        <v/>
      </c>
      <c r="I104" s="50" t="str">
        <f t="shared" si="115"/>
        <v/>
      </c>
      <c r="J104" s="50" t="str">
        <f t="shared" si="116"/>
        <v/>
      </c>
      <c r="K104" s="50" t="str">
        <f t="shared" si="117"/>
        <v/>
      </c>
      <c r="L104" s="50" t="str">
        <f t="shared" si="118"/>
        <v/>
      </c>
      <c r="M104" s="50" t="str">
        <f t="shared" si="119"/>
        <v/>
      </c>
      <c r="N104" s="50" t="str">
        <f t="shared" si="120"/>
        <v/>
      </c>
      <c r="O104" s="50" t="str">
        <f t="shared" si="121"/>
        <v/>
      </c>
      <c r="P104" s="50" t="str">
        <f t="shared" si="122"/>
        <v/>
      </c>
      <c r="Q104" s="50" t="str">
        <f t="shared" si="123"/>
        <v/>
      </c>
      <c r="R104" s="50" t="str">
        <f t="shared" si="124"/>
        <v/>
      </c>
      <c r="S104" s="50" t="str">
        <f t="shared" si="125"/>
        <v/>
      </c>
      <c r="T104" s="50" t="str">
        <f t="shared" si="126"/>
        <v/>
      </c>
      <c r="U104" s="50" t="str">
        <f t="shared" si="127"/>
        <v/>
      </c>
      <c r="V104" s="50" t="str">
        <f t="shared" si="128"/>
        <v/>
      </c>
      <c r="W104" s="50" t="str">
        <f t="shared" si="129"/>
        <v/>
      </c>
      <c r="X104" s="50" t="str">
        <f t="shared" si="130"/>
        <v/>
      </c>
      <c r="Y104" s="50" t="str">
        <f t="shared" si="131"/>
        <v/>
      </c>
      <c r="Z104" s="50" t="str">
        <f t="shared" si="132"/>
        <v/>
      </c>
      <c r="AA104" s="50" t="str">
        <f t="shared" si="133"/>
        <v/>
      </c>
      <c r="AB104" s="50" t="str">
        <f t="shared" si="134"/>
        <v/>
      </c>
    </row>
    <row r="105" spans="1:28" x14ac:dyDescent="0.35">
      <c r="A105" s="49" t="str">
        <f>IF(Entrées!B104="","",Entrées!B104)</f>
        <v/>
      </c>
      <c r="B105" s="50" t="str">
        <f t="shared" si="108"/>
        <v/>
      </c>
      <c r="C105" s="50" t="str">
        <f t="shared" si="109"/>
        <v/>
      </c>
      <c r="D105" s="50" t="str">
        <f t="shared" si="110"/>
        <v/>
      </c>
      <c r="E105" s="50" t="str">
        <f t="shared" si="111"/>
        <v/>
      </c>
      <c r="F105" s="50" t="str">
        <f t="shared" si="112"/>
        <v/>
      </c>
      <c r="G105" s="50" t="str">
        <f t="shared" si="113"/>
        <v/>
      </c>
      <c r="H105" s="50" t="str">
        <f t="shared" si="114"/>
        <v/>
      </c>
      <c r="I105" s="50" t="str">
        <f t="shared" si="115"/>
        <v/>
      </c>
      <c r="J105" s="50" t="str">
        <f t="shared" si="116"/>
        <v/>
      </c>
      <c r="K105" s="50" t="str">
        <f t="shared" si="117"/>
        <v/>
      </c>
      <c r="L105" s="50" t="str">
        <f t="shared" si="118"/>
        <v/>
      </c>
      <c r="M105" s="50" t="str">
        <f t="shared" si="119"/>
        <v/>
      </c>
      <c r="N105" s="50" t="str">
        <f t="shared" si="120"/>
        <v/>
      </c>
      <c r="O105" s="50" t="str">
        <f t="shared" si="121"/>
        <v/>
      </c>
      <c r="P105" s="50" t="str">
        <f t="shared" si="122"/>
        <v/>
      </c>
      <c r="Q105" s="50" t="str">
        <f t="shared" si="123"/>
        <v/>
      </c>
      <c r="R105" s="50" t="str">
        <f t="shared" si="124"/>
        <v/>
      </c>
      <c r="S105" s="50" t="str">
        <f t="shared" si="125"/>
        <v/>
      </c>
      <c r="T105" s="50" t="str">
        <f t="shared" si="126"/>
        <v/>
      </c>
      <c r="U105" s="50" t="str">
        <f t="shared" si="127"/>
        <v/>
      </c>
      <c r="V105" s="50" t="str">
        <f t="shared" si="128"/>
        <v/>
      </c>
      <c r="W105" s="50" t="str">
        <f t="shared" si="129"/>
        <v/>
      </c>
      <c r="X105" s="50" t="str">
        <f t="shared" si="130"/>
        <v/>
      </c>
      <c r="Y105" s="50" t="str">
        <f t="shared" si="131"/>
        <v/>
      </c>
      <c r="Z105" s="50" t="str">
        <f t="shared" si="132"/>
        <v/>
      </c>
      <c r="AA105" s="50" t="str">
        <f t="shared" si="133"/>
        <v/>
      </c>
      <c r="AB105" s="50" t="str">
        <f t="shared" si="134"/>
        <v/>
      </c>
    </row>
    <row r="106" spans="1:28" x14ac:dyDescent="0.35">
      <c r="A106" s="49" t="str">
        <f>IF(Entrées!B105="","",Entrées!B105)</f>
        <v/>
      </c>
      <c r="B106" s="50" t="str">
        <f t="shared" si="108"/>
        <v/>
      </c>
      <c r="C106" s="50" t="str">
        <f t="shared" si="109"/>
        <v/>
      </c>
      <c r="D106" s="50" t="str">
        <f t="shared" si="110"/>
        <v/>
      </c>
      <c r="E106" s="50" t="str">
        <f t="shared" si="111"/>
        <v/>
      </c>
      <c r="F106" s="50" t="str">
        <f t="shared" si="112"/>
        <v/>
      </c>
      <c r="G106" s="50" t="str">
        <f t="shared" si="113"/>
        <v/>
      </c>
      <c r="H106" s="50" t="str">
        <f t="shared" si="114"/>
        <v/>
      </c>
      <c r="I106" s="50" t="str">
        <f t="shared" si="115"/>
        <v/>
      </c>
      <c r="J106" s="50" t="str">
        <f t="shared" si="116"/>
        <v/>
      </c>
      <c r="K106" s="50" t="str">
        <f t="shared" si="117"/>
        <v/>
      </c>
      <c r="L106" s="50" t="str">
        <f t="shared" si="118"/>
        <v/>
      </c>
      <c r="M106" s="50" t="str">
        <f t="shared" si="119"/>
        <v/>
      </c>
      <c r="N106" s="50" t="str">
        <f t="shared" si="120"/>
        <v/>
      </c>
      <c r="O106" s="50" t="str">
        <f t="shared" si="121"/>
        <v/>
      </c>
      <c r="P106" s="50" t="str">
        <f t="shared" si="122"/>
        <v/>
      </c>
      <c r="Q106" s="50" t="str">
        <f t="shared" si="123"/>
        <v/>
      </c>
      <c r="R106" s="50" t="str">
        <f t="shared" si="124"/>
        <v/>
      </c>
      <c r="S106" s="50" t="str">
        <f t="shared" si="125"/>
        <v/>
      </c>
      <c r="T106" s="50" t="str">
        <f t="shared" si="126"/>
        <v/>
      </c>
      <c r="U106" s="50" t="str">
        <f t="shared" si="127"/>
        <v/>
      </c>
      <c r="V106" s="50" t="str">
        <f t="shared" si="128"/>
        <v/>
      </c>
      <c r="W106" s="50" t="str">
        <f t="shared" si="129"/>
        <v/>
      </c>
      <c r="X106" s="50" t="str">
        <f t="shared" si="130"/>
        <v/>
      </c>
      <c r="Y106" s="50" t="str">
        <f t="shared" si="131"/>
        <v/>
      </c>
      <c r="Z106" s="50" t="str">
        <f t="shared" si="132"/>
        <v/>
      </c>
      <c r="AA106" s="50" t="str">
        <f t="shared" si="133"/>
        <v/>
      </c>
      <c r="AB106" s="50" t="str">
        <f t="shared" si="134"/>
        <v/>
      </c>
    </row>
    <row r="107" spans="1:28" x14ac:dyDescent="0.35">
      <c r="A107" s="49" t="str">
        <f>IF(Entrées!B106="","",Entrées!B106)</f>
        <v/>
      </c>
      <c r="B107" s="50" t="str">
        <f t="shared" si="108"/>
        <v/>
      </c>
      <c r="C107" s="50" t="str">
        <f t="shared" si="109"/>
        <v/>
      </c>
      <c r="D107" s="50" t="str">
        <f t="shared" si="110"/>
        <v/>
      </c>
      <c r="E107" s="50" t="str">
        <f t="shared" si="111"/>
        <v/>
      </c>
      <c r="F107" s="50" t="str">
        <f t="shared" si="112"/>
        <v/>
      </c>
      <c r="G107" s="50" t="str">
        <f t="shared" si="113"/>
        <v/>
      </c>
      <c r="H107" s="50" t="str">
        <f t="shared" si="114"/>
        <v/>
      </c>
      <c r="I107" s="50" t="str">
        <f t="shared" si="115"/>
        <v/>
      </c>
      <c r="J107" s="50" t="str">
        <f t="shared" si="116"/>
        <v/>
      </c>
      <c r="K107" s="50" t="str">
        <f t="shared" si="117"/>
        <v/>
      </c>
      <c r="L107" s="50" t="str">
        <f t="shared" si="118"/>
        <v/>
      </c>
      <c r="M107" s="50" t="str">
        <f t="shared" si="119"/>
        <v/>
      </c>
      <c r="N107" s="50" t="str">
        <f t="shared" si="120"/>
        <v/>
      </c>
      <c r="O107" s="50" t="str">
        <f t="shared" si="121"/>
        <v/>
      </c>
      <c r="P107" s="50" t="str">
        <f t="shared" si="122"/>
        <v/>
      </c>
      <c r="Q107" s="50" t="str">
        <f t="shared" si="123"/>
        <v/>
      </c>
      <c r="R107" s="50" t="str">
        <f t="shared" si="124"/>
        <v/>
      </c>
      <c r="S107" s="50" t="str">
        <f t="shared" si="125"/>
        <v/>
      </c>
      <c r="T107" s="50" t="str">
        <f t="shared" si="126"/>
        <v/>
      </c>
      <c r="U107" s="50" t="str">
        <f t="shared" si="127"/>
        <v/>
      </c>
      <c r="V107" s="50" t="str">
        <f t="shared" si="128"/>
        <v/>
      </c>
      <c r="W107" s="50" t="str">
        <f t="shared" si="129"/>
        <v/>
      </c>
      <c r="X107" s="50" t="str">
        <f t="shared" si="130"/>
        <v/>
      </c>
      <c r="Y107" s="50" t="str">
        <f t="shared" si="131"/>
        <v/>
      </c>
      <c r="Z107" s="50" t="str">
        <f t="shared" si="132"/>
        <v/>
      </c>
      <c r="AA107" s="50" t="str">
        <f t="shared" si="133"/>
        <v/>
      </c>
      <c r="AB107" s="50" t="str">
        <f t="shared" si="134"/>
        <v/>
      </c>
    </row>
    <row r="108" spans="1:28" x14ac:dyDescent="0.35">
      <c r="A108" s="49" t="str">
        <f>IF(Entrées!B107="","",Entrées!B107)</f>
        <v/>
      </c>
      <c r="B108" s="50" t="str">
        <f t="shared" si="108"/>
        <v/>
      </c>
      <c r="C108" s="50" t="str">
        <f t="shared" si="109"/>
        <v/>
      </c>
      <c r="D108" s="50" t="str">
        <f t="shared" si="110"/>
        <v/>
      </c>
      <c r="E108" s="50" t="str">
        <f t="shared" si="111"/>
        <v/>
      </c>
      <c r="F108" s="50" t="str">
        <f t="shared" si="112"/>
        <v/>
      </c>
      <c r="G108" s="50" t="str">
        <f t="shared" si="113"/>
        <v/>
      </c>
      <c r="H108" s="50" t="str">
        <f t="shared" si="114"/>
        <v/>
      </c>
      <c r="I108" s="50" t="str">
        <f t="shared" si="115"/>
        <v/>
      </c>
      <c r="J108" s="50" t="str">
        <f t="shared" si="116"/>
        <v/>
      </c>
      <c r="K108" s="50" t="str">
        <f t="shared" si="117"/>
        <v/>
      </c>
      <c r="L108" s="50" t="str">
        <f t="shared" si="118"/>
        <v/>
      </c>
      <c r="M108" s="50" t="str">
        <f t="shared" si="119"/>
        <v/>
      </c>
      <c r="N108" s="50" t="str">
        <f t="shared" si="120"/>
        <v/>
      </c>
      <c r="O108" s="50" t="str">
        <f t="shared" si="121"/>
        <v/>
      </c>
      <c r="P108" s="50" t="str">
        <f t="shared" si="122"/>
        <v/>
      </c>
      <c r="Q108" s="50" t="str">
        <f t="shared" si="123"/>
        <v/>
      </c>
      <c r="R108" s="50" t="str">
        <f t="shared" si="124"/>
        <v/>
      </c>
      <c r="S108" s="50" t="str">
        <f t="shared" si="125"/>
        <v/>
      </c>
      <c r="T108" s="50" t="str">
        <f t="shared" si="126"/>
        <v/>
      </c>
      <c r="U108" s="50" t="str">
        <f t="shared" si="127"/>
        <v/>
      </c>
      <c r="V108" s="50" t="str">
        <f t="shared" si="128"/>
        <v/>
      </c>
      <c r="W108" s="50" t="str">
        <f t="shared" si="129"/>
        <v/>
      </c>
      <c r="X108" s="50" t="str">
        <f t="shared" si="130"/>
        <v/>
      </c>
      <c r="Y108" s="50" t="str">
        <f t="shared" si="131"/>
        <v/>
      </c>
      <c r="Z108" s="50" t="str">
        <f t="shared" si="132"/>
        <v/>
      </c>
      <c r="AA108" s="50" t="str">
        <f t="shared" si="133"/>
        <v/>
      </c>
      <c r="AB108" s="50" t="str">
        <f t="shared" si="134"/>
        <v/>
      </c>
    </row>
    <row r="109" spans="1:28" x14ac:dyDescent="0.35">
      <c r="A109" s="49" t="str">
        <f>IF(Entrées!B108="","",Entrées!B108)</f>
        <v/>
      </c>
      <c r="B109" s="50" t="str">
        <f t="shared" si="108"/>
        <v/>
      </c>
      <c r="C109" s="50" t="str">
        <f t="shared" si="109"/>
        <v/>
      </c>
      <c r="D109" s="50" t="str">
        <f t="shared" si="110"/>
        <v/>
      </c>
      <c r="E109" s="50" t="str">
        <f t="shared" si="111"/>
        <v/>
      </c>
      <c r="F109" s="50" t="str">
        <f t="shared" si="112"/>
        <v/>
      </c>
      <c r="G109" s="50" t="str">
        <f t="shared" si="113"/>
        <v/>
      </c>
      <c r="H109" s="50" t="str">
        <f t="shared" si="114"/>
        <v/>
      </c>
      <c r="I109" s="50" t="str">
        <f t="shared" si="115"/>
        <v/>
      </c>
      <c r="J109" s="50" t="str">
        <f t="shared" si="116"/>
        <v/>
      </c>
      <c r="K109" s="50" t="str">
        <f t="shared" si="117"/>
        <v/>
      </c>
      <c r="L109" s="50" t="str">
        <f t="shared" si="118"/>
        <v/>
      </c>
      <c r="M109" s="50" t="str">
        <f t="shared" si="119"/>
        <v/>
      </c>
      <c r="N109" s="50" t="str">
        <f t="shared" si="120"/>
        <v/>
      </c>
      <c r="O109" s="50" t="str">
        <f t="shared" si="121"/>
        <v/>
      </c>
      <c r="P109" s="50" t="str">
        <f t="shared" si="122"/>
        <v/>
      </c>
      <c r="Q109" s="50" t="str">
        <f t="shared" si="123"/>
        <v/>
      </c>
      <c r="R109" s="50" t="str">
        <f t="shared" si="124"/>
        <v/>
      </c>
      <c r="S109" s="50" t="str">
        <f t="shared" si="125"/>
        <v/>
      </c>
      <c r="T109" s="50" t="str">
        <f t="shared" si="126"/>
        <v/>
      </c>
      <c r="U109" s="50" t="str">
        <f t="shared" si="127"/>
        <v/>
      </c>
      <c r="V109" s="50" t="str">
        <f t="shared" si="128"/>
        <v/>
      </c>
      <c r="W109" s="50" t="str">
        <f t="shared" si="129"/>
        <v/>
      </c>
      <c r="X109" s="50" t="str">
        <f t="shared" si="130"/>
        <v/>
      </c>
      <c r="Y109" s="50" t="str">
        <f t="shared" si="131"/>
        <v/>
      </c>
      <c r="Z109" s="50" t="str">
        <f t="shared" si="132"/>
        <v/>
      </c>
      <c r="AA109" s="50" t="str">
        <f t="shared" si="133"/>
        <v/>
      </c>
      <c r="AB109" s="50" t="str">
        <f t="shared" si="134"/>
        <v/>
      </c>
    </row>
    <row r="110" spans="1:28" x14ac:dyDescent="0.35">
      <c r="A110" s="49" t="str">
        <f>IF(Entrées!B109="","",Entrées!B109)</f>
        <v/>
      </c>
      <c r="B110" s="50" t="str">
        <f t="shared" si="108"/>
        <v/>
      </c>
      <c r="C110" s="50" t="str">
        <f t="shared" si="109"/>
        <v/>
      </c>
      <c r="D110" s="50" t="str">
        <f t="shared" si="110"/>
        <v/>
      </c>
      <c r="E110" s="50" t="str">
        <f t="shared" si="111"/>
        <v/>
      </c>
      <c r="F110" s="50" t="str">
        <f t="shared" si="112"/>
        <v/>
      </c>
      <c r="G110" s="50" t="str">
        <f t="shared" si="113"/>
        <v/>
      </c>
      <c r="H110" s="50" t="str">
        <f t="shared" si="114"/>
        <v/>
      </c>
      <c r="I110" s="50" t="str">
        <f t="shared" si="115"/>
        <v/>
      </c>
      <c r="J110" s="50" t="str">
        <f t="shared" si="116"/>
        <v/>
      </c>
      <c r="K110" s="50" t="str">
        <f t="shared" si="117"/>
        <v/>
      </c>
      <c r="L110" s="50" t="str">
        <f t="shared" si="118"/>
        <v/>
      </c>
      <c r="M110" s="50" t="str">
        <f t="shared" si="119"/>
        <v/>
      </c>
      <c r="N110" s="50" t="str">
        <f t="shared" si="120"/>
        <v/>
      </c>
      <c r="O110" s="50" t="str">
        <f t="shared" si="121"/>
        <v/>
      </c>
      <c r="P110" s="50" t="str">
        <f t="shared" si="122"/>
        <v/>
      </c>
      <c r="Q110" s="50" t="str">
        <f t="shared" si="123"/>
        <v/>
      </c>
      <c r="R110" s="50" t="str">
        <f t="shared" si="124"/>
        <v/>
      </c>
      <c r="S110" s="50" t="str">
        <f t="shared" si="125"/>
        <v/>
      </c>
      <c r="T110" s="50" t="str">
        <f t="shared" si="126"/>
        <v/>
      </c>
      <c r="U110" s="50" t="str">
        <f t="shared" si="127"/>
        <v/>
      </c>
      <c r="V110" s="50" t="str">
        <f t="shared" si="128"/>
        <v/>
      </c>
      <c r="W110" s="50" t="str">
        <f t="shared" si="129"/>
        <v/>
      </c>
      <c r="X110" s="50" t="str">
        <f t="shared" si="130"/>
        <v/>
      </c>
      <c r="Y110" s="50" t="str">
        <f t="shared" si="131"/>
        <v/>
      </c>
      <c r="Z110" s="50" t="str">
        <f t="shared" si="132"/>
        <v/>
      </c>
      <c r="AA110" s="50" t="str">
        <f t="shared" si="133"/>
        <v/>
      </c>
      <c r="AB110" s="50" t="str">
        <f t="shared" si="134"/>
        <v/>
      </c>
    </row>
    <row r="111" spans="1:28" x14ac:dyDescent="0.35">
      <c r="A111" s="49" t="str">
        <f>IF(Entrées!B110="","",Entrées!B110)</f>
        <v/>
      </c>
      <c r="B111" s="50" t="str">
        <f t="shared" si="108"/>
        <v/>
      </c>
      <c r="C111" s="50" t="str">
        <f t="shared" si="109"/>
        <v/>
      </c>
      <c r="D111" s="50" t="str">
        <f t="shared" si="110"/>
        <v/>
      </c>
      <c r="E111" s="50" t="str">
        <f t="shared" si="111"/>
        <v/>
      </c>
      <c r="F111" s="50" t="str">
        <f t="shared" si="112"/>
        <v/>
      </c>
      <c r="G111" s="50" t="str">
        <f t="shared" si="113"/>
        <v/>
      </c>
      <c r="H111" s="50" t="str">
        <f t="shared" si="114"/>
        <v/>
      </c>
      <c r="I111" s="50" t="str">
        <f t="shared" si="115"/>
        <v/>
      </c>
      <c r="J111" s="50" t="str">
        <f t="shared" si="116"/>
        <v/>
      </c>
      <c r="K111" s="50" t="str">
        <f t="shared" si="117"/>
        <v/>
      </c>
      <c r="L111" s="50" t="str">
        <f t="shared" si="118"/>
        <v/>
      </c>
      <c r="M111" s="50" t="str">
        <f t="shared" si="119"/>
        <v/>
      </c>
      <c r="N111" s="50" t="str">
        <f t="shared" si="120"/>
        <v/>
      </c>
      <c r="O111" s="50" t="str">
        <f t="shared" si="121"/>
        <v/>
      </c>
      <c r="P111" s="50" t="str">
        <f t="shared" si="122"/>
        <v/>
      </c>
      <c r="Q111" s="50" t="str">
        <f t="shared" si="123"/>
        <v/>
      </c>
      <c r="R111" s="50" t="str">
        <f t="shared" si="124"/>
        <v/>
      </c>
      <c r="S111" s="50" t="str">
        <f t="shared" si="125"/>
        <v/>
      </c>
      <c r="T111" s="50" t="str">
        <f t="shared" si="126"/>
        <v/>
      </c>
      <c r="U111" s="50" t="str">
        <f t="shared" si="127"/>
        <v/>
      </c>
      <c r="V111" s="50" t="str">
        <f t="shared" si="128"/>
        <v/>
      </c>
      <c r="W111" s="50" t="str">
        <f t="shared" si="129"/>
        <v/>
      </c>
      <c r="X111" s="50" t="str">
        <f t="shared" si="130"/>
        <v/>
      </c>
      <c r="Y111" s="50" t="str">
        <f t="shared" si="131"/>
        <v/>
      </c>
      <c r="Z111" s="50" t="str">
        <f t="shared" si="132"/>
        <v/>
      </c>
      <c r="AA111" s="50" t="str">
        <f t="shared" si="133"/>
        <v/>
      </c>
      <c r="AB111" s="50" t="str">
        <f t="shared" si="134"/>
        <v/>
      </c>
    </row>
    <row r="112" spans="1:28" x14ac:dyDescent="0.35">
      <c r="A112" s="49" t="str">
        <f>IF(Entrées!B111="","",Entrées!B111)</f>
        <v/>
      </c>
      <c r="B112" s="50" t="str">
        <f t="shared" si="108"/>
        <v/>
      </c>
      <c r="C112" s="50" t="str">
        <f t="shared" si="109"/>
        <v/>
      </c>
      <c r="D112" s="50" t="str">
        <f t="shared" si="110"/>
        <v/>
      </c>
      <c r="E112" s="50" t="str">
        <f t="shared" si="111"/>
        <v/>
      </c>
      <c r="F112" s="50" t="str">
        <f t="shared" si="112"/>
        <v/>
      </c>
      <c r="G112" s="50" t="str">
        <f t="shared" si="113"/>
        <v/>
      </c>
      <c r="H112" s="50" t="str">
        <f t="shared" si="114"/>
        <v/>
      </c>
      <c r="I112" s="50" t="str">
        <f t="shared" si="115"/>
        <v/>
      </c>
      <c r="J112" s="50" t="str">
        <f t="shared" si="116"/>
        <v/>
      </c>
      <c r="K112" s="50" t="str">
        <f t="shared" si="117"/>
        <v/>
      </c>
      <c r="L112" s="50" t="str">
        <f t="shared" si="118"/>
        <v/>
      </c>
      <c r="M112" s="50" t="str">
        <f t="shared" si="119"/>
        <v/>
      </c>
      <c r="N112" s="50" t="str">
        <f t="shared" si="120"/>
        <v/>
      </c>
      <c r="O112" s="50" t="str">
        <f t="shared" si="121"/>
        <v/>
      </c>
      <c r="P112" s="50" t="str">
        <f t="shared" si="122"/>
        <v/>
      </c>
      <c r="Q112" s="50" t="str">
        <f t="shared" si="123"/>
        <v/>
      </c>
      <c r="R112" s="50" t="str">
        <f t="shared" si="124"/>
        <v/>
      </c>
      <c r="S112" s="50" t="str">
        <f t="shared" si="125"/>
        <v/>
      </c>
      <c r="T112" s="50" t="str">
        <f t="shared" si="126"/>
        <v/>
      </c>
      <c r="U112" s="50" t="str">
        <f t="shared" si="127"/>
        <v/>
      </c>
      <c r="V112" s="50" t="str">
        <f t="shared" si="128"/>
        <v/>
      </c>
      <c r="W112" s="50" t="str">
        <f t="shared" si="129"/>
        <v/>
      </c>
      <c r="X112" s="50" t="str">
        <f t="shared" si="130"/>
        <v/>
      </c>
      <c r="Y112" s="50" t="str">
        <f t="shared" si="131"/>
        <v/>
      </c>
      <c r="Z112" s="50" t="str">
        <f t="shared" si="132"/>
        <v/>
      </c>
      <c r="AA112" s="50" t="str">
        <f t="shared" si="133"/>
        <v/>
      </c>
      <c r="AB112" s="50" t="str">
        <f t="shared" si="134"/>
        <v/>
      </c>
    </row>
    <row r="113" spans="1:28" x14ac:dyDescent="0.35">
      <c r="A113" s="49" t="str">
        <f>IF(Entrées!B112="","",Entrées!B112)</f>
        <v/>
      </c>
      <c r="B113" s="50" t="str">
        <f t="shared" si="108"/>
        <v/>
      </c>
      <c r="C113" s="50" t="str">
        <f t="shared" si="109"/>
        <v/>
      </c>
      <c r="D113" s="50" t="str">
        <f t="shared" si="110"/>
        <v/>
      </c>
      <c r="E113" s="50" t="str">
        <f t="shared" si="111"/>
        <v/>
      </c>
      <c r="F113" s="50" t="str">
        <f t="shared" si="112"/>
        <v/>
      </c>
      <c r="G113" s="50" t="str">
        <f t="shared" si="113"/>
        <v/>
      </c>
      <c r="H113" s="50" t="str">
        <f t="shared" si="114"/>
        <v/>
      </c>
      <c r="I113" s="50" t="str">
        <f t="shared" si="115"/>
        <v/>
      </c>
      <c r="J113" s="50" t="str">
        <f t="shared" si="116"/>
        <v/>
      </c>
      <c r="K113" s="50" t="str">
        <f t="shared" si="117"/>
        <v/>
      </c>
      <c r="L113" s="50" t="str">
        <f t="shared" si="118"/>
        <v/>
      </c>
      <c r="M113" s="50" t="str">
        <f t="shared" si="119"/>
        <v/>
      </c>
      <c r="N113" s="50" t="str">
        <f t="shared" si="120"/>
        <v/>
      </c>
      <c r="O113" s="50" t="str">
        <f t="shared" si="121"/>
        <v/>
      </c>
      <c r="P113" s="50" t="str">
        <f t="shared" si="122"/>
        <v/>
      </c>
      <c r="Q113" s="50" t="str">
        <f t="shared" si="123"/>
        <v/>
      </c>
      <c r="R113" s="50" t="str">
        <f t="shared" si="124"/>
        <v/>
      </c>
      <c r="S113" s="50" t="str">
        <f t="shared" si="125"/>
        <v/>
      </c>
      <c r="T113" s="50" t="str">
        <f t="shared" si="126"/>
        <v/>
      </c>
      <c r="U113" s="50" t="str">
        <f t="shared" si="127"/>
        <v/>
      </c>
      <c r="V113" s="50" t="str">
        <f t="shared" si="128"/>
        <v/>
      </c>
      <c r="W113" s="50" t="str">
        <f t="shared" si="129"/>
        <v/>
      </c>
      <c r="X113" s="50" t="str">
        <f t="shared" si="130"/>
        <v/>
      </c>
      <c r="Y113" s="50" t="str">
        <f t="shared" si="131"/>
        <v/>
      </c>
      <c r="Z113" s="50" t="str">
        <f t="shared" si="132"/>
        <v/>
      </c>
      <c r="AA113" s="50" t="str">
        <f t="shared" si="133"/>
        <v/>
      </c>
      <c r="AB113" s="50" t="str">
        <f t="shared" si="134"/>
        <v/>
      </c>
    </row>
    <row r="114" spans="1:28" x14ac:dyDescent="0.35">
      <c r="A114" s="49" t="str">
        <f>IF(Entrées!B113="","",Entrées!B113)</f>
        <v/>
      </c>
      <c r="B114" s="50" t="str">
        <f t="shared" si="108"/>
        <v/>
      </c>
      <c r="C114" s="50" t="str">
        <f t="shared" si="109"/>
        <v/>
      </c>
      <c r="D114" s="50" t="str">
        <f t="shared" si="110"/>
        <v/>
      </c>
      <c r="E114" s="50" t="str">
        <f t="shared" si="111"/>
        <v/>
      </c>
      <c r="F114" s="50" t="str">
        <f t="shared" si="112"/>
        <v/>
      </c>
      <c r="G114" s="50" t="str">
        <f t="shared" si="113"/>
        <v/>
      </c>
      <c r="H114" s="50" t="str">
        <f t="shared" si="114"/>
        <v/>
      </c>
      <c r="I114" s="50" t="str">
        <f t="shared" si="115"/>
        <v/>
      </c>
      <c r="J114" s="50" t="str">
        <f t="shared" si="116"/>
        <v/>
      </c>
      <c r="K114" s="50" t="str">
        <f t="shared" si="117"/>
        <v/>
      </c>
      <c r="L114" s="50" t="str">
        <f t="shared" si="118"/>
        <v/>
      </c>
      <c r="M114" s="50" t="str">
        <f t="shared" si="119"/>
        <v/>
      </c>
      <c r="N114" s="50" t="str">
        <f t="shared" si="120"/>
        <v/>
      </c>
      <c r="O114" s="50" t="str">
        <f t="shared" si="121"/>
        <v/>
      </c>
      <c r="P114" s="50" t="str">
        <f t="shared" si="122"/>
        <v/>
      </c>
      <c r="Q114" s="50" t="str">
        <f t="shared" si="123"/>
        <v/>
      </c>
      <c r="R114" s="50" t="str">
        <f t="shared" si="124"/>
        <v/>
      </c>
      <c r="S114" s="50" t="str">
        <f t="shared" si="125"/>
        <v/>
      </c>
      <c r="T114" s="50" t="str">
        <f t="shared" si="126"/>
        <v/>
      </c>
      <c r="U114" s="50" t="str">
        <f t="shared" si="127"/>
        <v/>
      </c>
      <c r="V114" s="50" t="str">
        <f t="shared" si="128"/>
        <v/>
      </c>
      <c r="W114" s="50" t="str">
        <f t="shared" si="129"/>
        <v/>
      </c>
      <c r="X114" s="50" t="str">
        <f t="shared" si="130"/>
        <v/>
      </c>
      <c r="Y114" s="50" t="str">
        <f t="shared" si="131"/>
        <v/>
      </c>
      <c r="Z114" s="50" t="str">
        <f t="shared" si="132"/>
        <v/>
      </c>
      <c r="AA114" s="50" t="str">
        <f t="shared" si="133"/>
        <v/>
      </c>
      <c r="AB114" s="50" t="str">
        <f t="shared" si="134"/>
        <v/>
      </c>
    </row>
    <row r="115" spans="1:28" x14ac:dyDescent="0.35">
      <c r="A115" s="49" t="str">
        <f>IF(Entrées!B114="","",Entrées!B114)</f>
        <v/>
      </c>
      <c r="B115" s="50" t="str">
        <f t="shared" si="108"/>
        <v/>
      </c>
      <c r="C115" s="50" t="str">
        <f t="shared" si="109"/>
        <v/>
      </c>
      <c r="D115" s="50" t="str">
        <f t="shared" si="110"/>
        <v/>
      </c>
      <c r="E115" s="50" t="str">
        <f t="shared" si="111"/>
        <v/>
      </c>
      <c r="F115" s="50" t="str">
        <f t="shared" si="112"/>
        <v/>
      </c>
      <c r="G115" s="50" t="str">
        <f t="shared" si="113"/>
        <v/>
      </c>
      <c r="H115" s="50" t="str">
        <f t="shared" si="114"/>
        <v/>
      </c>
      <c r="I115" s="50" t="str">
        <f t="shared" si="115"/>
        <v/>
      </c>
      <c r="J115" s="50" t="str">
        <f t="shared" si="116"/>
        <v/>
      </c>
      <c r="K115" s="50" t="str">
        <f t="shared" si="117"/>
        <v/>
      </c>
      <c r="L115" s="50" t="str">
        <f t="shared" si="118"/>
        <v/>
      </c>
      <c r="M115" s="50" t="str">
        <f t="shared" si="119"/>
        <v/>
      </c>
      <c r="N115" s="50" t="str">
        <f t="shared" si="120"/>
        <v/>
      </c>
      <c r="O115" s="50" t="str">
        <f t="shared" si="121"/>
        <v/>
      </c>
      <c r="P115" s="50" t="str">
        <f t="shared" si="122"/>
        <v/>
      </c>
      <c r="Q115" s="50" t="str">
        <f t="shared" si="123"/>
        <v/>
      </c>
      <c r="R115" s="50" t="str">
        <f t="shared" si="124"/>
        <v/>
      </c>
      <c r="S115" s="50" t="str">
        <f t="shared" si="125"/>
        <v/>
      </c>
      <c r="T115" s="50" t="str">
        <f t="shared" si="126"/>
        <v/>
      </c>
      <c r="U115" s="50" t="str">
        <f t="shared" si="127"/>
        <v/>
      </c>
      <c r="V115" s="50" t="str">
        <f t="shared" si="128"/>
        <v/>
      </c>
      <c r="W115" s="50" t="str">
        <f t="shared" si="129"/>
        <v/>
      </c>
      <c r="X115" s="50" t="str">
        <f t="shared" si="130"/>
        <v/>
      </c>
      <c r="Y115" s="50" t="str">
        <f t="shared" si="131"/>
        <v/>
      </c>
      <c r="Z115" s="50" t="str">
        <f t="shared" si="132"/>
        <v/>
      </c>
      <c r="AA115" s="50" t="str">
        <f t="shared" si="133"/>
        <v/>
      </c>
      <c r="AB115" s="50" t="str">
        <f t="shared" si="134"/>
        <v/>
      </c>
    </row>
    <row r="116" spans="1:28" x14ac:dyDescent="0.35">
      <c r="A116" s="49" t="str">
        <f>IF(Entrées!B115="","",Entrées!B115)</f>
        <v/>
      </c>
      <c r="B116" s="50" t="str">
        <f t="shared" si="108"/>
        <v/>
      </c>
      <c r="C116" s="50" t="str">
        <f t="shared" si="109"/>
        <v/>
      </c>
      <c r="D116" s="50" t="str">
        <f t="shared" si="110"/>
        <v/>
      </c>
      <c r="E116" s="50" t="str">
        <f t="shared" si="111"/>
        <v/>
      </c>
      <c r="F116" s="50" t="str">
        <f t="shared" si="112"/>
        <v/>
      </c>
      <c r="G116" s="50" t="str">
        <f t="shared" si="113"/>
        <v/>
      </c>
      <c r="H116" s="50" t="str">
        <f t="shared" si="114"/>
        <v/>
      </c>
      <c r="I116" s="50" t="str">
        <f t="shared" si="115"/>
        <v/>
      </c>
      <c r="J116" s="50" t="str">
        <f t="shared" si="116"/>
        <v/>
      </c>
      <c r="K116" s="50" t="str">
        <f t="shared" si="117"/>
        <v/>
      </c>
      <c r="L116" s="50" t="str">
        <f t="shared" si="118"/>
        <v/>
      </c>
      <c r="M116" s="50" t="str">
        <f t="shared" si="119"/>
        <v/>
      </c>
      <c r="N116" s="50" t="str">
        <f t="shared" si="120"/>
        <v/>
      </c>
      <c r="O116" s="50" t="str">
        <f t="shared" si="121"/>
        <v/>
      </c>
      <c r="P116" s="50" t="str">
        <f t="shared" si="122"/>
        <v/>
      </c>
      <c r="Q116" s="50" t="str">
        <f t="shared" si="123"/>
        <v/>
      </c>
      <c r="R116" s="50" t="str">
        <f t="shared" si="124"/>
        <v/>
      </c>
      <c r="S116" s="50" t="str">
        <f t="shared" si="125"/>
        <v/>
      </c>
      <c r="T116" s="50" t="str">
        <f t="shared" si="126"/>
        <v/>
      </c>
      <c r="U116" s="50" t="str">
        <f t="shared" si="127"/>
        <v/>
      </c>
      <c r="V116" s="50" t="str">
        <f t="shared" si="128"/>
        <v/>
      </c>
      <c r="W116" s="50" t="str">
        <f t="shared" si="129"/>
        <v/>
      </c>
      <c r="X116" s="50" t="str">
        <f t="shared" si="130"/>
        <v/>
      </c>
      <c r="Y116" s="50" t="str">
        <f t="shared" si="131"/>
        <v/>
      </c>
      <c r="Z116" s="50" t="str">
        <f t="shared" si="132"/>
        <v/>
      </c>
      <c r="AA116" s="50" t="str">
        <f t="shared" si="133"/>
        <v/>
      </c>
      <c r="AB116" s="50" t="str">
        <f t="shared" si="134"/>
        <v/>
      </c>
    </row>
    <row r="117" spans="1:28" x14ac:dyDescent="0.35">
      <c r="A117" s="49" t="str">
        <f>IF(Entrées!B116="","",Entrées!B116)</f>
        <v/>
      </c>
      <c r="B117" s="50" t="str">
        <f t="shared" si="108"/>
        <v/>
      </c>
      <c r="C117" s="50" t="str">
        <f t="shared" si="109"/>
        <v/>
      </c>
      <c r="D117" s="50" t="str">
        <f t="shared" si="110"/>
        <v/>
      </c>
      <c r="E117" s="50" t="str">
        <f t="shared" si="111"/>
        <v/>
      </c>
      <c r="F117" s="50" t="str">
        <f t="shared" si="112"/>
        <v/>
      </c>
      <c r="G117" s="50" t="str">
        <f t="shared" si="113"/>
        <v/>
      </c>
      <c r="H117" s="50" t="str">
        <f t="shared" si="114"/>
        <v/>
      </c>
      <c r="I117" s="50" t="str">
        <f t="shared" si="115"/>
        <v/>
      </c>
      <c r="J117" s="50" t="str">
        <f t="shared" si="116"/>
        <v/>
      </c>
      <c r="K117" s="50" t="str">
        <f t="shared" si="117"/>
        <v/>
      </c>
      <c r="L117" s="50" t="str">
        <f t="shared" si="118"/>
        <v/>
      </c>
      <c r="M117" s="50" t="str">
        <f t="shared" si="119"/>
        <v/>
      </c>
      <c r="N117" s="50" t="str">
        <f t="shared" si="120"/>
        <v/>
      </c>
      <c r="O117" s="50" t="str">
        <f t="shared" si="121"/>
        <v/>
      </c>
      <c r="P117" s="50" t="str">
        <f t="shared" si="122"/>
        <v/>
      </c>
      <c r="Q117" s="50" t="str">
        <f t="shared" si="123"/>
        <v/>
      </c>
      <c r="R117" s="50" t="str">
        <f t="shared" si="124"/>
        <v/>
      </c>
      <c r="S117" s="50" t="str">
        <f t="shared" si="125"/>
        <v/>
      </c>
      <c r="T117" s="50" t="str">
        <f t="shared" si="126"/>
        <v/>
      </c>
      <c r="U117" s="50" t="str">
        <f t="shared" si="127"/>
        <v/>
      </c>
      <c r="V117" s="50" t="str">
        <f t="shared" si="128"/>
        <v/>
      </c>
      <c r="W117" s="50" t="str">
        <f t="shared" si="129"/>
        <v/>
      </c>
      <c r="X117" s="50" t="str">
        <f t="shared" si="130"/>
        <v/>
      </c>
      <c r="Y117" s="50" t="str">
        <f t="shared" si="131"/>
        <v/>
      </c>
      <c r="Z117" s="50" t="str">
        <f t="shared" si="132"/>
        <v/>
      </c>
      <c r="AA117" s="50" t="str">
        <f t="shared" si="133"/>
        <v/>
      </c>
      <c r="AB117" s="50" t="str">
        <f t="shared" si="134"/>
        <v/>
      </c>
    </row>
    <row r="118" spans="1:28" x14ac:dyDescent="0.35">
      <c r="A118" s="49" t="str">
        <f>IF(Entrées!B117="","",Entrées!B117)</f>
        <v/>
      </c>
      <c r="B118" s="50" t="str">
        <f t="shared" si="108"/>
        <v/>
      </c>
      <c r="C118" s="50" t="str">
        <f t="shared" si="109"/>
        <v/>
      </c>
      <c r="D118" s="50" t="str">
        <f t="shared" si="110"/>
        <v/>
      </c>
      <c r="E118" s="50" t="str">
        <f t="shared" si="111"/>
        <v/>
      </c>
      <c r="F118" s="50" t="str">
        <f t="shared" si="112"/>
        <v/>
      </c>
      <c r="G118" s="50" t="str">
        <f t="shared" si="113"/>
        <v/>
      </c>
      <c r="H118" s="50" t="str">
        <f t="shared" si="114"/>
        <v/>
      </c>
      <c r="I118" s="50" t="str">
        <f t="shared" si="115"/>
        <v/>
      </c>
      <c r="J118" s="50" t="str">
        <f t="shared" si="116"/>
        <v/>
      </c>
      <c r="K118" s="50" t="str">
        <f t="shared" si="117"/>
        <v/>
      </c>
      <c r="L118" s="50" t="str">
        <f t="shared" si="118"/>
        <v/>
      </c>
      <c r="M118" s="50" t="str">
        <f t="shared" si="119"/>
        <v/>
      </c>
      <c r="N118" s="50" t="str">
        <f t="shared" si="120"/>
        <v/>
      </c>
      <c r="O118" s="50" t="str">
        <f t="shared" si="121"/>
        <v/>
      </c>
      <c r="P118" s="50" t="str">
        <f t="shared" si="122"/>
        <v/>
      </c>
      <c r="Q118" s="50" t="str">
        <f t="shared" si="123"/>
        <v/>
      </c>
      <c r="R118" s="50" t="str">
        <f t="shared" si="124"/>
        <v/>
      </c>
      <c r="S118" s="50" t="str">
        <f t="shared" si="125"/>
        <v/>
      </c>
      <c r="T118" s="50" t="str">
        <f t="shared" si="126"/>
        <v/>
      </c>
      <c r="U118" s="50" t="str">
        <f t="shared" si="127"/>
        <v/>
      </c>
      <c r="V118" s="50" t="str">
        <f t="shared" si="128"/>
        <v/>
      </c>
      <c r="W118" s="50" t="str">
        <f t="shared" si="129"/>
        <v/>
      </c>
      <c r="X118" s="50" t="str">
        <f t="shared" si="130"/>
        <v/>
      </c>
      <c r="Y118" s="50" t="str">
        <f t="shared" si="131"/>
        <v/>
      </c>
      <c r="Z118" s="50" t="str">
        <f t="shared" si="132"/>
        <v/>
      </c>
      <c r="AA118" s="50" t="str">
        <f t="shared" si="133"/>
        <v/>
      </c>
      <c r="AB118" s="50" t="str">
        <f t="shared" si="134"/>
        <v/>
      </c>
    </row>
    <row r="119" spans="1:28" x14ac:dyDescent="0.35">
      <c r="A119" s="49" t="str">
        <f>IF(Entrées!B118="","",Entrées!B118)</f>
        <v/>
      </c>
      <c r="B119" s="50" t="str">
        <f t="shared" si="108"/>
        <v/>
      </c>
      <c r="C119" s="50" t="str">
        <f t="shared" si="109"/>
        <v/>
      </c>
      <c r="D119" s="50" t="str">
        <f t="shared" si="110"/>
        <v/>
      </c>
      <c r="E119" s="50" t="str">
        <f t="shared" si="111"/>
        <v/>
      </c>
      <c r="F119" s="50" t="str">
        <f t="shared" si="112"/>
        <v/>
      </c>
      <c r="G119" s="50" t="str">
        <f t="shared" si="113"/>
        <v/>
      </c>
      <c r="H119" s="50" t="str">
        <f t="shared" si="114"/>
        <v/>
      </c>
      <c r="I119" s="50" t="str">
        <f t="shared" si="115"/>
        <v/>
      </c>
      <c r="J119" s="50" t="str">
        <f t="shared" si="116"/>
        <v/>
      </c>
      <c r="K119" s="50" t="str">
        <f t="shared" si="117"/>
        <v/>
      </c>
      <c r="L119" s="50" t="str">
        <f t="shared" si="118"/>
        <v/>
      </c>
      <c r="M119" s="50" t="str">
        <f t="shared" si="119"/>
        <v/>
      </c>
      <c r="N119" s="50" t="str">
        <f t="shared" si="120"/>
        <v/>
      </c>
      <c r="O119" s="50" t="str">
        <f t="shared" si="121"/>
        <v/>
      </c>
      <c r="P119" s="50" t="str">
        <f t="shared" si="122"/>
        <v/>
      </c>
      <c r="Q119" s="50" t="str">
        <f t="shared" si="123"/>
        <v/>
      </c>
      <c r="R119" s="50" t="str">
        <f t="shared" si="124"/>
        <v/>
      </c>
      <c r="S119" s="50" t="str">
        <f t="shared" si="125"/>
        <v/>
      </c>
      <c r="T119" s="50" t="str">
        <f t="shared" si="126"/>
        <v/>
      </c>
      <c r="U119" s="50" t="str">
        <f t="shared" si="127"/>
        <v/>
      </c>
      <c r="V119" s="50" t="str">
        <f t="shared" si="128"/>
        <v/>
      </c>
      <c r="W119" s="50" t="str">
        <f t="shared" si="129"/>
        <v/>
      </c>
      <c r="X119" s="50" t="str">
        <f t="shared" si="130"/>
        <v/>
      </c>
      <c r="Y119" s="50" t="str">
        <f t="shared" si="131"/>
        <v/>
      </c>
      <c r="Z119" s="50" t="str">
        <f t="shared" si="132"/>
        <v/>
      </c>
      <c r="AA119" s="50" t="str">
        <f t="shared" si="133"/>
        <v/>
      </c>
      <c r="AB119" s="50" t="str">
        <f t="shared" si="134"/>
        <v/>
      </c>
    </row>
    <row r="120" spans="1:28" x14ac:dyDescent="0.35">
      <c r="A120" s="49" t="str">
        <f>IF(Entrées!B119="","",Entrées!B119)</f>
        <v/>
      </c>
      <c r="B120" s="50" t="str">
        <f t="shared" si="108"/>
        <v/>
      </c>
      <c r="C120" s="50" t="str">
        <f t="shared" si="109"/>
        <v/>
      </c>
      <c r="D120" s="50" t="str">
        <f t="shared" si="110"/>
        <v/>
      </c>
      <c r="E120" s="50" t="str">
        <f t="shared" si="111"/>
        <v/>
      </c>
      <c r="F120" s="50" t="str">
        <f t="shared" si="112"/>
        <v/>
      </c>
      <c r="G120" s="50" t="str">
        <f t="shared" si="113"/>
        <v/>
      </c>
      <c r="H120" s="50" t="str">
        <f t="shared" si="114"/>
        <v/>
      </c>
      <c r="I120" s="50" t="str">
        <f t="shared" si="115"/>
        <v/>
      </c>
      <c r="J120" s="50" t="str">
        <f t="shared" si="116"/>
        <v/>
      </c>
      <c r="K120" s="50" t="str">
        <f t="shared" si="117"/>
        <v/>
      </c>
      <c r="L120" s="50" t="str">
        <f t="shared" si="118"/>
        <v/>
      </c>
      <c r="M120" s="50" t="str">
        <f t="shared" si="119"/>
        <v/>
      </c>
      <c r="N120" s="50" t="str">
        <f t="shared" si="120"/>
        <v/>
      </c>
      <c r="O120" s="50" t="str">
        <f t="shared" si="121"/>
        <v/>
      </c>
      <c r="P120" s="50" t="str">
        <f t="shared" si="122"/>
        <v/>
      </c>
      <c r="Q120" s="50" t="str">
        <f t="shared" si="123"/>
        <v/>
      </c>
      <c r="R120" s="50" t="str">
        <f t="shared" si="124"/>
        <v/>
      </c>
      <c r="S120" s="50" t="str">
        <f t="shared" si="125"/>
        <v/>
      </c>
      <c r="T120" s="50" t="str">
        <f t="shared" si="126"/>
        <v/>
      </c>
      <c r="U120" s="50" t="str">
        <f t="shared" si="127"/>
        <v/>
      </c>
      <c r="V120" s="50" t="str">
        <f t="shared" si="128"/>
        <v/>
      </c>
      <c r="W120" s="50" t="str">
        <f t="shared" si="129"/>
        <v/>
      </c>
      <c r="X120" s="50" t="str">
        <f t="shared" si="130"/>
        <v/>
      </c>
      <c r="Y120" s="50" t="str">
        <f t="shared" si="131"/>
        <v/>
      </c>
      <c r="Z120" s="50" t="str">
        <f t="shared" si="132"/>
        <v/>
      </c>
      <c r="AA120" s="50" t="str">
        <f t="shared" si="133"/>
        <v/>
      </c>
      <c r="AB120" s="50" t="str">
        <f t="shared" si="134"/>
        <v/>
      </c>
    </row>
    <row r="121" spans="1:28" x14ac:dyDescent="0.35">
      <c r="A121" s="49" t="str">
        <f>IF(Entrées!B120="","",Entrées!B120)</f>
        <v/>
      </c>
      <c r="B121" s="50" t="str">
        <f t="shared" si="108"/>
        <v/>
      </c>
      <c r="C121" s="50" t="str">
        <f t="shared" si="109"/>
        <v/>
      </c>
      <c r="D121" s="50" t="str">
        <f t="shared" si="110"/>
        <v/>
      </c>
      <c r="E121" s="50" t="str">
        <f t="shared" si="111"/>
        <v/>
      </c>
      <c r="F121" s="50" t="str">
        <f t="shared" si="112"/>
        <v/>
      </c>
      <c r="G121" s="50" t="str">
        <f t="shared" si="113"/>
        <v/>
      </c>
      <c r="H121" s="50" t="str">
        <f t="shared" si="114"/>
        <v/>
      </c>
      <c r="I121" s="50" t="str">
        <f t="shared" si="115"/>
        <v/>
      </c>
      <c r="J121" s="50" t="str">
        <f t="shared" si="116"/>
        <v/>
      </c>
      <c r="K121" s="50" t="str">
        <f t="shared" si="117"/>
        <v/>
      </c>
      <c r="L121" s="50" t="str">
        <f t="shared" si="118"/>
        <v/>
      </c>
      <c r="M121" s="50" t="str">
        <f t="shared" si="119"/>
        <v/>
      </c>
      <c r="N121" s="50" t="str">
        <f t="shared" si="120"/>
        <v/>
      </c>
      <c r="O121" s="50" t="str">
        <f t="shared" si="121"/>
        <v/>
      </c>
      <c r="P121" s="50" t="str">
        <f t="shared" si="122"/>
        <v/>
      </c>
      <c r="Q121" s="50" t="str">
        <f t="shared" si="123"/>
        <v/>
      </c>
      <c r="R121" s="50" t="str">
        <f t="shared" si="124"/>
        <v/>
      </c>
      <c r="S121" s="50" t="str">
        <f t="shared" si="125"/>
        <v/>
      </c>
      <c r="T121" s="50" t="str">
        <f t="shared" si="126"/>
        <v/>
      </c>
      <c r="U121" s="50" t="str">
        <f t="shared" si="127"/>
        <v/>
      </c>
      <c r="V121" s="50" t="str">
        <f t="shared" si="128"/>
        <v/>
      </c>
      <c r="W121" s="50" t="str">
        <f t="shared" si="129"/>
        <v/>
      </c>
      <c r="X121" s="50" t="str">
        <f t="shared" si="130"/>
        <v/>
      </c>
      <c r="Y121" s="50" t="str">
        <f t="shared" si="131"/>
        <v/>
      </c>
      <c r="Z121" s="50" t="str">
        <f t="shared" si="132"/>
        <v/>
      </c>
      <c r="AA121" s="50" t="str">
        <f t="shared" si="133"/>
        <v/>
      </c>
      <c r="AB121" s="50" t="str">
        <f t="shared" si="134"/>
        <v/>
      </c>
    </row>
    <row r="122" spans="1:28" x14ac:dyDescent="0.35">
      <c r="A122" s="49" t="str">
        <f>IF(Entrées!B121="","",Entrées!B121)</f>
        <v/>
      </c>
      <c r="B122" s="50" t="str">
        <f t="shared" si="108"/>
        <v/>
      </c>
      <c r="C122" s="50" t="str">
        <f t="shared" si="109"/>
        <v/>
      </c>
      <c r="D122" s="50" t="str">
        <f t="shared" si="110"/>
        <v/>
      </c>
      <c r="E122" s="50" t="str">
        <f t="shared" si="111"/>
        <v/>
      </c>
      <c r="F122" s="50" t="str">
        <f t="shared" si="112"/>
        <v/>
      </c>
      <c r="G122" s="50" t="str">
        <f t="shared" si="113"/>
        <v/>
      </c>
      <c r="H122" s="50" t="str">
        <f t="shared" si="114"/>
        <v/>
      </c>
      <c r="I122" s="50" t="str">
        <f t="shared" si="115"/>
        <v/>
      </c>
      <c r="J122" s="50" t="str">
        <f t="shared" si="116"/>
        <v/>
      </c>
      <c r="K122" s="50" t="str">
        <f t="shared" si="117"/>
        <v/>
      </c>
      <c r="L122" s="50" t="str">
        <f t="shared" si="118"/>
        <v/>
      </c>
      <c r="M122" s="50" t="str">
        <f t="shared" si="119"/>
        <v/>
      </c>
      <c r="N122" s="50" t="str">
        <f t="shared" si="120"/>
        <v/>
      </c>
      <c r="O122" s="50" t="str">
        <f t="shared" si="121"/>
        <v/>
      </c>
      <c r="P122" s="50" t="str">
        <f t="shared" si="122"/>
        <v/>
      </c>
      <c r="Q122" s="50" t="str">
        <f t="shared" si="123"/>
        <v/>
      </c>
      <c r="R122" s="50" t="str">
        <f t="shared" si="124"/>
        <v/>
      </c>
      <c r="S122" s="50" t="str">
        <f t="shared" si="125"/>
        <v/>
      </c>
      <c r="T122" s="50" t="str">
        <f t="shared" si="126"/>
        <v/>
      </c>
      <c r="U122" s="50" t="str">
        <f t="shared" si="127"/>
        <v/>
      </c>
      <c r="V122" s="50" t="str">
        <f t="shared" si="128"/>
        <v/>
      </c>
      <c r="W122" s="50" t="str">
        <f t="shared" si="129"/>
        <v/>
      </c>
      <c r="X122" s="50" t="str">
        <f t="shared" si="130"/>
        <v/>
      </c>
      <c r="Y122" s="50" t="str">
        <f t="shared" si="131"/>
        <v/>
      </c>
      <c r="Z122" s="50" t="str">
        <f t="shared" si="132"/>
        <v/>
      </c>
      <c r="AA122" s="50" t="str">
        <f t="shared" si="133"/>
        <v/>
      </c>
      <c r="AB122" s="50" t="str">
        <f t="shared" si="134"/>
        <v/>
      </c>
    </row>
    <row r="123" spans="1:28" x14ac:dyDescent="0.35">
      <c r="A123" s="49" t="str">
        <f>IF(Entrées!B122="","",Entrées!B122)</f>
        <v/>
      </c>
      <c r="B123" s="50" t="str">
        <f t="shared" si="108"/>
        <v/>
      </c>
      <c r="C123" s="50" t="str">
        <f t="shared" si="109"/>
        <v/>
      </c>
      <c r="D123" s="50" t="str">
        <f t="shared" si="110"/>
        <v/>
      </c>
      <c r="E123" s="50" t="str">
        <f t="shared" si="111"/>
        <v/>
      </c>
      <c r="F123" s="50" t="str">
        <f t="shared" si="112"/>
        <v/>
      </c>
      <c r="G123" s="50" t="str">
        <f t="shared" si="113"/>
        <v/>
      </c>
      <c r="H123" s="50" t="str">
        <f t="shared" si="114"/>
        <v/>
      </c>
      <c r="I123" s="50" t="str">
        <f t="shared" si="115"/>
        <v/>
      </c>
      <c r="J123" s="50" t="str">
        <f t="shared" si="116"/>
        <v/>
      </c>
      <c r="K123" s="50" t="str">
        <f t="shared" si="117"/>
        <v/>
      </c>
      <c r="L123" s="50" t="str">
        <f t="shared" si="118"/>
        <v/>
      </c>
      <c r="M123" s="50" t="str">
        <f t="shared" si="119"/>
        <v/>
      </c>
      <c r="N123" s="50" t="str">
        <f t="shared" si="120"/>
        <v/>
      </c>
      <c r="O123" s="50" t="str">
        <f t="shared" si="121"/>
        <v/>
      </c>
      <c r="P123" s="50" t="str">
        <f t="shared" si="122"/>
        <v/>
      </c>
      <c r="Q123" s="50" t="str">
        <f t="shared" si="123"/>
        <v/>
      </c>
      <c r="R123" s="50" t="str">
        <f t="shared" si="124"/>
        <v/>
      </c>
      <c r="S123" s="50" t="str">
        <f t="shared" si="125"/>
        <v/>
      </c>
      <c r="T123" s="50" t="str">
        <f t="shared" si="126"/>
        <v/>
      </c>
      <c r="U123" s="50" t="str">
        <f t="shared" si="127"/>
        <v/>
      </c>
      <c r="V123" s="50" t="str">
        <f t="shared" si="128"/>
        <v/>
      </c>
      <c r="W123" s="50" t="str">
        <f t="shared" si="129"/>
        <v/>
      </c>
      <c r="X123" s="50" t="str">
        <f t="shared" si="130"/>
        <v/>
      </c>
      <c r="Y123" s="50" t="str">
        <f t="shared" si="131"/>
        <v/>
      </c>
      <c r="Z123" s="50" t="str">
        <f t="shared" si="132"/>
        <v/>
      </c>
      <c r="AA123" s="50" t="str">
        <f t="shared" si="133"/>
        <v/>
      </c>
      <c r="AB123" s="50" t="str">
        <f t="shared" si="134"/>
        <v/>
      </c>
    </row>
    <row r="124" spans="1:28" x14ac:dyDescent="0.35">
      <c r="A124" s="49" t="str">
        <f>IF(Entrées!B123="","",Entrées!B123)</f>
        <v/>
      </c>
      <c r="B124" s="50" t="str">
        <f t="shared" si="108"/>
        <v/>
      </c>
      <c r="C124" s="50" t="str">
        <f t="shared" si="109"/>
        <v/>
      </c>
      <c r="D124" s="50" t="str">
        <f t="shared" si="110"/>
        <v/>
      </c>
      <c r="E124" s="50" t="str">
        <f t="shared" si="111"/>
        <v/>
      </c>
      <c r="F124" s="50" t="str">
        <f t="shared" si="112"/>
        <v/>
      </c>
      <c r="G124" s="50" t="str">
        <f t="shared" si="113"/>
        <v/>
      </c>
      <c r="H124" s="50" t="str">
        <f t="shared" si="114"/>
        <v/>
      </c>
      <c r="I124" s="50" t="str">
        <f t="shared" si="115"/>
        <v/>
      </c>
      <c r="J124" s="50" t="str">
        <f t="shared" si="116"/>
        <v/>
      </c>
      <c r="K124" s="50" t="str">
        <f t="shared" si="117"/>
        <v/>
      </c>
      <c r="L124" s="50" t="str">
        <f t="shared" si="118"/>
        <v/>
      </c>
      <c r="M124" s="50" t="str">
        <f t="shared" si="119"/>
        <v/>
      </c>
      <c r="N124" s="50" t="str">
        <f t="shared" si="120"/>
        <v/>
      </c>
      <c r="O124" s="50" t="str">
        <f t="shared" si="121"/>
        <v/>
      </c>
      <c r="P124" s="50" t="str">
        <f t="shared" si="122"/>
        <v/>
      </c>
      <c r="Q124" s="50" t="str">
        <f t="shared" si="123"/>
        <v/>
      </c>
      <c r="R124" s="50" t="str">
        <f t="shared" si="124"/>
        <v/>
      </c>
      <c r="S124" s="50" t="str">
        <f t="shared" si="125"/>
        <v/>
      </c>
      <c r="T124" s="50" t="str">
        <f t="shared" si="126"/>
        <v/>
      </c>
      <c r="U124" s="50" t="str">
        <f t="shared" si="127"/>
        <v/>
      </c>
      <c r="V124" s="50" t="str">
        <f t="shared" si="128"/>
        <v/>
      </c>
      <c r="W124" s="50" t="str">
        <f t="shared" si="129"/>
        <v/>
      </c>
      <c r="X124" s="50" t="str">
        <f t="shared" si="130"/>
        <v/>
      </c>
      <c r="Y124" s="50" t="str">
        <f t="shared" si="131"/>
        <v/>
      </c>
      <c r="Z124" s="50" t="str">
        <f t="shared" si="132"/>
        <v/>
      </c>
      <c r="AA124" s="50" t="str">
        <f t="shared" si="133"/>
        <v/>
      </c>
      <c r="AB124" s="50" t="str">
        <f t="shared" si="134"/>
        <v/>
      </c>
    </row>
    <row r="125" spans="1:28" x14ac:dyDescent="0.35">
      <c r="A125" s="49" t="str">
        <f>IF(Entrées!B124="","",Entrées!B124)</f>
        <v/>
      </c>
      <c r="B125" s="50" t="str">
        <f t="shared" si="108"/>
        <v/>
      </c>
      <c r="C125" s="50" t="str">
        <f t="shared" si="109"/>
        <v/>
      </c>
      <c r="D125" s="50" t="str">
        <f t="shared" si="110"/>
        <v/>
      </c>
      <c r="E125" s="50" t="str">
        <f t="shared" si="111"/>
        <v/>
      </c>
      <c r="F125" s="50" t="str">
        <f t="shared" si="112"/>
        <v/>
      </c>
      <c r="G125" s="50" t="str">
        <f t="shared" si="113"/>
        <v/>
      </c>
      <c r="H125" s="50" t="str">
        <f t="shared" si="114"/>
        <v/>
      </c>
      <c r="I125" s="50" t="str">
        <f t="shared" si="115"/>
        <v/>
      </c>
      <c r="J125" s="50" t="str">
        <f t="shared" si="116"/>
        <v/>
      </c>
      <c r="K125" s="50" t="str">
        <f t="shared" si="117"/>
        <v/>
      </c>
      <c r="L125" s="50" t="str">
        <f t="shared" si="118"/>
        <v/>
      </c>
      <c r="M125" s="50" t="str">
        <f t="shared" si="119"/>
        <v/>
      </c>
      <c r="N125" s="50" t="str">
        <f t="shared" si="120"/>
        <v/>
      </c>
      <c r="O125" s="50" t="str">
        <f t="shared" si="121"/>
        <v/>
      </c>
      <c r="P125" s="50" t="str">
        <f t="shared" si="122"/>
        <v/>
      </c>
      <c r="Q125" s="50" t="str">
        <f t="shared" si="123"/>
        <v/>
      </c>
      <c r="R125" s="50" t="str">
        <f t="shared" si="124"/>
        <v/>
      </c>
      <c r="S125" s="50" t="str">
        <f t="shared" si="125"/>
        <v/>
      </c>
      <c r="T125" s="50" t="str">
        <f t="shared" si="126"/>
        <v/>
      </c>
      <c r="U125" s="50" t="str">
        <f t="shared" si="127"/>
        <v/>
      </c>
      <c r="V125" s="50" t="str">
        <f t="shared" si="128"/>
        <v/>
      </c>
      <c r="W125" s="50" t="str">
        <f t="shared" si="129"/>
        <v/>
      </c>
      <c r="X125" s="50" t="str">
        <f t="shared" si="130"/>
        <v/>
      </c>
      <c r="Y125" s="50" t="str">
        <f t="shared" si="131"/>
        <v/>
      </c>
      <c r="Z125" s="50" t="str">
        <f t="shared" si="132"/>
        <v/>
      </c>
      <c r="AA125" s="50" t="str">
        <f t="shared" si="133"/>
        <v/>
      </c>
      <c r="AB125" s="50" t="str">
        <f t="shared" si="134"/>
        <v/>
      </c>
    </row>
    <row r="126" spans="1:28" x14ac:dyDescent="0.35">
      <c r="A126" s="49" t="str">
        <f>IF(Entrées!B125="","",Entrées!B125)</f>
        <v/>
      </c>
      <c r="B126" s="50" t="str">
        <f t="shared" si="108"/>
        <v/>
      </c>
      <c r="C126" s="50" t="str">
        <f t="shared" si="109"/>
        <v/>
      </c>
      <c r="D126" s="50" t="str">
        <f t="shared" si="110"/>
        <v/>
      </c>
      <c r="E126" s="50" t="str">
        <f t="shared" si="111"/>
        <v/>
      </c>
      <c r="F126" s="50" t="str">
        <f t="shared" si="112"/>
        <v/>
      </c>
      <c r="G126" s="50" t="str">
        <f t="shared" si="113"/>
        <v/>
      </c>
      <c r="H126" s="50" t="str">
        <f t="shared" si="114"/>
        <v/>
      </c>
      <c r="I126" s="50" t="str">
        <f t="shared" si="115"/>
        <v/>
      </c>
      <c r="J126" s="50" t="str">
        <f t="shared" si="116"/>
        <v/>
      </c>
      <c r="K126" s="50" t="str">
        <f t="shared" si="117"/>
        <v/>
      </c>
      <c r="L126" s="50" t="str">
        <f t="shared" si="118"/>
        <v/>
      </c>
      <c r="M126" s="50" t="str">
        <f t="shared" si="119"/>
        <v/>
      </c>
      <c r="N126" s="50" t="str">
        <f t="shared" si="120"/>
        <v/>
      </c>
      <c r="O126" s="50" t="str">
        <f t="shared" si="121"/>
        <v/>
      </c>
      <c r="P126" s="50" t="str">
        <f t="shared" si="122"/>
        <v/>
      </c>
      <c r="Q126" s="50" t="str">
        <f t="shared" si="123"/>
        <v/>
      </c>
      <c r="R126" s="50" t="str">
        <f t="shared" si="124"/>
        <v/>
      </c>
      <c r="S126" s="50" t="str">
        <f t="shared" si="125"/>
        <v/>
      </c>
      <c r="T126" s="50" t="str">
        <f t="shared" si="126"/>
        <v/>
      </c>
      <c r="U126" s="50" t="str">
        <f t="shared" si="127"/>
        <v/>
      </c>
      <c r="V126" s="50" t="str">
        <f t="shared" si="128"/>
        <v/>
      </c>
      <c r="W126" s="50" t="str">
        <f t="shared" si="129"/>
        <v/>
      </c>
      <c r="X126" s="50" t="str">
        <f t="shared" si="130"/>
        <v/>
      </c>
      <c r="Y126" s="50" t="str">
        <f t="shared" si="131"/>
        <v/>
      </c>
      <c r="Z126" s="50" t="str">
        <f t="shared" si="132"/>
        <v/>
      </c>
      <c r="AA126" s="50" t="str">
        <f t="shared" si="133"/>
        <v/>
      </c>
      <c r="AB126" s="50" t="str">
        <f t="shared" si="134"/>
        <v/>
      </c>
    </row>
    <row r="127" spans="1:28" x14ac:dyDescent="0.35">
      <c r="A127" s="49" t="str">
        <f>IF(Entrées!B126="","",Entrées!B126)</f>
        <v/>
      </c>
      <c r="B127" s="50" t="str">
        <f t="shared" si="108"/>
        <v/>
      </c>
      <c r="C127" s="50" t="str">
        <f t="shared" si="109"/>
        <v/>
      </c>
      <c r="D127" s="50" t="str">
        <f t="shared" si="110"/>
        <v/>
      </c>
      <c r="E127" s="50" t="str">
        <f t="shared" si="111"/>
        <v/>
      </c>
      <c r="F127" s="50" t="str">
        <f t="shared" si="112"/>
        <v/>
      </c>
      <c r="G127" s="50" t="str">
        <f t="shared" si="113"/>
        <v/>
      </c>
      <c r="H127" s="50" t="str">
        <f t="shared" si="114"/>
        <v/>
      </c>
      <c r="I127" s="50" t="str">
        <f t="shared" si="115"/>
        <v/>
      </c>
      <c r="J127" s="50" t="str">
        <f t="shared" si="116"/>
        <v/>
      </c>
      <c r="K127" s="50" t="str">
        <f t="shared" si="117"/>
        <v/>
      </c>
      <c r="L127" s="50" t="str">
        <f t="shared" si="118"/>
        <v/>
      </c>
      <c r="M127" s="50" t="str">
        <f t="shared" si="119"/>
        <v/>
      </c>
      <c r="N127" s="50" t="str">
        <f t="shared" si="120"/>
        <v/>
      </c>
      <c r="O127" s="50" t="str">
        <f t="shared" si="121"/>
        <v/>
      </c>
      <c r="P127" s="50" t="str">
        <f t="shared" si="122"/>
        <v/>
      </c>
      <c r="Q127" s="50" t="str">
        <f t="shared" si="123"/>
        <v/>
      </c>
      <c r="R127" s="50" t="str">
        <f t="shared" si="124"/>
        <v/>
      </c>
      <c r="S127" s="50" t="str">
        <f t="shared" si="125"/>
        <v/>
      </c>
      <c r="T127" s="50" t="str">
        <f t="shared" si="126"/>
        <v/>
      </c>
      <c r="U127" s="50" t="str">
        <f t="shared" si="127"/>
        <v/>
      </c>
      <c r="V127" s="50" t="str">
        <f t="shared" si="128"/>
        <v/>
      </c>
      <c r="W127" s="50" t="str">
        <f t="shared" si="129"/>
        <v/>
      </c>
      <c r="X127" s="50" t="str">
        <f t="shared" si="130"/>
        <v/>
      </c>
      <c r="Y127" s="50" t="str">
        <f t="shared" si="131"/>
        <v/>
      </c>
      <c r="Z127" s="50" t="str">
        <f t="shared" si="132"/>
        <v/>
      </c>
      <c r="AA127" s="50" t="str">
        <f t="shared" si="133"/>
        <v/>
      </c>
      <c r="AB127" s="50" t="str">
        <f t="shared" si="134"/>
        <v/>
      </c>
    </row>
    <row r="128" spans="1:28" x14ac:dyDescent="0.35">
      <c r="A128" s="49" t="str">
        <f>IF(Entrées!B127="","",Entrées!B127)</f>
        <v/>
      </c>
      <c r="B128" s="50" t="str">
        <f t="shared" si="108"/>
        <v/>
      </c>
      <c r="C128" s="50" t="str">
        <f t="shared" si="109"/>
        <v/>
      </c>
      <c r="D128" s="50" t="str">
        <f t="shared" si="110"/>
        <v/>
      </c>
      <c r="E128" s="50" t="str">
        <f t="shared" si="111"/>
        <v/>
      </c>
      <c r="F128" s="50" t="str">
        <f t="shared" si="112"/>
        <v/>
      </c>
      <c r="G128" s="50" t="str">
        <f t="shared" si="113"/>
        <v/>
      </c>
      <c r="H128" s="50" t="str">
        <f t="shared" si="114"/>
        <v/>
      </c>
      <c r="I128" s="50" t="str">
        <f t="shared" si="115"/>
        <v/>
      </c>
      <c r="J128" s="50" t="str">
        <f t="shared" si="116"/>
        <v/>
      </c>
      <c r="K128" s="50" t="str">
        <f t="shared" si="117"/>
        <v/>
      </c>
      <c r="L128" s="50" t="str">
        <f t="shared" si="118"/>
        <v/>
      </c>
      <c r="M128" s="50" t="str">
        <f t="shared" si="119"/>
        <v/>
      </c>
      <c r="N128" s="50" t="str">
        <f t="shared" si="120"/>
        <v/>
      </c>
      <c r="O128" s="50" t="str">
        <f t="shared" si="121"/>
        <v/>
      </c>
      <c r="P128" s="50" t="str">
        <f t="shared" si="122"/>
        <v/>
      </c>
      <c r="Q128" s="50" t="str">
        <f t="shared" si="123"/>
        <v/>
      </c>
      <c r="R128" s="50" t="str">
        <f t="shared" si="124"/>
        <v/>
      </c>
      <c r="S128" s="50" t="str">
        <f t="shared" si="125"/>
        <v/>
      </c>
      <c r="T128" s="50" t="str">
        <f t="shared" si="126"/>
        <v/>
      </c>
      <c r="U128" s="50" t="str">
        <f t="shared" si="127"/>
        <v/>
      </c>
      <c r="V128" s="50" t="str">
        <f t="shared" si="128"/>
        <v/>
      </c>
      <c r="W128" s="50" t="str">
        <f t="shared" si="129"/>
        <v/>
      </c>
      <c r="X128" s="50" t="str">
        <f t="shared" si="130"/>
        <v/>
      </c>
      <c r="Y128" s="50" t="str">
        <f t="shared" si="131"/>
        <v/>
      </c>
      <c r="Z128" s="50" t="str">
        <f t="shared" si="132"/>
        <v/>
      </c>
      <c r="AA128" s="50" t="str">
        <f t="shared" si="133"/>
        <v/>
      </c>
      <c r="AB128" s="50" t="str">
        <f t="shared" si="134"/>
        <v/>
      </c>
    </row>
    <row r="129" spans="1:28" x14ac:dyDescent="0.35">
      <c r="A129" s="49" t="str">
        <f>IF(Entrées!B128="","",Entrées!B128)</f>
        <v/>
      </c>
      <c r="B129" s="50" t="str">
        <f t="shared" si="108"/>
        <v/>
      </c>
      <c r="C129" s="50" t="str">
        <f t="shared" si="109"/>
        <v/>
      </c>
      <c r="D129" s="50" t="str">
        <f t="shared" si="110"/>
        <v/>
      </c>
      <c r="E129" s="50" t="str">
        <f t="shared" si="111"/>
        <v/>
      </c>
      <c r="F129" s="50" t="str">
        <f t="shared" si="112"/>
        <v/>
      </c>
      <c r="G129" s="50" t="str">
        <f t="shared" si="113"/>
        <v/>
      </c>
      <c r="H129" s="50" t="str">
        <f t="shared" si="114"/>
        <v/>
      </c>
      <c r="I129" s="50" t="str">
        <f t="shared" si="115"/>
        <v/>
      </c>
      <c r="J129" s="50" t="str">
        <f t="shared" si="116"/>
        <v/>
      </c>
      <c r="K129" s="50" t="str">
        <f t="shared" si="117"/>
        <v/>
      </c>
      <c r="L129" s="50" t="str">
        <f t="shared" si="118"/>
        <v/>
      </c>
      <c r="M129" s="50" t="str">
        <f t="shared" si="119"/>
        <v/>
      </c>
      <c r="N129" s="50" t="str">
        <f t="shared" si="120"/>
        <v/>
      </c>
      <c r="O129" s="50" t="str">
        <f t="shared" si="121"/>
        <v/>
      </c>
      <c r="P129" s="50" t="str">
        <f t="shared" si="122"/>
        <v/>
      </c>
      <c r="Q129" s="50" t="str">
        <f t="shared" si="123"/>
        <v/>
      </c>
      <c r="R129" s="50" t="str">
        <f t="shared" si="124"/>
        <v/>
      </c>
      <c r="S129" s="50" t="str">
        <f t="shared" si="125"/>
        <v/>
      </c>
      <c r="T129" s="50" t="str">
        <f t="shared" si="126"/>
        <v/>
      </c>
      <c r="U129" s="50" t="str">
        <f t="shared" si="127"/>
        <v/>
      </c>
      <c r="V129" s="50" t="str">
        <f t="shared" si="128"/>
        <v/>
      </c>
      <c r="W129" s="50" t="str">
        <f t="shared" si="129"/>
        <v/>
      </c>
      <c r="X129" s="50" t="str">
        <f t="shared" si="130"/>
        <v/>
      </c>
      <c r="Y129" s="50" t="str">
        <f t="shared" si="131"/>
        <v/>
      </c>
      <c r="Z129" s="50" t="str">
        <f t="shared" si="132"/>
        <v/>
      </c>
      <c r="AA129" s="50" t="str">
        <f t="shared" si="133"/>
        <v/>
      </c>
      <c r="AB129" s="50" t="str">
        <f t="shared" si="134"/>
        <v/>
      </c>
    </row>
    <row r="130" spans="1:28" x14ac:dyDescent="0.35">
      <c r="A130" s="49" t="str">
        <f>IF(Entrées!B129="","",Entrées!B129)</f>
        <v/>
      </c>
      <c r="B130" s="50" t="str">
        <f t="shared" si="108"/>
        <v/>
      </c>
      <c r="C130" s="50" t="str">
        <f t="shared" si="109"/>
        <v/>
      </c>
      <c r="D130" s="50" t="str">
        <f t="shared" si="110"/>
        <v/>
      </c>
      <c r="E130" s="50" t="str">
        <f t="shared" si="111"/>
        <v/>
      </c>
      <c r="F130" s="50" t="str">
        <f t="shared" si="112"/>
        <v/>
      </c>
      <c r="G130" s="50" t="str">
        <f t="shared" si="113"/>
        <v/>
      </c>
      <c r="H130" s="50" t="str">
        <f t="shared" si="114"/>
        <v/>
      </c>
      <c r="I130" s="50" t="str">
        <f t="shared" si="115"/>
        <v/>
      </c>
      <c r="J130" s="50" t="str">
        <f t="shared" si="116"/>
        <v/>
      </c>
      <c r="K130" s="50" t="str">
        <f t="shared" si="117"/>
        <v/>
      </c>
      <c r="L130" s="50" t="str">
        <f t="shared" si="118"/>
        <v/>
      </c>
      <c r="M130" s="50" t="str">
        <f t="shared" si="119"/>
        <v/>
      </c>
      <c r="N130" s="50" t="str">
        <f t="shared" si="120"/>
        <v/>
      </c>
      <c r="O130" s="50" t="str">
        <f t="shared" si="121"/>
        <v/>
      </c>
      <c r="P130" s="50" t="str">
        <f t="shared" si="122"/>
        <v/>
      </c>
      <c r="Q130" s="50" t="str">
        <f t="shared" si="123"/>
        <v/>
      </c>
      <c r="R130" s="50" t="str">
        <f t="shared" si="124"/>
        <v/>
      </c>
      <c r="S130" s="50" t="str">
        <f t="shared" si="125"/>
        <v/>
      </c>
      <c r="T130" s="50" t="str">
        <f t="shared" si="126"/>
        <v/>
      </c>
      <c r="U130" s="50" t="str">
        <f t="shared" si="127"/>
        <v/>
      </c>
      <c r="V130" s="50" t="str">
        <f t="shared" si="128"/>
        <v/>
      </c>
      <c r="W130" s="50" t="str">
        <f t="shared" si="129"/>
        <v/>
      </c>
      <c r="X130" s="50" t="str">
        <f t="shared" si="130"/>
        <v/>
      </c>
      <c r="Y130" s="50" t="str">
        <f t="shared" si="131"/>
        <v/>
      </c>
      <c r="Z130" s="50" t="str">
        <f t="shared" si="132"/>
        <v/>
      </c>
      <c r="AA130" s="50" t="str">
        <f t="shared" si="133"/>
        <v/>
      </c>
      <c r="AB130" s="50" t="str">
        <f t="shared" si="134"/>
        <v/>
      </c>
    </row>
    <row r="131" spans="1:28" x14ac:dyDescent="0.35">
      <c r="A131" s="49" t="str">
        <f>IF(Entrées!B130="","",Entrées!B130)</f>
        <v/>
      </c>
      <c r="B131" s="50" t="str">
        <f t="shared" si="108"/>
        <v/>
      </c>
      <c r="C131" s="50" t="str">
        <f t="shared" si="109"/>
        <v/>
      </c>
      <c r="D131" s="50" t="str">
        <f t="shared" si="110"/>
        <v/>
      </c>
      <c r="E131" s="50" t="str">
        <f t="shared" si="111"/>
        <v/>
      </c>
      <c r="F131" s="50" t="str">
        <f t="shared" si="112"/>
        <v/>
      </c>
      <c r="G131" s="50" t="str">
        <f t="shared" si="113"/>
        <v/>
      </c>
      <c r="H131" s="50" t="str">
        <f t="shared" si="114"/>
        <v/>
      </c>
      <c r="I131" s="50" t="str">
        <f t="shared" si="115"/>
        <v/>
      </c>
      <c r="J131" s="50" t="str">
        <f t="shared" si="116"/>
        <v/>
      </c>
      <c r="K131" s="50" t="str">
        <f t="shared" si="117"/>
        <v/>
      </c>
      <c r="L131" s="50" t="str">
        <f t="shared" si="118"/>
        <v/>
      </c>
      <c r="M131" s="50" t="str">
        <f t="shared" si="119"/>
        <v/>
      </c>
      <c r="N131" s="50" t="str">
        <f t="shared" si="120"/>
        <v/>
      </c>
      <c r="O131" s="50" t="str">
        <f t="shared" si="121"/>
        <v/>
      </c>
      <c r="P131" s="50" t="str">
        <f t="shared" si="122"/>
        <v/>
      </c>
      <c r="Q131" s="50" t="str">
        <f t="shared" si="123"/>
        <v/>
      </c>
      <c r="R131" s="50" t="str">
        <f t="shared" si="124"/>
        <v/>
      </c>
      <c r="S131" s="50" t="str">
        <f t="shared" si="125"/>
        <v/>
      </c>
      <c r="T131" s="50" t="str">
        <f t="shared" si="126"/>
        <v/>
      </c>
      <c r="U131" s="50" t="str">
        <f t="shared" si="127"/>
        <v/>
      </c>
      <c r="V131" s="50" t="str">
        <f t="shared" si="128"/>
        <v/>
      </c>
      <c r="W131" s="50" t="str">
        <f t="shared" si="129"/>
        <v/>
      </c>
      <c r="X131" s="50" t="str">
        <f t="shared" si="130"/>
        <v/>
      </c>
      <c r="Y131" s="50" t="str">
        <f t="shared" si="131"/>
        <v/>
      </c>
      <c r="Z131" s="50" t="str">
        <f t="shared" si="132"/>
        <v/>
      </c>
      <c r="AA131" s="50" t="str">
        <f t="shared" si="133"/>
        <v/>
      </c>
      <c r="AB131" s="50" t="str">
        <f t="shared" si="134"/>
        <v/>
      </c>
    </row>
    <row r="132" spans="1:28" x14ac:dyDescent="0.35">
      <c r="A132" s="49" t="str">
        <f>IF(Entrées!B131="","",Entrées!B131)</f>
        <v/>
      </c>
      <c r="B132" s="50" t="str">
        <f t="shared" si="108"/>
        <v/>
      </c>
      <c r="C132" s="50" t="str">
        <f t="shared" si="109"/>
        <v/>
      </c>
      <c r="D132" s="50" t="str">
        <f t="shared" si="110"/>
        <v/>
      </c>
      <c r="E132" s="50" t="str">
        <f t="shared" si="111"/>
        <v/>
      </c>
      <c r="F132" s="50" t="str">
        <f t="shared" si="112"/>
        <v/>
      </c>
      <c r="G132" s="50" t="str">
        <f t="shared" si="113"/>
        <v/>
      </c>
      <c r="H132" s="50" t="str">
        <f t="shared" si="114"/>
        <v/>
      </c>
      <c r="I132" s="50" t="str">
        <f t="shared" si="115"/>
        <v/>
      </c>
      <c r="J132" s="50" t="str">
        <f t="shared" si="116"/>
        <v/>
      </c>
      <c r="K132" s="50" t="str">
        <f t="shared" si="117"/>
        <v/>
      </c>
      <c r="L132" s="50" t="str">
        <f t="shared" si="118"/>
        <v/>
      </c>
      <c r="M132" s="50" t="str">
        <f t="shared" si="119"/>
        <v/>
      </c>
      <c r="N132" s="50" t="str">
        <f t="shared" si="120"/>
        <v/>
      </c>
      <c r="O132" s="50" t="str">
        <f t="shared" si="121"/>
        <v/>
      </c>
      <c r="P132" s="50" t="str">
        <f t="shared" si="122"/>
        <v/>
      </c>
      <c r="Q132" s="50" t="str">
        <f t="shared" si="123"/>
        <v/>
      </c>
      <c r="R132" s="50" t="str">
        <f t="shared" si="124"/>
        <v/>
      </c>
      <c r="S132" s="50" t="str">
        <f t="shared" si="125"/>
        <v/>
      </c>
      <c r="T132" s="50" t="str">
        <f t="shared" si="126"/>
        <v/>
      </c>
      <c r="U132" s="50" t="str">
        <f t="shared" si="127"/>
        <v/>
      </c>
      <c r="V132" s="50" t="str">
        <f t="shared" si="128"/>
        <v/>
      </c>
      <c r="W132" s="50" t="str">
        <f t="shared" si="129"/>
        <v/>
      </c>
      <c r="X132" s="50" t="str">
        <f t="shared" si="130"/>
        <v/>
      </c>
      <c r="Y132" s="50" t="str">
        <f t="shared" si="131"/>
        <v/>
      </c>
      <c r="Z132" s="50" t="str">
        <f t="shared" si="132"/>
        <v/>
      </c>
      <c r="AA132" s="50" t="str">
        <f t="shared" si="133"/>
        <v/>
      </c>
      <c r="AB132" s="50" t="str">
        <f t="shared" si="134"/>
        <v/>
      </c>
    </row>
    <row r="133" spans="1:28" x14ac:dyDescent="0.35">
      <c r="A133" s="49" t="str">
        <f>IF(Entrées!B132="","",Entrées!B132)</f>
        <v/>
      </c>
      <c r="B133" s="50" t="str">
        <f t="shared" ref="B133:B164" si="135">IF(A133="","",SUMPRODUCT((MONTH(Date_E)=1)*(Réf_E=A133)*Qté_R))</f>
        <v/>
      </c>
      <c r="C133" s="50" t="str">
        <f t="shared" ref="C133:C164" si="136">IF(A133="","",SUMPRODUCT((MONTH(Date_S)=1)*(Réf_S=A133)*(Qté_S)))</f>
        <v/>
      </c>
      <c r="D133" s="50" t="str">
        <f t="shared" ref="D133:D164" si="137">IF(A133="","",SUMPRODUCT((MONTH(Date_E)=2)*(Réf_E=A133)*Qté_R))</f>
        <v/>
      </c>
      <c r="E133" s="50" t="str">
        <f t="shared" ref="E133:E164" si="138">IF(A133="","",SUMPRODUCT((MONTH(Date_S)=2)*(Réf_S=A133)*(Qté_S)))</f>
        <v/>
      </c>
      <c r="F133" s="50" t="str">
        <f t="shared" ref="F133:F164" si="139">IF(A133="","",SUMPRODUCT((MONTH(Date_E)=3)*(Réf_E=A133)*Qté_R))</f>
        <v/>
      </c>
      <c r="G133" s="50" t="str">
        <f t="shared" ref="G133:G164" si="140">IF(A133="","",SUMPRODUCT((MONTH(Date_S)=3)*(Réf_S=A133)*(Qté_S)))</f>
        <v/>
      </c>
      <c r="H133" s="50" t="str">
        <f t="shared" ref="H133:H164" si="141">IF(A133="","",SUMPRODUCT((MONTH(Date_E)=4)*(Réf_E=A133)*Qté_R))</f>
        <v/>
      </c>
      <c r="I133" s="50" t="str">
        <f t="shared" ref="I133:I164" si="142">IF(A133="","",SUMPRODUCT((MONTH(Date_S)=4)*(Réf_S=A133)*(Qté_S)))</f>
        <v/>
      </c>
      <c r="J133" s="50" t="str">
        <f t="shared" ref="J133:J164" si="143">IF(A133="","",SUMPRODUCT((MONTH(Date_E)=5)*(Réf_E=A133)*Qté_R))</f>
        <v/>
      </c>
      <c r="K133" s="50" t="str">
        <f t="shared" ref="K133:K164" si="144">IF(A133="","",SUMPRODUCT((MONTH(Date_S)=5)*(Réf_S=A133)*(Qté_S)))</f>
        <v/>
      </c>
      <c r="L133" s="50" t="str">
        <f t="shared" ref="L133:L164" si="145">IF(A133="","",SUMPRODUCT((MONTH(Date_E)=6)*(Réf_E=A133)*Qté_R))</f>
        <v/>
      </c>
      <c r="M133" s="50" t="str">
        <f t="shared" ref="M133:M164" si="146">IF(A133="","",SUMPRODUCT((MONTH(Date_S)=6)*(Réf_S=A133)*(Qté_S)))</f>
        <v/>
      </c>
      <c r="N133" s="50" t="str">
        <f t="shared" ref="N133:N164" si="147">IF(A133="","",SUMPRODUCT((MONTH(Date_E)=7)*(Réf_E=A133)*Qté_R))</f>
        <v/>
      </c>
      <c r="O133" s="50" t="str">
        <f t="shared" ref="O133:O164" si="148">IF(A133="","",SUMPRODUCT((MONTH(Date_S)=7)*(Réf_S=A133)*(Qté_S)))</f>
        <v/>
      </c>
      <c r="P133" s="50" t="str">
        <f t="shared" ref="P133:P164" si="149">IF(A133="","",SUMPRODUCT((MONTH(Date_E)=8)*(Réf_E=A133)*Qté_R))</f>
        <v/>
      </c>
      <c r="Q133" s="50" t="str">
        <f t="shared" ref="Q133:Q164" si="150">IF(A133="","",SUMPRODUCT((MONTH(Date_S)=8)*(Réf_S=A133)*(Qté_S)))</f>
        <v/>
      </c>
      <c r="R133" s="50" t="str">
        <f t="shared" ref="R133:R164" si="151">IF(A133="","",SUMPRODUCT((MONTH(Date_E)=9)*(Réf_E=A133)*Qté_R))</f>
        <v/>
      </c>
      <c r="S133" s="50" t="str">
        <f t="shared" ref="S133:S164" si="152">IF(A133="","",SUMPRODUCT((MONTH(Date_S)=9)*(Réf_S=A133)*(Qté_S)))</f>
        <v/>
      </c>
      <c r="T133" s="50" t="str">
        <f t="shared" ref="T133:T164" si="153">IF(A133="","",SUMPRODUCT((MONTH(Date_E)=10)*(Réf_E=A133)*Qté_R))</f>
        <v/>
      </c>
      <c r="U133" s="50" t="str">
        <f t="shared" ref="U133:U164" si="154">IF(A133="","",SUMPRODUCT((MONTH(Date_S)=10)*(Réf_S=A133)*(Qté_S)))</f>
        <v/>
      </c>
      <c r="V133" s="50" t="str">
        <f t="shared" ref="V133:V164" si="155">IF(A133="","",SUMPRODUCT((MONTH(Date_E)=11)*(Réf_E=A133)*Qté_R))</f>
        <v/>
      </c>
      <c r="W133" s="50" t="str">
        <f t="shared" ref="W133:W164" si="156">IF(A133="","",SUMPRODUCT((MONTH(Date_S)=11)*(Réf_S=A133)*(Qté_S)))</f>
        <v/>
      </c>
      <c r="X133" s="50" t="str">
        <f t="shared" ref="X133:X164" si="157">IF(A133="","",SUMPRODUCT((MONTH(Date_E)=12)*(Réf_E=A133)*Qté_R))</f>
        <v/>
      </c>
      <c r="Y133" s="50" t="str">
        <f t="shared" ref="Y133:Y164" si="158">IF(A133="","",SUMPRODUCT((MONTH(Date_S)=12)*(Réf_S=A133)*(Qté_S)))</f>
        <v/>
      </c>
      <c r="Z133" s="50" t="str">
        <f t="shared" ref="Z133:Z164" si="159">IF(A133="","",SUM(B133,D133,F133,H133,J133,L133,N133,P133,R133,T133,V133,X133))</f>
        <v/>
      </c>
      <c r="AA133" s="50" t="str">
        <f t="shared" ref="AA133:AA164" si="160">IF(A133="","",SUM(C133,E133,G133,I133,K133,M133,O133,Q133,S133,U133,W133,Y133))</f>
        <v/>
      </c>
      <c r="AB133" s="50" t="str">
        <f t="shared" ref="AB133:AB164" si="161">IF(A133="","",Z133-AA133)</f>
        <v/>
      </c>
    </row>
    <row r="134" spans="1:28" x14ac:dyDescent="0.35">
      <c r="A134" s="49" t="str">
        <f>IF(Entrées!B133="","",Entrées!B133)</f>
        <v/>
      </c>
      <c r="B134" s="50" t="str">
        <f t="shared" si="135"/>
        <v/>
      </c>
      <c r="C134" s="50" t="str">
        <f t="shared" si="136"/>
        <v/>
      </c>
      <c r="D134" s="50" t="str">
        <f t="shared" si="137"/>
        <v/>
      </c>
      <c r="E134" s="50" t="str">
        <f t="shared" si="138"/>
        <v/>
      </c>
      <c r="F134" s="50" t="str">
        <f t="shared" si="139"/>
        <v/>
      </c>
      <c r="G134" s="50" t="str">
        <f t="shared" si="140"/>
        <v/>
      </c>
      <c r="H134" s="50" t="str">
        <f t="shared" si="141"/>
        <v/>
      </c>
      <c r="I134" s="50" t="str">
        <f t="shared" si="142"/>
        <v/>
      </c>
      <c r="J134" s="50" t="str">
        <f t="shared" si="143"/>
        <v/>
      </c>
      <c r="K134" s="50" t="str">
        <f t="shared" si="144"/>
        <v/>
      </c>
      <c r="L134" s="50" t="str">
        <f t="shared" si="145"/>
        <v/>
      </c>
      <c r="M134" s="50" t="str">
        <f t="shared" si="146"/>
        <v/>
      </c>
      <c r="N134" s="50" t="str">
        <f t="shared" si="147"/>
        <v/>
      </c>
      <c r="O134" s="50" t="str">
        <f t="shared" si="148"/>
        <v/>
      </c>
      <c r="P134" s="50" t="str">
        <f t="shared" si="149"/>
        <v/>
      </c>
      <c r="Q134" s="50" t="str">
        <f t="shared" si="150"/>
        <v/>
      </c>
      <c r="R134" s="50" t="str">
        <f t="shared" si="151"/>
        <v/>
      </c>
      <c r="S134" s="50" t="str">
        <f t="shared" si="152"/>
        <v/>
      </c>
      <c r="T134" s="50" t="str">
        <f t="shared" si="153"/>
        <v/>
      </c>
      <c r="U134" s="50" t="str">
        <f t="shared" si="154"/>
        <v/>
      </c>
      <c r="V134" s="50" t="str">
        <f t="shared" si="155"/>
        <v/>
      </c>
      <c r="W134" s="50" t="str">
        <f t="shared" si="156"/>
        <v/>
      </c>
      <c r="X134" s="50" t="str">
        <f t="shared" si="157"/>
        <v/>
      </c>
      <c r="Y134" s="50" t="str">
        <f t="shared" si="158"/>
        <v/>
      </c>
      <c r="Z134" s="50" t="str">
        <f t="shared" si="159"/>
        <v/>
      </c>
      <c r="AA134" s="50" t="str">
        <f t="shared" si="160"/>
        <v/>
      </c>
      <c r="AB134" s="50" t="str">
        <f t="shared" si="161"/>
        <v/>
      </c>
    </row>
    <row r="135" spans="1:28" x14ac:dyDescent="0.35">
      <c r="A135" s="49" t="str">
        <f>IF(Entrées!B134="","",Entrées!B134)</f>
        <v/>
      </c>
      <c r="B135" s="50" t="str">
        <f t="shared" si="135"/>
        <v/>
      </c>
      <c r="C135" s="50" t="str">
        <f t="shared" si="136"/>
        <v/>
      </c>
      <c r="D135" s="50" t="str">
        <f t="shared" si="137"/>
        <v/>
      </c>
      <c r="E135" s="50" t="str">
        <f t="shared" si="138"/>
        <v/>
      </c>
      <c r="F135" s="50" t="str">
        <f t="shared" si="139"/>
        <v/>
      </c>
      <c r="G135" s="50" t="str">
        <f t="shared" si="140"/>
        <v/>
      </c>
      <c r="H135" s="50" t="str">
        <f t="shared" si="141"/>
        <v/>
      </c>
      <c r="I135" s="50" t="str">
        <f t="shared" si="142"/>
        <v/>
      </c>
      <c r="J135" s="50" t="str">
        <f t="shared" si="143"/>
        <v/>
      </c>
      <c r="K135" s="50" t="str">
        <f t="shared" si="144"/>
        <v/>
      </c>
      <c r="L135" s="50" t="str">
        <f t="shared" si="145"/>
        <v/>
      </c>
      <c r="M135" s="50" t="str">
        <f t="shared" si="146"/>
        <v/>
      </c>
      <c r="N135" s="50" t="str">
        <f t="shared" si="147"/>
        <v/>
      </c>
      <c r="O135" s="50" t="str">
        <f t="shared" si="148"/>
        <v/>
      </c>
      <c r="P135" s="50" t="str">
        <f t="shared" si="149"/>
        <v/>
      </c>
      <c r="Q135" s="50" t="str">
        <f t="shared" si="150"/>
        <v/>
      </c>
      <c r="R135" s="50" t="str">
        <f t="shared" si="151"/>
        <v/>
      </c>
      <c r="S135" s="50" t="str">
        <f t="shared" si="152"/>
        <v/>
      </c>
      <c r="T135" s="50" t="str">
        <f t="shared" si="153"/>
        <v/>
      </c>
      <c r="U135" s="50" t="str">
        <f t="shared" si="154"/>
        <v/>
      </c>
      <c r="V135" s="50" t="str">
        <f t="shared" si="155"/>
        <v/>
      </c>
      <c r="W135" s="50" t="str">
        <f t="shared" si="156"/>
        <v/>
      </c>
      <c r="X135" s="50" t="str">
        <f t="shared" si="157"/>
        <v/>
      </c>
      <c r="Y135" s="50" t="str">
        <f t="shared" si="158"/>
        <v/>
      </c>
      <c r="Z135" s="50" t="str">
        <f t="shared" si="159"/>
        <v/>
      </c>
      <c r="AA135" s="50" t="str">
        <f t="shared" si="160"/>
        <v/>
      </c>
      <c r="AB135" s="50" t="str">
        <f t="shared" si="161"/>
        <v/>
      </c>
    </row>
    <row r="136" spans="1:28" x14ac:dyDescent="0.35">
      <c r="A136" s="49" t="str">
        <f>IF(Entrées!B135="","",Entrées!B135)</f>
        <v/>
      </c>
      <c r="B136" s="50" t="str">
        <f t="shared" si="135"/>
        <v/>
      </c>
      <c r="C136" s="50" t="str">
        <f t="shared" si="136"/>
        <v/>
      </c>
      <c r="D136" s="50" t="str">
        <f t="shared" si="137"/>
        <v/>
      </c>
      <c r="E136" s="50" t="str">
        <f t="shared" si="138"/>
        <v/>
      </c>
      <c r="F136" s="50" t="str">
        <f t="shared" si="139"/>
        <v/>
      </c>
      <c r="G136" s="50" t="str">
        <f t="shared" si="140"/>
        <v/>
      </c>
      <c r="H136" s="50" t="str">
        <f t="shared" si="141"/>
        <v/>
      </c>
      <c r="I136" s="50" t="str">
        <f t="shared" si="142"/>
        <v/>
      </c>
      <c r="J136" s="50" t="str">
        <f t="shared" si="143"/>
        <v/>
      </c>
      <c r="K136" s="50" t="str">
        <f t="shared" si="144"/>
        <v/>
      </c>
      <c r="L136" s="50" t="str">
        <f t="shared" si="145"/>
        <v/>
      </c>
      <c r="M136" s="50" t="str">
        <f t="shared" si="146"/>
        <v/>
      </c>
      <c r="N136" s="50" t="str">
        <f t="shared" si="147"/>
        <v/>
      </c>
      <c r="O136" s="50" t="str">
        <f t="shared" si="148"/>
        <v/>
      </c>
      <c r="P136" s="50" t="str">
        <f t="shared" si="149"/>
        <v/>
      </c>
      <c r="Q136" s="50" t="str">
        <f t="shared" si="150"/>
        <v/>
      </c>
      <c r="R136" s="50" t="str">
        <f t="shared" si="151"/>
        <v/>
      </c>
      <c r="S136" s="50" t="str">
        <f t="shared" si="152"/>
        <v/>
      </c>
      <c r="T136" s="50" t="str">
        <f t="shared" si="153"/>
        <v/>
      </c>
      <c r="U136" s="50" t="str">
        <f t="shared" si="154"/>
        <v/>
      </c>
      <c r="V136" s="50" t="str">
        <f t="shared" si="155"/>
        <v/>
      </c>
      <c r="W136" s="50" t="str">
        <f t="shared" si="156"/>
        <v/>
      </c>
      <c r="X136" s="50" t="str">
        <f t="shared" si="157"/>
        <v/>
      </c>
      <c r="Y136" s="50" t="str">
        <f t="shared" si="158"/>
        <v/>
      </c>
      <c r="Z136" s="50" t="str">
        <f t="shared" si="159"/>
        <v/>
      </c>
      <c r="AA136" s="50" t="str">
        <f t="shared" si="160"/>
        <v/>
      </c>
      <c r="AB136" s="50" t="str">
        <f t="shared" si="161"/>
        <v/>
      </c>
    </row>
    <row r="137" spans="1:28" x14ac:dyDescent="0.35">
      <c r="A137" s="49" t="str">
        <f>IF(Entrées!B136="","",Entrées!B136)</f>
        <v/>
      </c>
      <c r="B137" s="50" t="str">
        <f t="shared" si="135"/>
        <v/>
      </c>
      <c r="C137" s="50" t="str">
        <f t="shared" si="136"/>
        <v/>
      </c>
      <c r="D137" s="50" t="str">
        <f t="shared" si="137"/>
        <v/>
      </c>
      <c r="E137" s="50" t="str">
        <f t="shared" si="138"/>
        <v/>
      </c>
      <c r="F137" s="50" t="str">
        <f t="shared" si="139"/>
        <v/>
      </c>
      <c r="G137" s="50" t="str">
        <f t="shared" si="140"/>
        <v/>
      </c>
      <c r="H137" s="50" t="str">
        <f t="shared" si="141"/>
        <v/>
      </c>
      <c r="I137" s="50" t="str">
        <f t="shared" si="142"/>
        <v/>
      </c>
      <c r="J137" s="50" t="str">
        <f t="shared" si="143"/>
        <v/>
      </c>
      <c r="K137" s="50" t="str">
        <f t="shared" si="144"/>
        <v/>
      </c>
      <c r="L137" s="50" t="str">
        <f t="shared" si="145"/>
        <v/>
      </c>
      <c r="M137" s="50" t="str">
        <f t="shared" si="146"/>
        <v/>
      </c>
      <c r="N137" s="50" t="str">
        <f t="shared" si="147"/>
        <v/>
      </c>
      <c r="O137" s="50" t="str">
        <f t="shared" si="148"/>
        <v/>
      </c>
      <c r="P137" s="50" t="str">
        <f t="shared" si="149"/>
        <v/>
      </c>
      <c r="Q137" s="50" t="str">
        <f t="shared" si="150"/>
        <v/>
      </c>
      <c r="R137" s="50" t="str">
        <f t="shared" si="151"/>
        <v/>
      </c>
      <c r="S137" s="50" t="str">
        <f t="shared" si="152"/>
        <v/>
      </c>
      <c r="T137" s="50" t="str">
        <f t="shared" si="153"/>
        <v/>
      </c>
      <c r="U137" s="50" t="str">
        <f t="shared" si="154"/>
        <v/>
      </c>
      <c r="V137" s="50" t="str">
        <f t="shared" si="155"/>
        <v/>
      </c>
      <c r="W137" s="50" t="str">
        <f t="shared" si="156"/>
        <v/>
      </c>
      <c r="X137" s="50" t="str">
        <f t="shared" si="157"/>
        <v/>
      </c>
      <c r="Y137" s="50" t="str">
        <f t="shared" si="158"/>
        <v/>
      </c>
      <c r="Z137" s="50" t="str">
        <f t="shared" si="159"/>
        <v/>
      </c>
      <c r="AA137" s="50" t="str">
        <f t="shared" si="160"/>
        <v/>
      </c>
      <c r="AB137" s="50" t="str">
        <f t="shared" si="161"/>
        <v/>
      </c>
    </row>
    <row r="138" spans="1:28" x14ac:dyDescent="0.35">
      <c r="A138" s="49" t="str">
        <f>IF(Entrées!B137="","",Entrées!B137)</f>
        <v/>
      </c>
      <c r="B138" s="50" t="str">
        <f t="shared" si="135"/>
        <v/>
      </c>
      <c r="C138" s="50" t="str">
        <f t="shared" si="136"/>
        <v/>
      </c>
      <c r="D138" s="50" t="str">
        <f t="shared" si="137"/>
        <v/>
      </c>
      <c r="E138" s="50" t="str">
        <f t="shared" si="138"/>
        <v/>
      </c>
      <c r="F138" s="50" t="str">
        <f t="shared" si="139"/>
        <v/>
      </c>
      <c r="G138" s="50" t="str">
        <f t="shared" si="140"/>
        <v/>
      </c>
      <c r="H138" s="50" t="str">
        <f t="shared" si="141"/>
        <v/>
      </c>
      <c r="I138" s="50" t="str">
        <f t="shared" si="142"/>
        <v/>
      </c>
      <c r="J138" s="50" t="str">
        <f t="shared" si="143"/>
        <v/>
      </c>
      <c r="K138" s="50" t="str">
        <f t="shared" si="144"/>
        <v/>
      </c>
      <c r="L138" s="50" t="str">
        <f t="shared" si="145"/>
        <v/>
      </c>
      <c r="M138" s="50" t="str">
        <f t="shared" si="146"/>
        <v/>
      </c>
      <c r="N138" s="50" t="str">
        <f t="shared" si="147"/>
        <v/>
      </c>
      <c r="O138" s="50" t="str">
        <f t="shared" si="148"/>
        <v/>
      </c>
      <c r="P138" s="50" t="str">
        <f t="shared" si="149"/>
        <v/>
      </c>
      <c r="Q138" s="50" t="str">
        <f t="shared" si="150"/>
        <v/>
      </c>
      <c r="R138" s="50" t="str">
        <f t="shared" si="151"/>
        <v/>
      </c>
      <c r="S138" s="50" t="str">
        <f t="shared" si="152"/>
        <v/>
      </c>
      <c r="T138" s="50" t="str">
        <f t="shared" si="153"/>
        <v/>
      </c>
      <c r="U138" s="50" t="str">
        <f t="shared" si="154"/>
        <v/>
      </c>
      <c r="V138" s="50" t="str">
        <f t="shared" si="155"/>
        <v/>
      </c>
      <c r="W138" s="50" t="str">
        <f t="shared" si="156"/>
        <v/>
      </c>
      <c r="X138" s="50" t="str">
        <f t="shared" si="157"/>
        <v/>
      </c>
      <c r="Y138" s="50" t="str">
        <f t="shared" si="158"/>
        <v/>
      </c>
      <c r="Z138" s="50" t="str">
        <f t="shared" si="159"/>
        <v/>
      </c>
      <c r="AA138" s="50" t="str">
        <f t="shared" si="160"/>
        <v/>
      </c>
      <c r="AB138" s="50" t="str">
        <f t="shared" si="161"/>
        <v/>
      </c>
    </row>
    <row r="139" spans="1:28" x14ac:dyDescent="0.35">
      <c r="A139" s="49" t="str">
        <f>IF(Entrées!B138="","",Entrées!B138)</f>
        <v/>
      </c>
      <c r="B139" s="50" t="str">
        <f t="shared" si="135"/>
        <v/>
      </c>
      <c r="C139" s="50" t="str">
        <f t="shared" si="136"/>
        <v/>
      </c>
      <c r="D139" s="50" t="str">
        <f t="shared" si="137"/>
        <v/>
      </c>
      <c r="E139" s="50" t="str">
        <f t="shared" si="138"/>
        <v/>
      </c>
      <c r="F139" s="50" t="str">
        <f t="shared" si="139"/>
        <v/>
      </c>
      <c r="G139" s="50" t="str">
        <f t="shared" si="140"/>
        <v/>
      </c>
      <c r="H139" s="50" t="str">
        <f t="shared" si="141"/>
        <v/>
      </c>
      <c r="I139" s="50" t="str">
        <f t="shared" si="142"/>
        <v/>
      </c>
      <c r="J139" s="50" t="str">
        <f t="shared" si="143"/>
        <v/>
      </c>
      <c r="K139" s="50" t="str">
        <f t="shared" si="144"/>
        <v/>
      </c>
      <c r="L139" s="50" t="str">
        <f t="shared" si="145"/>
        <v/>
      </c>
      <c r="M139" s="50" t="str">
        <f t="shared" si="146"/>
        <v/>
      </c>
      <c r="N139" s="50" t="str">
        <f t="shared" si="147"/>
        <v/>
      </c>
      <c r="O139" s="50" t="str">
        <f t="shared" si="148"/>
        <v/>
      </c>
      <c r="P139" s="50" t="str">
        <f t="shared" si="149"/>
        <v/>
      </c>
      <c r="Q139" s="50" t="str">
        <f t="shared" si="150"/>
        <v/>
      </c>
      <c r="R139" s="50" t="str">
        <f t="shared" si="151"/>
        <v/>
      </c>
      <c r="S139" s="50" t="str">
        <f t="shared" si="152"/>
        <v/>
      </c>
      <c r="T139" s="50" t="str">
        <f t="shared" si="153"/>
        <v/>
      </c>
      <c r="U139" s="50" t="str">
        <f t="shared" si="154"/>
        <v/>
      </c>
      <c r="V139" s="50" t="str">
        <f t="shared" si="155"/>
        <v/>
      </c>
      <c r="W139" s="50" t="str">
        <f t="shared" si="156"/>
        <v/>
      </c>
      <c r="X139" s="50" t="str">
        <f t="shared" si="157"/>
        <v/>
      </c>
      <c r="Y139" s="50" t="str">
        <f t="shared" si="158"/>
        <v/>
      </c>
      <c r="Z139" s="50" t="str">
        <f t="shared" si="159"/>
        <v/>
      </c>
      <c r="AA139" s="50" t="str">
        <f t="shared" si="160"/>
        <v/>
      </c>
      <c r="AB139" s="50" t="str">
        <f t="shared" si="161"/>
        <v/>
      </c>
    </row>
    <row r="140" spans="1:28" x14ac:dyDescent="0.35">
      <c r="A140" s="49" t="str">
        <f>IF(Entrées!B139="","",Entrées!B139)</f>
        <v/>
      </c>
      <c r="B140" s="50" t="str">
        <f t="shared" si="135"/>
        <v/>
      </c>
      <c r="C140" s="50" t="str">
        <f t="shared" si="136"/>
        <v/>
      </c>
      <c r="D140" s="50" t="str">
        <f t="shared" si="137"/>
        <v/>
      </c>
      <c r="E140" s="50" t="str">
        <f t="shared" si="138"/>
        <v/>
      </c>
      <c r="F140" s="50" t="str">
        <f t="shared" si="139"/>
        <v/>
      </c>
      <c r="G140" s="50" t="str">
        <f t="shared" si="140"/>
        <v/>
      </c>
      <c r="H140" s="50" t="str">
        <f t="shared" si="141"/>
        <v/>
      </c>
      <c r="I140" s="50" t="str">
        <f t="shared" si="142"/>
        <v/>
      </c>
      <c r="J140" s="50" t="str">
        <f t="shared" si="143"/>
        <v/>
      </c>
      <c r="K140" s="50" t="str">
        <f t="shared" si="144"/>
        <v/>
      </c>
      <c r="L140" s="50" t="str">
        <f t="shared" si="145"/>
        <v/>
      </c>
      <c r="M140" s="50" t="str">
        <f t="shared" si="146"/>
        <v/>
      </c>
      <c r="N140" s="50" t="str">
        <f t="shared" si="147"/>
        <v/>
      </c>
      <c r="O140" s="50" t="str">
        <f t="shared" si="148"/>
        <v/>
      </c>
      <c r="P140" s="50" t="str">
        <f t="shared" si="149"/>
        <v/>
      </c>
      <c r="Q140" s="50" t="str">
        <f t="shared" si="150"/>
        <v/>
      </c>
      <c r="R140" s="50" t="str">
        <f t="shared" si="151"/>
        <v/>
      </c>
      <c r="S140" s="50" t="str">
        <f t="shared" si="152"/>
        <v/>
      </c>
      <c r="T140" s="50" t="str">
        <f t="shared" si="153"/>
        <v/>
      </c>
      <c r="U140" s="50" t="str">
        <f t="shared" si="154"/>
        <v/>
      </c>
      <c r="V140" s="50" t="str">
        <f t="shared" si="155"/>
        <v/>
      </c>
      <c r="W140" s="50" t="str">
        <f t="shared" si="156"/>
        <v/>
      </c>
      <c r="X140" s="50" t="str">
        <f t="shared" si="157"/>
        <v/>
      </c>
      <c r="Y140" s="50" t="str">
        <f t="shared" si="158"/>
        <v/>
      </c>
      <c r="Z140" s="50" t="str">
        <f t="shared" si="159"/>
        <v/>
      </c>
      <c r="AA140" s="50" t="str">
        <f t="shared" si="160"/>
        <v/>
      </c>
      <c r="AB140" s="50" t="str">
        <f t="shared" si="161"/>
        <v/>
      </c>
    </row>
    <row r="141" spans="1:28" x14ac:dyDescent="0.35">
      <c r="A141" s="49" t="str">
        <f>IF(Entrées!B140="","",Entrées!B140)</f>
        <v/>
      </c>
      <c r="B141" s="50" t="str">
        <f t="shared" si="135"/>
        <v/>
      </c>
      <c r="C141" s="50" t="str">
        <f t="shared" si="136"/>
        <v/>
      </c>
      <c r="D141" s="50" t="str">
        <f t="shared" si="137"/>
        <v/>
      </c>
      <c r="E141" s="50" t="str">
        <f t="shared" si="138"/>
        <v/>
      </c>
      <c r="F141" s="50" t="str">
        <f t="shared" si="139"/>
        <v/>
      </c>
      <c r="G141" s="50" t="str">
        <f t="shared" si="140"/>
        <v/>
      </c>
      <c r="H141" s="50" t="str">
        <f t="shared" si="141"/>
        <v/>
      </c>
      <c r="I141" s="50" t="str">
        <f t="shared" si="142"/>
        <v/>
      </c>
      <c r="J141" s="50" t="str">
        <f t="shared" si="143"/>
        <v/>
      </c>
      <c r="K141" s="50" t="str">
        <f t="shared" si="144"/>
        <v/>
      </c>
      <c r="L141" s="50" t="str">
        <f t="shared" si="145"/>
        <v/>
      </c>
      <c r="M141" s="50" t="str">
        <f t="shared" si="146"/>
        <v/>
      </c>
      <c r="N141" s="50" t="str">
        <f t="shared" si="147"/>
        <v/>
      </c>
      <c r="O141" s="50" t="str">
        <f t="shared" si="148"/>
        <v/>
      </c>
      <c r="P141" s="50" t="str">
        <f t="shared" si="149"/>
        <v/>
      </c>
      <c r="Q141" s="50" t="str">
        <f t="shared" si="150"/>
        <v/>
      </c>
      <c r="R141" s="50" t="str">
        <f t="shared" si="151"/>
        <v/>
      </c>
      <c r="S141" s="50" t="str">
        <f t="shared" si="152"/>
        <v/>
      </c>
      <c r="T141" s="50" t="str">
        <f t="shared" si="153"/>
        <v/>
      </c>
      <c r="U141" s="50" t="str">
        <f t="shared" si="154"/>
        <v/>
      </c>
      <c r="V141" s="50" t="str">
        <f t="shared" si="155"/>
        <v/>
      </c>
      <c r="W141" s="50" t="str">
        <f t="shared" si="156"/>
        <v/>
      </c>
      <c r="X141" s="50" t="str">
        <f t="shared" si="157"/>
        <v/>
      </c>
      <c r="Y141" s="50" t="str">
        <f t="shared" si="158"/>
        <v/>
      </c>
      <c r="Z141" s="50" t="str">
        <f t="shared" si="159"/>
        <v/>
      </c>
      <c r="AA141" s="50" t="str">
        <f t="shared" si="160"/>
        <v/>
      </c>
      <c r="AB141" s="50" t="str">
        <f t="shared" si="161"/>
        <v/>
      </c>
    </row>
    <row r="142" spans="1:28" x14ac:dyDescent="0.35">
      <c r="A142" s="49" t="str">
        <f>IF(Entrées!B141="","",Entrées!B141)</f>
        <v/>
      </c>
      <c r="B142" s="50" t="str">
        <f t="shared" si="135"/>
        <v/>
      </c>
      <c r="C142" s="50" t="str">
        <f t="shared" si="136"/>
        <v/>
      </c>
      <c r="D142" s="50" t="str">
        <f t="shared" si="137"/>
        <v/>
      </c>
      <c r="E142" s="50" t="str">
        <f t="shared" si="138"/>
        <v/>
      </c>
      <c r="F142" s="50" t="str">
        <f t="shared" si="139"/>
        <v/>
      </c>
      <c r="G142" s="50" t="str">
        <f t="shared" si="140"/>
        <v/>
      </c>
      <c r="H142" s="50" t="str">
        <f t="shared" si="141"/>
        <v/>
      </c>
      <c r="I142" s="50" t="str">
        <f t="shared" si="142"/>
        <v/>
      </c>
      <c r="J142" s="50" t="str">
        <f t="shared" si="143"/>
        <v/>
      </c>
      <c r="K142" s="50" t="str">
        <f t="shared" si="144"/>
        <v/>
      </c>
      <c r="L142" s="50" t="str">
        <f t="shared" si="145"/>
        <v/>
      </c>
      <c r="M142" s="50" t="str">
        <f t="shared" si="146"/>
        <v/>
      </c>
      <c r="N142" s="50" t="str">
        <f t="shared" si="147"/>
        <v/>
      </c>
      <c r="O142" s="50" t="str">
        <f t="shared" si="148"/>
        <v/>
      </c>
      <c r="P142" s="50" t="str">
        <f t="shared" si="149"/>
        <v/>
      </c>
      <c r="Q142" s="50" t="str">
        <f t="shared" si="150"/>
        <v/>
      </c>
      <c r="R142" s="50" t="str">
        <f t="shared" si="151"/>
        <v/>
      </c>
      <c r="S142" s="50" t="str">
        <f t="shared" si="152"/>
        <v/>
      </c>
      <c r="T142" s="50" t="str">
        <f t="shared" si="153"/>
        <v/>
      </c>
      <c r="U142" s="50" t="str">
        <f t="shared" si="154"/>
        <v/>
      </c>
      <c r="V142" s="50" t="str">
        <f t="shared" si="155"/>
        <v/>
      </c>
      <c r="W142" s="50" t="str">
        <f t="shared" si="156"/>
        <v/>
      </c>
      <c r="X142" s="50" t="str">
        <f t="shared" si="157"/>
        <v/>
      </c>
      <c r="Y142" s="50" t="str">
        <f t="shared" si="158"/>
        <v/>
      </c>
      <c r="Z142" s="50" t="str">
        <f t="shared" si="159"/>
        <v/>
      </c>
      <c r="AA142" s="50" t="str">
        <f t="shared" si="160"/>
        <v/>
      </c>
      <c r="AB142" s="50" t="str">
        <f t="shared" si="161"/>
        <v/>
      </c>
    </row>
    <row r="143" spans="1:28" x14ac:dyDescent="0.35">
      <c r="A143" s="49" t="str">
        <f>IF(Entrées!B142="","",Entrées!B142)</f>
        <v/>
      </c>
      <c r="B143" s="50" t="str">
        <f t="shared" si="135"/>
        <v/>
      </c>
      <c r="C143" s="50" t="str">
        <f t="shared" si="136"/>
        <v/>
      </c>
      <c r="D143" s="50" t="str">
        <f t="shared" si="137"/>
        <v/>
      </c>
      <c r="E143" s="50" t="str">
        <f t="shared" si="138"/>
        <v/>
      </c>
      <c r="F143" s="50" t="str">
        <f t="shared" si="139"/>
        <v/>
      </c>
      <c r="G143" s="50" t="str">
        <f t="shared" si="140"/>
        <v/>
      </c>
      <c r="H143" s="50" t="str">
        <f t="shared" si="141"/>
        <v/>
      </c>
      <c r="I143" s="50" t="str">
        <f t="shared" si="142"/>
        <v/>
      </c>
      <c r="J143" s="50" t="str">
        <f t="shared" si="143"/>
        <v/>
      </c>
      <c r="K143" s="50" t="str">
        <f t="shared" si="144"/>
        <v/>
      </c>
      <c r="L143" s="50" t="str">
        <f t="shared" si="145"/>
        <v/>
      </c>
      <c r="M143" s="50" t="str">
        <f t="shared" si="146"/>
        <v/>
      </c>
      <c r="N143" s="50" t="str">
        <f t="shared" si="147"/>
        <v/>
      </c>
      <c r="O143" s="50" t="str">
        <f t="shared" si="148"/>
        <v/>
      </c>
      <c r="P143" s="50" t="str">
        <f t="shared" si="149"/>
        <v/>
      </c>
      <c r="Q143" s="50" t="str">
        <f t="shared" si="150"/>
        <v/>
      </c>
      <c r="R143" s="50" t="str">
        <f t="shared" si="151"/>
        <v/>
      </c>
      <c r="S143" s="50" t="str">
        <f t="shared" si="152"/>
        <v/>
      </c>
      <c r="T143" s="50" t="str">
        <f t="shared" si="153"/>
        <v/>
      </c>
      <c r="U143" s="50" t="str">
        <f t="shared" si="154"/>
        <v/>
      </c>
      <c r="V143" s="50" t="str">
        <f t="shared" si="155"/>
        <v/>
      </c>
      <c r="W143" s="50" t="str">
        <f t="shared" si="156"/>
        <v/>
      </c>
      <c r="X143" s="50" t="str">
        <f t="shared" si="157"/>
        <v/>
      </c>
      <c r="Y143" s="50" t="str">
        <f t="shared" si="158"/>
        <v/>
      </c>
      <c r="Z143" s="50" t="str">
        <f t="shared" si="159"/>
        <v/>
      </c>
      <c r="AA143" s="50" t="str">
        <f t="shared" si="160"/>
        <v/>
      </c>
      <c r="AB143" s="50" t="str">
        <f t="shared" si="161"/>
        <v/>
      </c>
    </row>
    <row r="144" spans="1:28" x14ac:dyDescent="0.35">
      <c r="A144" s="49" t="str">
        <f>IF(Entrées!B143="","",Entrées!B143)</f>
        <v/>
      </c>
      <c r="B144" s="50" t="str">
        <f t="shared" si="135"/>
        <v/>
      </c>
      <c r="C144" s="50" t="str">
        <f t="shared" si="136"/>
        <v/>
      </c>
      <c r="D144" s="50" t="str">
        <f t="shared" si="137"/>
        <v/>
      </c>
      <c r="E144" s="50" t="str">
        <f t="shared" si="138"/>
        <v/>
      </c>
      <c r="F144" s="50" t="str">
        <f t="shared" si="139"/>
        <v/>
      </c>
      <c r="G144" s="50" t="str">
        <f t="shared" si="140"/>
        <v/>
      </c>
      <c r="H144" s="50" t="str">
        <f t="shared" si="141"/>
        <v/>
      </c>
      <c r="I144" s="50" t="str">
        <f t="shared" si="142"/>
        <v/>
      </c>
      <c r="J144" s="50" t="str">
        <f t="shared" si="143"/>
        <v/>
      </c>
      <c r="K144" s="50" t="str">
        <f t="shared" si="144"/>
        <v/>
      </c>
      <c r="L144" s="50" t="str">
        <f t="shared" si="145"/>
        <v/>
      </c>
      <c r="M144" s="50" t="str">
        <f t="shared" si="146"/>
        <v/>
      </c>
      <c r="N144" s="50" t="str">
        <f t="shared" si="147"/>
        <v/>
      </c>
      <c r="O144" s="50" t="str">
        <f t="shared" si="148"/>
        <v/>
      </c>
      <c r="P144" s="50" t="str">
        <f t="shared" si="149"/>
        <v/>
      </c>
      <c r="Q144" s="50" t="str">
        <f t="shared" si="150"/>
        <v/>
      </c>
      <c r="R144" s="50" t="str">
        <f t="shared" si="151"/>
        <v/>
      </c>
      <c r="S144" s="50" t="str">
        <f t="shared" si="152"/>
        <v/>
      </c>
      <c r="T144" s="50" t="str">
        <f t="shared" si="153"/>
        <v/>
      </c>
      <c r="U144" s="50" t="str">
        <f t="shared" si="154"/>
        <v/>
      </c>
      <c r="V144" s="50" t="str">
        <f t="shared" si="155"/>
        <v/>
      </c>
      <c r="W144" s="50" t="str">
        <f t="shared" si="156"/>
        <v/>
      </c>
      <c r="X144" s="50" t="str">
        <f t="shared" si="157"/>
        <v/>
      </c>
      <c r="Y144" s="50" t="str">
        <f t="shared" si="158"/>
        <v/>
      </c>
      <c r="Z144" s="50" t="str">
        <f t="shared" si="159"/>
        <v/>
      </c>
      <c r="AA144" s="50" t="str">
        <f t="shared" si="160"/>
        <v/>
      </c>
      <c r="AB144" s="50" t="str">
        <f t="shared" si="161"/>
        <v/>
      </c>
    </row>
    <row r="145" spans="1:28" x14ac:dyDescent="0.35">
      <c r="A145" s="49" t="str">
        <f>IF(Entrées!B144="","",Entrées!B144)</f>
        <v/>
      </c>
      <c r="B145" s="50" t="str">
        <f t="shared" si="135"/>
        <v/>
      </c>
      <c r="C145" s="50" t="str">
        <f t="shared" si="136"/>
        <v/>
      </c>
      <c r="D145" s="50" t="str">
        <f t="shared" si="137"/>
        <v/>
      </c>
      <c r="E145" s="50" t="str">
        <f t="shared" si="138"/>
        <v/>
      </c>
      <c r="F145" s="50" t="str">
        <f t="shared" si="139"/>
        <v/>
      </c>
      <c r="G145" s="50" t="str">
        <f t="shared" si="140"/>
        <v/>
      </c>
      <c r="H145" s="50" t="str">
        <f t="shared" si="141"/>
        <v/>
      </c>
      <c r="I145" s="50" t="str">
        <f t="shared" si="142"/>
        <v/>
      </c>
      <c r="J145" s="50" t="str">
        <f t="shared" si="143"/>
        <v/>
      </c>
      <c r="K145" s="50" t="str">
        <f t="shared" si="144"/>
        <v/>
      </c>
      <c r="L145" s="50" t="str">
        <f t="shared" si="145"/>
        <v/>
      </c>
      <c r="M145" s="50" t="str">
        <f t="shared" si="146"/>
        <v/>
      </c>
      <c r="N145" s="50" t="str">
        <f t="shared" si="147"/>
        <v/>
      </c>
      <c r="O145" s="50" t="str">
        <f t="shared" si="148"/>
        <v/>
      </c>
      <c r="P145" s="50" t="str">
        <f t="shared" si="149"/>
        <v/>
      </c>
      <c r="Q145" s="50" t="str">
        <f t="shared" si="150"/>
        <v/>
      </c>
      <c r="R145" s="50" t="str">
        <f t="shared" si="151"/>
        <v/>
      </c>
      <c r="S145" s="50" t="str">
        <f t="shared" si="152"/>
        <v/>
      </c>
      <c r="T145" s="50" t="str">
        <f t="shared" si="153"/>
        <v/>
      </c>
      <c r="U145" s="50" t="str">
        <f t="shared" si="154"/>
        <v/>
      </c>
      <c r="V145" s="50" t="str">
        <f t="shared" si="155"/>
        <v/>
      </c>
      <c r="W145" s="50" t="str">
        <f t="shared" si="156"/>
        <v/>
      </c>
      <c r="X145" s="50" t="str">
        <f t="shared" si="157"/>
        <v/>
      </c>
      <c r="Y145" s="50" t="str">
        <f t="shared" si="158"/>
        <v/>
      </c>
      <c r="Z145" s="50" t="str">
        <f t="shared" si="159"/>
        <v/>
      </c>
      <c r="AA145" s="50" t="str">
        <f t="shared" si="160"/>
        <v/>
      </c>
      <c r="AB145" s="50" t="str">
        <f t="shared" si="161"/>
        <v/>
      </c>
    </row>
    <row r="146" spans="1:28" x14ac:dyDescent="0.35">
      <c r="A146" s="49" t="str">
        <f>IF(Entrées!B145="","",Entrées!B145)</f>
        <v/>
      </c>
      <c r="B146" s="50" t="str">
        <f t="shared" si="135"/>
        <v/>
      </c>
      <c r="C146" s="50" t="str">
        <f t="shared" si="136"/>
        <v/>
      </c>
      <c r="D146" s="50" t="str">
        <f t="shared" si="137"/>
        <v/>
      </c>
      <c r="E146" s="50" t="str">
        <f t="shared" si="138"/>
        <v/>
      </c>
      <c r="F146" s="50" t="str">
        <f t="shared" si="139"/>
        <v/>
      </c>
      <c r="G146" s="50" t="str">
        <f t="shared" si="140"/>
        <v/>
      </c>
      <c r="H146" s="50" t="str">
        <f t="shared" si="141"/>
        <v/>
      </c>
      <c r="I146" s="50" t="str">
        <f t="shared" si="142"/>
        <v/>
      </c>
      <c r="J146" s="50" t="str">
        <f t="shared" si="143"/>
        <v/>
      </c>
      <c r="K146" s="50" t="str">
        <f t="shared" si="144"/>
        <v/>
      </c>
      <c r="L146" s="50" t="str">
        <f t="shared" si="145"/>
        <v/>
      </c>
      <c r="M146" s="50" t="str">
        <f t="shared" si="146"/>
        <v/>
      </c>
      <c r="N146" s="50" t="str">
        <f t="shared" si="147"/>
        <v/>
      </c>
      <c r="O146" s="50" t="str">
        <f t="shared" si="148"/>
        <v/>
      </c>
      <c r="P146" s="50" t="str">
        <f t="shared" si="149"/>
        <v/>
      </c>
      <c r="Q146" s="50" t="str">
        <f t="shared" si="150"/>
        <v/>
      </c>
      <c r="R146" s="50" t="str">
        <f t="shared" si="151"/>
        <v/>
      </c>
      <c r="S146" s="50" t="str">
        <f t="shared" si="152"/>
        <v/>
      </c>
      <c r="T146" s="50" t="str">
        <f t="shared" si="153"/>
        <v/>
      </c>
      <c r="U146" s="50" t="str">
        <f t="shared" si="154"/>
        <v/>
      </c>
      <c r="V146" s="50" t="str">
        <f t="shared" si="155"/>
        <v/>
      </c>
      <c r="W146" s="50" t="str">
        <f t="shared" si="156"/>
        <v/>
      </c>
      <c r="X146" s="50" t="str">
        <f t="shared" si="157"/>
        <v/>
      </c>
      <c r="Y146" s="50" t="str">
        <f t="shared" si="158"/>
        <v/>
      </c>
      <c r="Z146" s="50" t="str">
        <f t="shared" si="159"/>
        <v/>
      </c>
      <c r="AA146" s="50" t="str">
        <f t="shared" si="160"/>
        <v/>
      </c>
      <c r="AB146" s="50" t="str">
        <f t="shared" si="161"/>
        <v/>
      </c>
    </row>
    <row r="147" spans="1:28" x14ac:dyDescent="0.35">
      <c r="A147" s="49" t="str">
        <f>IF(Entrées!B146="","",Entrées!B146)</f>
        <v/>
      </c>
      <c r="B147" s="50" t="str">
        <f t="shared" si="135"/>
        <v/>
      </c>
      <c r="C147" s="50" t="str">
        <f t="shared" si="136"/>
        <v/>
      </c>
      <c r="D147" s="50" t="str">
        <f t="shared" si="137"/>
        <v/>
      </c>
      <c r="E147" s="50" t="str">
        <f t="shared" si="138"/>
        <v/>
      </c>
      <c r="F147" s="50" t="str">
        <f t="shared" si="139"/>
        <v/>
      </c>
      <c r="G147" s="50" t="str">
        <f t="shared" si="140"/>
        <v/>
      </c>
      <c r="H147" s="50" t="str">
        <f t="shared" si="141"/>
        <v/>
      </c>
      <c r="I147" s="50" t="str">
        <f t="shared" si="142"/>
        <v/>
      </c>
      <c r="J147" s="50" t="str">
        <f t="shared" si="143"/>
        <v/>
      </c>
      <c r="K147" s="50" t="str">
        <f t="shared" si="144"/>
        <v/>
      </c>
      <c r="L147" s="50" t="str">
        <f t="shared" si="145"/>
        <v/>
      </c>
      <c r="M147" s="50" t="str">
        <f t="shared" si="146"/>
        <v/>
      </c>
      <c r="N147" s="50" t="str">
        <f t="shared" si="147"/>
        <v/>
      </c>
      <c r="O147" s="50" t="str">
        <f t="shared" si="148"/>
        <v/>
      </c>
      <c r="P147" s="50" t="str">
        <f t="shared" si="149"/>
        <v/>
      </c>
      <c r="Q147" s="50" t="str">
        <f t="shared" si="150"/>
        <v/>
      </c>
      <c r="R147" s="50" t="str">
        <f t="shared" si="151"/>
        <v/>
      </c>
      <c r="S147" s="50" t="str">
        <f t="shared" si="152"/>
        <v/>
      </c>
      <c r="T147" s="50" t="str">
        <f t="shared" si="153"/>
        <v/>
      </c>
      <c r="U147" s="50" t="str">
        <f t="shared" si="154"/>
        <v/>
      </c>
      <c r="V147" s="50" t="str">
        <f t="shared" si="155"/>
        <v/>
      </c>
      <c r="W147" s="50" t="str">
        <f t="shared" si="156"/>
        <v/>
      </c>
      <c r="X147" s="50" t="str">
        <f t="shared" si="157"/>
        <v/>
      </c>
      <c r="Y147" s="50" t="str">
        <f t="shared" si="158"/>
        <v/>
      </c>
      <c r="Z147" s="50" t="str">
        <f t="shared" si="159"/>
        <v/>
      </c>
      <c r="AA147" s="50" t="str">
        <f t="shared" si="160"/>
        <v/>
      </c>
      <c r="AB147" s="50" t="str">
        <f t="shared" si="161"/>
        <v/>
      </c>
    </row>
    <row r="148" spans="1:28" x14ac:dyDescent="0.35">
      <c r="A148" s="49" t="str">
        <f>IF(Entrées!B147="","",Entrées!B147)</f>
        <v/>
      </c>
      <c r="B148" s="50" t="str">
        <f t="shared" si="135"/>
        <v/>
      </c>
      <c r="C148" s="50" t="str">
        <f t="shared" si="136"/>
        <v/>
      </c>
      <c r="D148" s="50" t="str">
        <f t="shared" si="137"/>
        <v/>
      </c>
      <c r="E148" s="50" t="str">
        <f t="shared" si="138"/>
        <v/>
      </c>
      <c r="F148" s="50" t="str">
        <f t="shared" si="139"/>
        <v/>
      </c>
      <c r="G148" s="50" t="str">
        <f t="shared" si="140"/>
        <v/>
      </c>
      <c r="H148" s="50" t="str">
        <f t="shared" si="141"/>
        <v/>
      </c>
      <c r="I148" s="50" t="str">
        <f t="shared" si="142"/>
        <v/>
      </c>
      <c r="J148" s="50" t="str">
        <f t="shared" si="143"/>
        <v/>
      </c>
      <c r="K148" s="50" t="str">
        <f t="shared" si="144"/>
        <v/>
      </c>
      <c r="L148" s="50" t="str">
        <f t="shared" si="145"/>
        <v/>
      </c>
      <c r="M148" s="50" t="str">
        <f t="shared" si="146"/>
        <v/>
      </c>
      <c r="N148" s="50" t="str">
        <f t="shared" si="147"/>
        <v/>
      </c>
      <c r="O148" s="50" t="str">
        <f t="shared" si="148"/>
        <v/>
      </c>
      <c r="P148" s="50" t="str">
        <f t="shared" si="149"/>
        <v/>
      </c>
      <c r="Q148" s="50" t="str">
        <f t="shared" si="150"/>
        <v/>
      </c>
      <c r="R148" s="50" t="str">
        <f t="shared" si="151"/>
        <v/>
      </c>
      <c r="S148" s="50" t="str">
        <f t="shared" si="152"/>
        <v/>
      </c>
      <c r="T148" s="50" t="str">
        <f t="shared" si="153"/>
        <v/>
      </c>
      <c r="U148" s="50" t="str">
        <f t="shared" si="154"/>
        <v/>
      </c>
      <c r="V148" s="50" t="str">
        <f t="shared" si="155"/>
        <v/>
      </c>
      <c r="W148" s="50" t="str">
        <f t="shared" si="156"/>
        <v/>
      </c>
      <c r="X148" s="50" t="str">
        <f t="shared" si="157"/>
        <v/>
      </c>
      <c r="Y148" s="50" t="str">
        <f t="shared" si="158"/>
        <v/>
      </c>
      <c r="Z148" s="50" t="str">
        <f t="shared" si="159"/>
        <v/>
      </c>
      <c r="AA148" s="50" t="str">
        <f t="shared" si="160"/>
        <v/>
      </c>
      <c r="AB148" s="50" t="str">
        <f t="shared" si="161"/>
        <v/>
      </c>
    </row>
    <row r="149" spans="1:28" x14ac:dyDescent="0.35">
      <c r="A149" s="49" t="str">
        <f>IF(Entrées!B148="","",Entrées!B148)</f>
        <v/>
      </c>
      <c r="B149" s="50" t="str">
        <f t="shared" si="135"/>
        <v/>
      </c>
      <c r="C149" s="50" t="str">
        <f t="shared" si="136"/>
        <v/>
      </c>
      <c r="D149" s="50" t="str">
        <f t="shared" si="137"/>
        <v/>
      </c>
      <c r="E149" s="50" t="str">
        <f t="shared" si="138"/>
        <v/>
      </c>
      <c r="F149" s="50" t="str">
        <f t="shared" si="139"/>
        <v/>
      </c>
      <c r="G149" s="50" t="str">
        <f t="shared" si="140"/>
        <v/>
      </c>
      <c r="H149" s="50" t="str">
        <f t="shared" si="141"/>
        <v/>
      </c>
      <c r="I149" s="50" t="str">
        <f t="shared" si="142"/>
        <v/>
      </c>
      <c r="J149" s="50" t="str">
        <f t="shared" si="143"/>
        <v/>
      </c>
      <c r="K149" s="50" t="str">
        <f t="shared" si="144"/>
        <v/>
      </c>
      <c r="L149" s="50" t="str">
        <f t="shared" si="145"/>
        <v/>
      </c>
      <c r="M149" s="50" t="str">
        <f t="shared" si="146"/>
        <v/>
      </c>
      <c r="N149" s="50" t="str">
        <f t="shared" si="147"/>
        <v/>
      </c>
      <c r="O149" s="50" t="str">
        <f t="shared" si="148"/>
        <v/>
      </c>
      <c r="P149" s="50" t="str">
        <f t="shared" si="149"/>
        <v/>
      </c>
      <c r="Q149" s="50" t="str">
        <f t="shared" si="150"/>
        <v/>
      </c>
      <c r="R149" s="50" t="str">
        <f t="shared" si="151"/>
        <v/>
      </c>
      <c r="S149" s="50" t="str">
        <f t="shared" si="152"/>
        <v/>
      </c>
      <c r="T149" s="50" t="str">
        <f t="shared" si="153"/>
        <v/>
      </c>
      <c r="U149" s="50" t="str">
        <f t="shared" si="154"/>
        <v/>
      </c>
      <c r="V149" s="50" t="str">
        <f t="shared" si="155"/>
        <v/>
      </c>
      <c r="W149" s="50" t="str">
        <f t="shared" si="156"/>
        <v/>
      </c>
      <c r="X149" s="50" t="str">
        <f t="shared" si="157"/>
        <v/>
      </c>
      <c r="Y149" s="50" t="str">
        <f t="shared" si="158"/>
        <v/>
      </c>
      <c r="Z149" s="50" t="str">
        <f t="shared" si="159"/>
        <v/>
      </c>
      <c r="AA149" s="50" t="str">
        <f t="shared" si="160"/>
        <v/>
      </c>
      <c r="AB149" s="50" t="str">
        <f t="shared" si="161"/>
        <v/>
      </c>
    </row>
    <row r="150" spans="1:28" x14ac:dyDescent="0.35">
      <c r="A150" s="49" t="str">
        <f>IF(Entrées!B149="","",Entrées!B149)</f>
        <v/>
      </c>
      <c r="B150" s="50" t="str">
        <f t="shared" si="135"/>
        <v/>
      </c>
      <c r="C150" s="50" t="str">
        <f t="shared" si="136"/>
        <v/>
      </c>
      <c r="D150" s="50" t="str">
        <f t="shared" si="137"/>
        <v/>
      </c>
      <c r="E150" s="50" t="str">
        <f t="shared" si="138"/>
        <v/>
      </c>
      <c r="F150" s="50" t="str">
        <f t="shared" si="139"/>
        <v/>
      </c>
      <c r="G150" s="50" t="str">
        <f t="shared" si="140"/>
        <v/>
      </c>
      <c r="H150" s="50" t="str">
        <f t="shared" si="141"/>
        <v/>
      </c>
      <c r="I150" s="50" t="str">
        <f t="shared" si="142"/>
        <v/>
      </c>
      <c r="J150" s="50" t="str">
        <f t="shared" si="143"/>
        <v/>
      </c>
      <c r="K150" s="50" t="str">
        <f t="shared" si="144"/>
        <v/>
      </c>
      <c r="L150" s="50" t="str">
        <f t="shared" si="145"/>
        <v/>
      </c>
      <c r="M150" s="50" t="str">
        <f t="shared" si="146"/>
        <v/>
      </c>
      <c r="N150" s="50" t="str">
        <f t="shared" si="147"/>
        <v/>
      </c>
      <c r="O150" s="50" t="str">
        <f t="shared" si="148"/>
        <v/>
      </c>
      <c r="P150" s="50" t="str">
        <f t="shared" si="149"/>
        <v/>
      </c>
      <c r="Q150" s="50" t="str">
        <f t="shared" si="150"/>
        <v/>
      </c>
      <c r="R150" s="50" t="str">
        <f t="shared" si="151"/>
        <v/>
      </c>
      <c r="S150" s="50" t="str">
        <f t="shared" si="152"/>
        <v/>
      </c>
      <c r="T150" s="50" t="str">
        <f t="shared" si="153"/>
        <v/>
      </c>
      <c r="U150" s="50" t="str">
        <f t="shared" si="154"/>
        <v/>
      </c>
      <c r="V150" s="50" t="str">
        <f t="shared" si="155"/>
        <v/>
      </c>
      <c r="W150" s="50" t="str">
        <f t="shared" si="156"/>
        <v/>
      </c>
      <c r="X150" s="50" t="str">
        <f t="shared" si="157"/>
        <v/>
      </c>
      <c r="Y150" s="50" t="str">
        <f t="shared" si="158"/>
        <v/>
      </c>
      <c r="Z150" s="50" t="str">
        <f t="shared" si="159"/>
        <v/>
      </c>
      <c r="AA150" s="50" t="str">
        <f t="shared" si="160"/>
        <v/>
      </c>
      <c r="AB150" s="50" t="str">
        <f t="shared" si="161"/>
        <v/>
      </c>
    </row>
    <row r="151" spans="1:28" x14ac:dyDescent="0.35">
      <c r="A151" s="49" t="str">
        <f>IF(Entrées!B150="","",Entrées!B150)</f>
        <v/>
      </c>
      <c r="B151" s="50" t="str">
        <f t="shared" si="135"/>
        <v/>
      </c>
      <c r="C151" s="50" t="str">
        <f t="shared" si="136"/>
        <v/>
      </c>
      <c r="D151" s="50" t="str">
        <f t="shared" si="137"/>
        <v/>
      </c>
      <c r="E151" s="50" t="str">
        <f t="shared" si="138"/>
        <v/>
      </c>
      <c r="F151" s="50" t="str">
        <f t="shared" si="139"/>
        <v/>
      </c>
      <c r="G151" s="50" t="str">
        <f t="shared" si="140"/>
        <v/>
      </c>
      <c r="H151" s="50" t="str">
        <f t="shared" si="141"/>
        <v/>
      </c>
      <c r="I151" s="50" t="str">
        <f t="shared" si="142"/>
        <v/>
      </c>
      <c r="J151" s="50" t="str">
        <f t="shared" si="143"/>
        <v/>
      </c>
      <c r="K151" s="50" t="str">
        <f t="shared" si="144"/>
        <v/>
      </c>
      <c r="L151" s="50" t="str">
        <f t="shared" si="145"/>
        <v/>
      </c>
      <c r="M151" s="50" t="str">
        <f t="shared" si="146"/>
        <v/>
      </c>
      <c r="N151" s="50" t="str">
        <f t="shared" si="147"/>
        <v/>
      </c>
      <c r="O151" s="50" t="str">
        <f t="shared" si="148"/>
        <v/>
      </c>
      <c r="P151" s="50" t="str">
        <f t="shared" si="149"/>
        <v/>
      </c>
      <c r="Q151" s="50" t="str">
        <f t="shared" si="150"/>
        <v/>
      </c>
      <c r="R151" s="50" t="str">
        <f t="shared" si="151"/>
        <v/>
      </c>
      <c r="S151" s="50" t="str">
        <f t="shared" si="152"/>
        <v/>
      </c>
      <c r="T151" s="50" t="str">
        <f t="shared" si="153"/>
        <v/>
      </c>
      <c r="U151" s="50" t="str">
        <f t="shared" si="154"/>
        <v/>
      </c>
      <c r="V151" s="50" t="str">
        <f t="shared" si="155"/>
        <v/>
      </c>
      <c r="W151" s="50" t="str">
        <f t="shared" si="156"/>
        <v/>
      </c>
      <c r="X151" s="50" t="str">
        <f t="shared" si="157"/>
        <v/>
      </c>
      <c r="Y151" s="50" t="str">
        <f t="shared" si="158"/>
        <v/>
      </c>
      <c r="Z151" s="50" t="str">
        <f t="shared" si="159"/>
        <v/>
      </c>
      <c r="AA151" s="50" t="str">
        <f t="shared" si="160"/>
        <v/>
      </c>
      <c r="AB151" s="50" t="str">
        <f t="shared" si="161"/>
        <v/>
      </c>
    </row>
    <row r="152" spans="1:28" x14ac:dyDescent="0.35">
      <c r="A152" s="49" t="str">
        <f>IF(Entrées!B151="","",Entrées!B151)</f>
        <v/>
      </c>
      <c r="B152" s="50" t="str">
        <f t="shared" si="135"/>
        <v/>
      </c>
      <c r="C152" s="50" t="str">
        <f t="shared" si="136"/>
        <v/>
      </c>
      <c r="D152" s="50" t="str">
        <f t="shared" si="137"/>
        <v/>
      </c>
      <c r="E152" s="50" t="str">
        <f t="shared" si="138"/>
        <v/>
      </c>
      <c r="F152" s="50" t="str">
        <f t="shared" si="139"/>
        <v/>
      </c>
      <c r="G152" s="50" t="str">
        <f t="shared" si="140"/>
        <v/>
      </c>
      <c r="H152" s="50" t="str">
        <f t="shared" si="141"/>
        <v/>
      </c>
      <c r="I152" s="50" t="str">
        <f t="shared" si="142"/>
        <v/>
      </c>
      <c r="J152" s="50" t="str">
        <f t="shared" si="143"/>
        <v/>
      </c>
      <c r="K152" s="50" t="str">
        <f t="shared" si="144"/>
        <v/>
      </c>
      <c r="L152" s="50" t="str">
        <f t="shared" si="145"/>
        <v/>
      </c>
      <c r="M152" s="50" t="str">
        <f t="shared" si="146"/>
        <v/>
      </c>
      <c r="N152" s="50" t="str">
        <f t="shared" si="147"/>
        <v/>
      </c>
      <c r="O152" s="50" t="str">
        <f t="shared" si="148"/>
        <v/>
      </c>
      <c r="P152" s="50" t="str">
        <f t="shared" si="149"/>
        <v/>
      </c>
      <c r="Q152" s="50" t="str">
        <f t="shared" si="150"/>
        <v/>
      </c>
      <c r="R152" s="50" t="str">
        <f t="shared" si="151"/>
        <v/>
      </c>
      <c r="S152" s="50" t="str">
        <f t="shared" si="152"/>
        <v/>
      </c>
      <c r="T152" s="50" t="str">
        <f t="shared" si="153"/>
        <v/>
      </c>
      <c r="U152" s="50" t="str">
        <f t="shared" si="154"/>
        <v/>
      </c>
      <c r="V152" s="50" t="str">
        <f t="shared" si="155"/>
        <v/>
      </c>
      <c r="W152" s="50" t="str">
        <f t="shared" si="156"/>
        <v/>
      </c>
      <c r="X152" s="50" t="str">
        <f t="shared" si="157"/>
        <v/>
      </c>
      <c r="Y152" s="50" t="str">
        <f t="shared" si="158"/>
        <v/>
      </c>
      <c r="Z152" s="50" t="str">
        <f t="shared" si="159"/>
        <v/>
      </c>
      <c r="AA152" s="50" t="str">
        <f t="shared" si="160"/>
        <v/>
      </c>
      <c r="AB152" s="50" t="str">
        <f t="shared" si="161"/>
        <v/>
      </c>
    </row>
    <row r="153" spans="1:28" x14ac:dyDescent="0.35">
      <c r="A153" s="49" t="str">
        <f>IF(Entrées!B152="","",Entrées!B152)</f>
        <v/>
      </c>
      <c r="B153" s="50" t="str">
        <f t="shared" si="135"/>
        <v/>
      </c>
      <c r="C153" s="50" t="str">
        <f t="shared" si="136"/>
        <v/>
      </c>
      <c r="D153" s="50" t="str">
        <f t="shared" si="137"/>
        <v/>
      </c>
      <c r="E153" s="50" t="str">
        <f t="shared" si="138"/>
        <v/>
      </c>
      <c r="F153" s="50" t="str">
        <f t="shared" si="139"/>
        <v/>
      </c>
      <c r="G153" s="50" t="str">
        <f t="shared" si="140"/>
        <v/>
      </c>
      <c r="H153" s="50" t="str">
        <f t="shared" si="141"/>
        <v/>
      </c>
      <c r="I153" s="50" t="str">
        <f t="shared" si="142"/>
        <v/>
      </c>
      <c r="J153" s="50" t="str">
        <f t="shared" si="143"/>
        <v/>
      </c>
      <c r="K153" s="50" t="str">
        <f t="shared" si="144"/>
        <v/>
      </c>
      <c r="L153" s="50" t="str">
        <f t="shared" si="145"/>
        <v/>
      </c>
      <c r="M153" s="50" t="str">
        <f t="shared" si="146"/>
        <v/>
      </c>
      <c r="N153" s="50" t="str">
        <f t="shared" si="147"/>
        <v/>
      </c>
      <c r="O153" s="50" t="str">
        <f t="shared" si="148"/>
        <v/>
      </c>
      <c r="P153" s="50" t="str">
        <f t="shared" si="149"/>
        <v/>
      </c>
      <c r="Q153" s="50" t="str">
        <f t="shared" si="150"/>
        <v/>
      </c>
      <c r="R153" s="50" t="str">
        <f t="shared" si="151"/>
        <v/>
      </c>
      <c r="S153" s="50" t="str">
        <f t="shared" si="152"/>
        <v/>
      </c>
      <c r="T153" s="50" t="str">
        <f t="shared" si="153"/>
        <v/>
      </c>
      <c r="U153" s="50" t="str">
        <f t="shared" si="154"/>
        <v/>
      </c>
      <c r="V153" s="50" t="str">
        <f t="shared" si="155"/>
        <v/>
      </c>
      <c r="W153" s="50" t="str">
        <f t="shared" si="156"/>
        <v/>
      </c>
      <c r="X153" s="50" t="str">
        <f t="shared" si="157"/>
        <v/>
      </c>
      <c r="Y153" s="50" t="str">
        <f t="shared" si="158"/>
        <v/>
      </c>
      <c r="Z153" s="50" t="str">
        <f t="shared" si="159"/>
        <v/>
      </c>
      <c r="AA153" s="50" t="str">
        <f t="shared" si="160"/>
        <v/>
      </c>
      <c r="AB153" s="50" t="str">
        <f t="shared" si="161"/>
        <v/>
      </c>
    </row>
    <row r="154" spans="1:28" x14ac:dyDescent="0.35">
      <c r="A154" s="49" t="str">
        <f>IF(Entrées!B153="","",Entrées!B153)</f>
        <v/>
      </c>
      <c r="B154" s="50" t="str">
        <f t="shared" si="135"/>
        <v/>
      </c>
      <c r="C154" s="50" t="str">
        <f t="shared" si="136"/>
        <v/>
      </c>
      <c r="D154" s="50" t="str">
        <f t="shared" si="137"/>
        <v/>
      </c>
      <c r="E154" s="50" t="str">
        <f t="shared" si="138"/>
        <v/>
      </c>
      <c r="F154" s="50" t="str">
        <f t="shared" si="139"/>
        <v/>
      </c>
      <c r="G154" s="50" t="str">
        <f t="shared" si="140"/>
        <v/>
      </c>
      <c r="H154" s="50" t="str">
        <f t="shared" si="141"/>
        <v/>
      </c>
      <c r="I154" s="50" t="str">
        <f t="shared" si="142"/>
        <v/>
      </c>
      <c r="J154" s="50" t="str">
        <f t="shared" si="143"/>
        <v/>
      </c>
      <c r="K154" s="50" t="str">
        <f t="shared" si="144"/>
        <v/>
      </c>
      <c r="L154" s="50" t="str">
        <f t="shared" si="145"/>
        <v/>
      </c>
      <c r="M154" s="50" t="str">
        <f t="shared" si="146"/>
        <v/>
      </c>
      <c r="N154" s="50" t="str">
        <f t="shared" si="147"/>
        <v/>
      </c>
      <c r="O154" s="50" t="str">
        <f t="shared" si="148"/>
        <v/>
      </c>
      <c r="P154" s="50" t="str">
        <f t="shared" si="149"/>
        <v/>
      </c>
      <c r="Q154" s="50" t="str">
        <f t="shared" si="150"/>
        <v/>
      </c>
      <c r="R154" s="50" t="str">
        <f t="shared" si="151"/>
        <v/>
      </c>
      <c r="S154" s="50" t="str">
        <f t="shared" si="152"/>
        <v/>
      </c>
      <c r="T154" s="50" t="str">
        <f t="shared" si="153"/>
        <v/>
      </c>
      <c r="U154" s="50" t="str">
        <f t="shared" si="154"/>
        <v/>
      </c>
      <c r="V154" s="50" t="str">
        <f t="shared" si="155"/>
        <v/>
      </c>
      <c r="W154" s="50" t="str">
        <f t="shared" si="156"/>
        <v/>
      </c>
      <c r="X154" s="50" t="str">
        <f t="shared" si="157"/>
        <v/>
      </c>
      <c r="Y154" s="50" t="str">
        <f t="shared" si="158"/>
        <v/>
      </c>
      <c r="Z154" s="50" t="str">
        <f t="shared" si="159"/>
        <v/>
      </c>
      <c r="AA154" s="50" t="str">
        <f t="shared" si="160"/>
        <v/>
      </c>
      <c r="AB154" s="50" t="str">
        <f t="shared" si="161"/>
        <v/>
      </c>
    </row>
    <row r="155" spans="1:28" x14ac:dyDescent="0.35">
      <c r="A155" s="49" t="str">
        <f>IF(Entrées!B154="","",Entrées!B154)</f>
        <v/>
      </c>
      <c r="B155" s="50" t="str">
        <f t="shared" si="135"/>
        <v/>
      </c>
      <c r="C155" s="50" t="str">
        <f t="shared" si="136"/>
        <v/>
      </c>
      <c r="D155" s="50" t="str">
        <f t="shared" si="137"/>
        <v/>
      </c>
      <c r="E155" s="50" t="str">
        <f t="shared" si="138"/>
        <v/>
      </c>
      <c r="F155" s="50" t="str">
        <f t="shared" si="139"/>
        <v/>
      </c>
      <c r="G155" s="50" t="str">
        <f t="shared" si="140"/>
        <v/>
      </c>
      <c r="H155" s="50" t="str">
        <f t="shared" si="141"/>
        <v/>
      </c>
      <c r="I155" s="50" t="str">
        <f t="shared" si="142"/>
        <v/>
      </c>
      <c r="J155" s="50" t="str">
        <f t="shared" si="143"/>
        <v/>
      </c>
      <c r="K155" s="50" t="str">
        <f t="shared" si="144"/>
        <v/>
      </c>
      <c r="L155" s="50" t="str">
        <f t="shared" si="145"/>
        <v/>
      </c>
      <c r="M155" s="50" t="str">
        <f t="shared" si="146"/>
        <v/>
      </c>
      <c r="N155" s="50" t="str">
        <f t="shared" si="147"/>
        <v/>
      </c>
      <c r="O155" s="50" t="str">
        <f t="shared" si="148"/>
        <v/>
      </c>
      <c r="P155" s="50" t="str">
        <f t="shared" si="149"/>
        <v/>
      </c>
      <c r="Q155" s="50" t="str">
        <f t="shared" si="150"/>
        <v/>
      </c>
      <c r="R155" s="50" t="str">
        <f t="shared" si="151"/>
        <v/>
      </c>
      <c r="S155" s="50" t="str">
        <f t="shared" si="152"/>
        <v/>
      </c>
      <c r="T155" s="50" t="str">
        <f t="shared" si="153"/>
        <v/>
      </c>
      <c r="U155" s="50" t="str">
        <f t="shared" si="154"/>
        <v/>
      </c>
      <c r="V155" s="50" t="str">
        <f t="shared" si="155"/>
        <v/>
      </c>
      <c r="W155" s="50" t="str">
        <f t="shared" si="156"/>
        <v/>
      </c>
      <c r="X155" s="50" t="str">
        <f t="shared" si="157"/>
        <v/>
      </c>
      <c r="Y155" s="50" t="str">
        <f t="shared" si="158"/>
        <v/>
      </c>
      <c r="Z155" s="50" t="str">
        <f t="shared" si="159"/>
        <v/>
      </c>
      <c r="AA155" s="50" t="str">
        <f t="shared" si="160"/>
        <v/>
      </c>
      <c r="AB155" s="50" t="str">
        <f t="shared" si="161"/>
        <v/>
      </c>
    </row>
    <row r="156" spans="1:28" x14ac:dyDescent="0.35">
      <c r="A156" s="49" t="str">
        <f>IF(Entrées!B155="","",Entrées!B155)</f>
        <v/>
      </c>
      <c r="B156" s="50" t="str">
        <f t="shared" si="135"/>
        <v/>
      </c>
      <c r="C156" s="50" t="str">
        <f t="shared" si="136"/>
        <v/>
      </c>
      <c r="D156" s="50" t="str">
        <f t="shared" si="137"/>
        <v/>
      </c>
      <c r="E156" s="50" t="str">
        <f t="shared" si="138"/>
        <v/>
      </c>
      <c r="F156" s="50" t="str">
        <f t="shared" si="139"/>
        <v/>
      </c>
      <c r="G156" s="50" t="str">
        <f t="shared" si="140"/>
        <v/>
      </c>
      <c r="H156" s="50" t="str">
        <f t="shared" si="141"/>
        <v/>
      </c>
      <c r="I156" s="50" t="str">
        <f t="shared" si="142"/>
        <v/>
      </c>
      <c r="J156" s="50" t="str">
        <f t="shared" si="143"/>
        <v/>
      </c>
      <c r="K156" s="50" t="str">
        <f t="shared" si="144"/>
        <v/>
      </c>
      <c r="L156" s="50" t="str">
        <f t="shared" si="145"/>
        <v/>
      </c>
      <c r="M156" s="50" t="str">
        <f t="shared" si="146"/>
        <v/>
      </c>
      <c r="N156" s="50" t="str">
        <f t="shared" si="147"/>
        <v/>
      </c>
      <c r="O156" s="50" t="str">
        <f t="shared" si="148"/>
        <v/>
      </c>
      <c r="P156" s="50" t="str">
        <f t="shared" si="149"/>
        <v/>
      </c>
      <c r="Q156" s="50" t="str">
        <f t="shared" si="150"/>
        <v/>
      </c>
      <c r="R156" s="50" t="str">
        <f t="shared" si="151"/>
        <v/>
      </c>
      <c r="S156" s="50" t="str">
        <f t="shared" si="152"/>
        <v/>
      </c>
      <c r="T156" s="50" t="str">
        <f t="shared" si="153"/>
        <v/>
      </c>
      <c r="U156" s="50" t="str">
        <f t="shared" si="154"/>
        <v/>
      </c>
      <c r="V156" s="50" t="str">
        <f t="shared" si="155"/>
        <v/>
      </c>
      <c r="W156" s="50" t="str">
        <f t="shared" si="156"/>
        <v/>
      </c>
      <c r="X156" s="50" t="str">
        <f t="shared" si="157"/>
        <v/>
      </c>
      <c r="Y156" s="50" t="str">
        <f t="shared" si="158"/>
        <v/>
      </c>
      <c r="Z156" s="50" t="str">
        <f t="shared" si="159"/>
        <v/>
      </c>
      <c r="AA156" s="50" t="str">
        <f t="shared" si="160"/>
        <v/>
      </c>
      <c r="AB156" s="50" t="str">
        <f t="shared" si="161"/>
        <v/>
      </c>
    </row>
    <row r="157" spans="1:28" x14ac:dyDescent="0.35">
      <c r="A157" s="49" t="str">
        <f>IF(Entrées!B156="","",Entrées!B156)</f>
        <v/>
      </c>
      <c r="B157" s="50" t="str">
        <f t="shared" si="135"/>
        <v/>
      </c>
      <c r="C157" s="50" t="str">
        <f t="shared" si="136"/>
        <v/>
      </c>
      <c r="D157" s="50" t="str">
        <f t="shared" si="137"/>
        <v/>
      </c>
      <c r="E157" s="50" t="str">
        <f t="shared" si="138"/>
        <v/>
      </c>
      <c r="F157" s="50" t="str">
        <f t="shared" si="139"/>
        <v/>
      </c>
      <c r="G157" s="50" t="str">
        <f t="shared" si="140"/>
        <v/>
      </c>
      <c r="H157" s="50" t="str">
        <f t="shared" si="141"/>
        <v/>
      </c>
      <c r="I157" s="50" t="str">
        <f t="shared" si="142"/>
        <v/>
      </c>
      <c r="J157" s="50" t="str">
        <f t="shared" si="143"/>
        <v/>
      </c>
      <c r="K157" s="50" t="str">
        <f t="shared" si="144"/>
        <v/>
      </c>
      <c r="L157" s="50" t="str">
        <f t="shared" si="145"/>
        <v/>
      </c>
      <c r="M157" s="50" t="str">
        <f t="shared" si="146"/>
        <v/>
      </c>
      <c r="N157" s="50" t="str">
        <f t="shared" si="147"/>
        <v/>
      </c>
      <c r="O157" s="50" t="str">
        <f t="shared" si="148"/>
        <v/>
      </c>
      <c r="P157" s="50" t="str">
        <f t="shared" si="149"/>
        <v/>
      </c>
      <c r="Q157" s="50" t="str">
        <f t="shared" si="150"/>
        <v/>
      </c>
      <c r="R157" s="50" t="str">
        <f t="shared" si="151"/>
        <v/>
      </c>
      <c r="S157" s="50" t="str">
        <f t="shared" si="152"/>
        <v/>
      </c>
      <c r="T157" s="50" t="str">
        <f t="shared" si="153"/>
        <v/>
      </c>
      <c r="U157" s="50" t="str">
        <f t="shared" si="154"/>
        <v/>
      </c>
      <c r="V157" s="50" t="str">
        <f t="shared" si="155"/>
        <v/>
      </c>
      <c r="W157" s="50" t="str">
        <f t="shared" si="156"/>
        <v/>
      </c>
      <c r="X157" s="50" t="str">
        <f t="shared" si="157"/>
        <v/>
      </c>
      <c r="Y157" s="50" t="str">
        <f t="shared" si="158"/>
        <v/>
      </c>
      <c r="Z157" s="50" t="str">
        <f t="shared" si="159"/>
        <v/>
      </c>
      <c r="AA157" s="50" t="str">
        <f t="shared" si="160"/>
        <v/>
      </c>
      <c r="AB157" s="50" t="str">
        <f t="shared" si="161"/>
        <v/>
      </c>
    </row>
    <row r="158" spans="1:28" x14ac:dyDescent="0.35">
      <c r="A158" s="49" t="str">
        <f>IF(Entrées!B157="","",Entrées!B157)</f>
        <v/>
      </c>
      <c r="B158" s="50" t="str">
        <f t="shared" si="135"/>
        <v/>
      </c>
      <c r="C158" s="50" t="str">
        <f t="shared" si="136"/>
        <v/>
      </c>
      <c r="D158" s="50" t="str">
        <f t="shared" si="137"/>
        <v/>
      </c>
      <c r="E158" s="50" t="str">
        <f t="shared" si="138"/>
        <v/>
      </c>
      <c r="F158" s="50" t="str">
        <f t="shared" si="139"/>
        <v/>
      </c>
      <c r="G158" s="50" t="str">
        <f t="shared" si="140"/>
        <v/>
      </c>
      <c r="H158" s="50" t="str">
        <f t="shared" si="141"/>
        <v/>
      </c>
      <c r="I158" s="50" t="str">
        <f t="shared" si="142"/>
        <v/>
      </c>
      <c r="J158" s="50" t="str">
        <f t="shared" si="143"/>
        <v/>
      </c>
      <c r="K158" s="50" t="str">
        <f t="shared" si="144"/>
        <v/>
      </c>
      <c r="L158" s="50" t="str">
        <f t="shared" si="145"/>
        <v/>
      </c>
      <c r="M158" s="50" t="str">
        <f t="shared" si="146"/>
        <v/>
      </c>
      <c r="N158" s="50" t="str">
        <f t="shared" si="147"/>
        <v/>
      </c>
      <c r="O158" s="50" t="str">
        <f t="shared" si="148"/>
        <v/>
      </c>
      <c r="P158" s="50" t="str">
        <f t="shared" si="149"/>
        <v/>
      </c>
      <c r="Q158" s="50" t="str">
        <f t="shared" si="150"/>
        <v/>
      </c>
      <c r="R158" s="50" t="str">
        <f t="shared" si="151"/>
        <v/>
      </c>
      <c r="S158" s="50" t="str">
        <f t="shared" si="152"/>
        <v/>
      </c>
      <c r="T158" s="50" t="str">
        <f t="shared" si="153"/>
        <v/>
      </c>
      <c r="U158" s="50" t="str">
        <f t="shared" si="154"/>
        <v/>
      </c>
      <c r="V158" s="50" t="str">
        <f t="shared" si="155"/>
        <v/>
      </c>
      <c r="W158" s="50" t="str">
        <f t="shared" si="156"/>
        <v/>
      </c>
      <c r="X158" s="50" t="str">
        <f t="shared" si="157"/>
        <v/>
      </c>
      <c r="Y158" s="50" t="str">
        <f t="shared" si="158"/>
        <v/>
      </c>
      <c r="Z158" s="50" t="str">
        <f t="shared" si="159"/>
        <v/>
      </c>
      <c r="AA158" s="50" t="str">
        <f t="shared" si="160"/>
        <v/>
      </c>
      <c r="AB158" s="50" t="str">
        <f t="shared" si="161"/>
        <v/>
      </c>
    </row>
    <row r="159" spans="1:28" x14ac:dyDescent="0.35">
      <c r="A159" s="49" t="str">
        <f>IF(Entrées!B158="","",Entrées!B158)</f>
        <v/>
      </c>
      <c r="B159" s="50" t="str">
        <f t="shared" si="135"/>
        <v/>
      </c>
      <c r="C159" s="50" t="str">
        <f t="shared" si="136"/>
        <v/>
      </c>
      <c r="D159" s="50" t="str">
        <f t="shared" si="137"/>
        <v/>
      </c>
      <c r="E159" s="50" t="str">
        <f t="shared" si="138"/>
        <v/>
      </c>
      <c r="F159" s="50" t="str">
        <f t="shared" si="139"/>
        <v/>
      </c>
      <c r="G159" s="50" t="str">
        <f t="shared" si="140"/>
        <v/>
      </c>
      <c r="H159" s="50" t="str">
        <f t="shared" si="141"/>
        <v/>
      </c>
      <c r="I159" s="50" t="str">
        <f t="shared" si="142"/>
        <v/>
      </c>
      <c r="J159" s="50" t="str">
        <f t="shared" si="143"/>
        <v/>
      </c>
      <c r="K159" s="50" t="str">
        <f t="shared" si="144"/>
        <v/>
      </c>
      <c r="L159" s="50" t="str">
        <f t="shared" si="145"/>
        <v/>
      </c>
      <c r="M159" s="50" t="str">
        <f t="shared" si="146"/>
        <v/>
      </c>
      <c r="N159" s="50" t="str">
        <f t="shared" si="147"/>
        <v/>
      </c>
      <c r="O159" s="50" t="str">
        <f t="shared" si="148"/>
        <v/>
      </c>
      <c r="P159" s="50" t="str">
        <f t="shared" si="149"/>
        <v/>
      </c>
      <c r="Q159" s="50" t="str">
        <f t="shared" si="150"/>
        <v/>
      </c>
      <c r="R159" s="50" t="str">
        <f t="shared" si="151"/>
        <v/>
      </c>
      <c r="S159" s="50" t="str">
        <f t="shared" si="152"/>
        <v/>
      </c>
      <c r="T159" s="50" t="str">
        <f t="shared" si="153"/>
        <v/>
      </c>
      <c r="U159" s="50" t="str">
        <f t="shared" si="154"/>
        <v/>
      </c>
      <c r="V159" s="50" t="str">
        <f t="shared" si="155"/>
        <v/>
      </c>
      <c r="W159" s="50" t="str">
        <f t="shared" si="156"/>
        <v/>
      </c>
      <c r="X159" s="50" t="str">
        <f t="shared" si="157"/>
        <v/>
      </c>
      <c r="Y159" s="50" t="str">
        <f t="shared" si="158"/>
        <v/>
      </c>
      <c r="Z159" s="50" t="str">
        <f t="shared" si="159"/>
        <v/>
      </c>
      <c r="AA159" s="50" t="str">
        <f t="shared" si="160"/>
        <v/>
      </c>
      <c r="AB159" s="50" t="str">
        <f t="shared" si="161"/>
        <v/>
      </c>
    </row>
    <row r="160" spans="1:28" x14ac:dyDescent="0.35">
      <c r="A160" s="49" t="str">
        <f>IF(Entrées!B159="","",Entrées!B159)</f>
        <v/>
      </c>
      <c r="B160" s="50" t="str">
        <f t="shared" si="135"/>
        <v/>
      </c>
      <c r="C160" s="50" t="str">
        <f t="shared" si="136"/>
        <v/>
      </c>
      <c r="D160" s="50" t="str">
        <f t="shared" si="137"/>
        <v/>
      </c>
      <c r="E160" s="50" t="str">
        <f t="shared" si="138"/>
        <v/>
      </c>
      <c r="F160" s="50" t="str">
        <f t="shared" si="139"/>
        <v/>
      </c>
      <c r="G160" s="50" t="str">
        <f t="shared" si="140"/>
        <v/>
      </c>
      <c r="H160" s="50" t="str">
        <f t="shared" si="141"/>
        <v/>
      </c>
      <c r="I160" s="50" t="str">
        <f t="shared" si="142"/>
        <v/>
      </c>
      <c r="J160" s="50" t="str">
        <f t="shared" si="143"/>
        <v/>
      </c>
      <c r="K160" s="50" t="str">
        <f t="shared" si="144"/>
        <v/>
      </c>
      <c r="L160" s="50" t="str">
        <f t="shared" si="145"/>
        <v/>
      </c>
      <c r="M160" s="50" t="str">
        <f t="shared" si="146"/>
        <v/>
      </c>
      <c r="N160" s="50" t="str">
        <f t="shared" si="147"/>
        <v/>
      </c>
      <c r="O160" s="50" t="str">
        <f t="shared" si="148"/>
        <v/>
      </c>
      <c r="P160" s="50" t="str">
        <f t="shared" si="149"/>
        <v/>
      </c>
      <c r="Q160" s="50" t="str">
        <f t="shared" si="150"/>
        <v/>
      </c>
      <c r="R160" s="50" t="str">
        <f t="shared" si="151"/>
        <v/>
      </c>
      <c r="S160" s="50" t="str">
        <f t="shared" si="152"/>
        <v/>
      </c>
      <c r="T160" s="50" t="str">
        <f t="shared" si="153"/>
        <v/>
      </c>
      <c r="U160" s="50" t="str">
        <f t="shared" si="154"/>
        <v/>
      </c>
      <c r="V160" s="50" t="str">
        <f t="shared" si="155"/>
        <v/>
      </c>
      <c r="W160" s="50" t="str">
        <f t="shared" si="156"/>
        <v/>
      </c>
      <c r="X160" s="50" t="str">
        <f t="shared" si="157"/>
        <v/>
      </c>
      <c r="Y160" s="50" t="str">
        <f t="shared" si="158"/>
        <v/>
      </c>
      <c r="Z160" s="50" t="str">
        <f t="shared" si="159"/>
        <v/>
      </c>
      <c r="AA160" s="50" t="str">
        <f t="shared" si="160"/>
        <v/>
      </c>
      <c r="AB160" s="50" t="str">
        <f t="shared" si="161"/>
        <v/>
      </c>
    </row>
    <row r="161" spans="1:28" x14ac:dyDescent="0.35">
      <c r="A161" s="49" t="str">
        <f>IF(Entrées!B160="","",Entrées!B160)</f>
        <v/>
      </c>
      <c r="B161" s="50" t="str">
        <f t="shared" si="135"/>
        <v/>
      </c>
      <c r="C161" s="50" t="str">
        <f t="shared" si="136"/>
        <v/>
      </c>
      <c r="D161" s="50" t="str">
        <f t="shared" si="137"/>
        <v/>
      </c>
      <c r="E161" s="50" t="str">
        <f t="shared" si="138"/>
        <v/>
      </c>
      <c r="F161" s="50" t="str">
        <f t="shared" si="139"/>
        <v/>
      </c>
      <c r="G161" s="50" t="str">
        <f t="shared" si="140"/>
        <v/>
      </c>
      <c r="H161" s="50" t="str">
        <f t="shared" si="141"/>
        <v/>
      </c>
      <c r="I161" s="50" t="str">
        <f t="shared" si="142"/>
        <v/>
      </c>
      <c r="J161" s="50" t="str">
        <f t="shared" si="143"/>
        <v/>
      </c>
      <c r="K161" s="50" t="str">
        <f t="shared" si="144"/>
        <v/>
      </c>
      <c r="L161" s="50" t="str">
        <f t="shared" si="145"/>
        <v/>
      </c>
      <c r="M161" s="50" t="str">
        <f t="shared" si="146"/>
        <v/>
      </c>
      <c r="N161" s="50" t="str">
        <f t="shared" si="147"/>
        <v/>
      </c>
      <c r="O161" s="50" t="str">
        <f t="shared" si="148"/>
        <v/>
      </c>
      <c r="P161" s="50" t="str">
        <f t="shared" si="149"/>
        <v/>
      </c>
      <c r="Q161" s="50" t="str">
        <f t="shared" si="150"/>
        <v/>
      </c>
      <c r="R161" s="50" t="str">
        <f t="shared" si="151"/>
        <v/>
      </c>
      <c r="S161" s="50" t="str">
        <f t="shared" si="152"/>
        <v/>
      </c>
      <c r="T161" s="50" t="str">
        <f t="shared" si="153"/>
        <v/>
      </c>
      <c r="U161" s="50" t="str">
        <f t="shared" si="154"/>
        <v/>
      </c>
      <c r="V161" s="50" t="str">
        <f t="shared" si="155"/>
        <v/>
      </c>
      <c r="W161" s="50" t="str">
        <f t="shared" si="156"/>
        <v/>
      </c>
      <c r="X161" s="50" t="str">
        <f t="shared" si="157"/>
        <v/>
      </c>
      <c r="Y161" s="50" t="str">
        <f t="shared" si="158"/>
        <v/>
      </c>
      <c r="Z161" s="50" t="str">
        <f t="shared" si="159"/>
        <v/>
      </c>
      <c r="AA161" s="50" t="str">
        <f t="shared" si="160"/>
        <v/>
      </c>
      <c r="AB161" s="50" t="str">
        <f t="shared" si="161"/>
        <v/>
      </c>
    </row>
    <row r="162" spans="1:28" x14ac:dyDescent="0.35">
      <c r="A162" s="49" t="str">
        <f>IF(Entrées!B161="","",Entrées!B161)</f>
        <v/>
      </c>
      <c r="B162" s="50" t="str">
        <f t="shared" si="135"/>
        <v/>
      </c>
      <c r="C162" s="50" t="str">
        <f t="shared" si="136"/>
        <v/>
      </c>
      <c r="D162" s="50" t="str">
        <f t="shared" si="137"/>
        <v/>
      </c>
      <c r="E162" s="50" t="str">
        <f t="shared" si="138"/>
        <v/>
      </c>
      <c r="F162" s="50" t="str">
        <f t="shared" si="139"/>
        <v/>
      </c>
      <c r="G162" s="50" t="str">
        <f t="shared" si="140"/>
        <v/>
      </c>
      <c r="H162" s="50" t="str">
        <f t="shared" si="141"/>
        <v/>
      </c>
      <c r="I162" s="50" t="str">
        <f t="shared" si="142"/>
        <v/>
      </c>
      <c r="J162" s="50" t="str">
        <f t="shared" si="143"/>
        <v/>
      </c>
      <c r="K162" s="50" t="str">
        <f t="shared" si="144"/>
        <v/>
      </c>
      <c r="L162" s="50" t="str">
        <f t="shared" si="145"/>
        <v/>
      </c>
      <c r="M162" s="50" t="str">
        <f t="shared" si="146"/>
        <v/>
      </c>
      <c r="N162" s="50" t="str">
        <f t="shared" si="147"/>
        <v/>
      </c>
      <c r="O162" s="50" t="str">
        <f t="shared" si="148"/>
        <v/>
      </c>
      <c r="P162" s="50" t="str">
        <f t="shared" si="149"/>
        <v/>
      </c>
      <c r="Q162" s="50" t="str">
        <f t="shared" si="150"/>
        <v/>
      </c>
      <c r="R162" s="50" t="str">
        <f t="shared" si="151"/>
        <v/>
      </c>
      <c r="S162" s="50" t="str">
        <f t="shared" si="152"/>
        <v/>
      </c>
      <c r="T162" s="50" t="str">
        <f t="shared" si="153"/>
        <v/>
      </c>
      <c r="U162" s="50" t="str">
        <f t="shared" si="154"/>
        <v/>
      </c>
      <c r="V162" s="50" t="str">
        <f t="shared" si="155"/>
        <v/>
      </c>
      <c r="W162" s="50" t="str">
        <f t="shared" si="156"/>
        <v/>
      </c>
      <c r="X162" s="50" t="str">
        <f t="shared" si="157"/>
        <v/>
      </c>
      <c r="Y162" s="50" t="str">
        <f t="shared" si="158"/>
        <v/>
      </c>
      <c r="Z162" s="50" t="str">
        <f t="shared" si="159"/>
        <v/>
      </c>
      <c r="AA162" s="50" t="str">
        <f t="shared" si="160"/>
        <v/>
      </c>
      <c r="AB162" s="50" t="str">
        <f t="shared" si="161"/>
        <v/>
      </c>
    </row>
    <row r="163" spans="1:28" x14ac:dyDescent="0.35">
      <c r="A163" s="49" t="str">
        <f>IF(Entrées!B162="","",Entrées!B162)</f>
        <v/>
      </c>
      <c r="B163" s="50" t="str">
        <f t="shared" si="135"/>
        <v/>
      </c>
      <c r="C163" s="50" t="str">
        <f t="shared" si="136"/>
        <v/>
      </c>
      <c r="D163" s="50" t="str">
        <f t="shared" si="137"/>
        <v/>
      </c>
      <c r="E163" s="50" t="str">
        <f t="shared" si="138"/>
        <v/>
      </c>
      <c r="F163" s="50" t="str">
        <f t="shared" si="139"/>
        <v/>
      </c>
      <c r="G163" s="50" t="str">
        <f t="shared" si="140"/>
        <v/>
      </c>
      <c r="H163" s="50" t="str">
        <f t="shared" si="141"/>
        <v/>
      </c>
      <c r="I163" s="50" t="str">
        <f t="shared" si="142"/>
        <v/>
      </c>
      <c r="J163" s="50" t="str">
        <f t="shared" si="143"/>
        <v/>
      </c>
      <c r="K163" s="50" t="str">
        <f t="shared" si="144"/>
        <v/>
      </c>
      <c r="L163" s="50" t="str">
        <f t="shared" si="145"/>
        <v/>
      </c>
      <c r="M163" s="50" t="str">
        <f t="shared" si="146"/>
        <v/>
      </c>
      <c r="N163" s="50" t="str">
        <f t="shared" si="147"/>
        <v/>
      </c>
      <c r="O163" s="50" t="str">
        <f t="shared" si="148"/>
        <v/>
      </c>
      <c r="P163" s="50" t="str">
        <f t="shared" si="149"/>
        <v/>
      </c>
      <c r="Q163" s="50" t="str">
        <f t="shared" si="150"/>
        <v/>
      </c>
      <c r="R163" s="50" t="str">
        <f t="shared" si="151"/>
        <v/>
      </c>
      <c r="S163" s="50" t="str">
        <f t="shared" si="152"/>
        <v/>
      </c>
      <c r="T163" s="50" t="str">
        <f t="shared" si="153"/>
        <v/>
      </c>
      <c r="U163" s="50" t="str">
        <f t="shared" si="154"/>
        <v/>
      </c>
      <c r="V163" s="50" t="str">
        <f t="shared" si="155"/>
        <v/>
      </c>
      <c r="W163" s="50" t="str">
        <f t="shared" si="156"/>
        <v/>
      </c>
      <c r="X163" s="50" t="str">
        <f t="shared" si="157"/>
        <v/>
      </c>
      <c r="Y163" s="50" t="str">
        <f t="shared" si="158"/>
        <v/>
      </c>
      <c r="Z163" s="50" t="str">
        <f t="shared" si="159"/>
        <v/>
      </c>
      <c r="AA163" s="50" t="str">
        <f t="shared" si="160"/>
        <v/>
      </c>
      <c r="AB163" s="50" t="str">
        <f t="shared" si="161"/>
        <v/>
      </c>
    </row>
    <row r="164" spans="1:28" x14ac:dyDescent="0.35">
      <c r="A164" s="49" t="str">
        <f>IF(Entrées!B163="","",Entrées!B163)</f>
        <v/>
      </c>
      <c r="B164" s="50" t="str">
        <f t="shared" si="135"/>
        <v/>
      </c>
      <c r="C164" s="50" t="str">
        <f t="shared" si="136"/>
        <v/>
      </c>
      <c r="D164" s="50" t="str">
        <f t="shared" si="137"/>
        <v/>
      </c>
      <c r="E164" s="50" t="str">
        <f t="shared" si="138"/>
        <v/>
      </c>
      <c r="F164" s="50" t="str">
        <f t="shared" si="139"/>
        <v/>
      </c>
      <c r="G164" s="50" t="str">
        <f t="shared" si="140"/>
        <v/>
      </c>
      <c r="H164" s="50" t="str">
        <f t="shared" si="141"/>
        <v/>
      </c>
      <c r="I164" s="50" t="str">
        <f t="shared" si="142"/>
        <v/>
      </c>
      <c r="J164" s="50" t="str">
        <f t="shared" si="143"/>
        <v/>
      </c>
      <c r="K164" s="50" t="str">
        <f t="shared" si="144"/>
        <v/>
      </c>
      <c r="L164" s="50" t="str">
        <f t="shared" si="145"/>
        <v/>
      </c>
      <c r="M164" s="50" t="str">
        <f t="shared" si="146"/>
        <v/>
      </c>
      <c r="N164" s="50" t="str">
        <f t="shared" si="147"/>
        <v/>
      </c>
      <c r="O164" s="50" t="str">
        <f t="shared" si="148"/>
        <v/>
      </c>
      <c r="P164" s="50" t="str">
        <f t="shared" si="149"/>
        <v/>
      </c>
      <c r="Q164" s="50" t="str">
        <f t="shared" si="150"/>
        <v/>
      </c>
      <c r="R164" s="50" t="str">
        <f t="shared" si="151"/>
        <v/>
      </c>
      <c r="S164" s="50" t="str">
        <f t="shared" si="152"/>
        <v/>
      </c>
      <c r="T164" s="50" t="str">
        <f t="shared" si="153"/>
        <v/>
      </c>
      <c r="U164" s="50" t="str">
        <f t="shared" si="154"/>
        <v/>
      </c>
      <c r="V164" s="50" t="str">
        <f t="shared" si="155"/>
        <v/>
      </c>
      <c r="W164" s="50" t="str">
        <f t="shared" si="156"/>
        <v/>
      </c>
      <c r="X164" s="50" t="str">
        <f t="shared" si="157"/>
        <v/>
      </c>
      <c r="Y164" s="50" t="str">
        <f t="shared" si="158"/>
        <v/>
      </c>
      <c r="Z164" s="50" t="str">
        <f t="shared" si="159"/>
        <v/>
      </c>
      <c r="AA164" s="50" t="str">
        <f t="shared" si="160"/>
        <v/>
      </c>
      <c r="AB164" s="50" t="str">
        <f t="shared" si="161"/>
        <v/>
      </c>
    </row>
    <row r="165" spans="1:28" x14ac:dyDescent="0.35">
      <c r="A165" s="49" t="str">
        <f>IF(Entrées!B164="","",Entrées!B164)</f>
        <v/>
      </c>
      <c r="B165" s="50" t="str">
        <f t="shared" ref="B165:B196" si="162">IF(A165="","",SUMPRODUCT((MONTH(Date_E)=1)*(Réf_E=A165)*Qté_R))</f>
        <v/>
      </c>
      <c r="C165" s="50" t="str">
        <f t="shared" ref="C165:C200" si="163">IF(A165="","",SUMPRODUCT((MONTH(Date_S)=1)*(Réf_S=A165)*(Qté_S)))</f>
        <v/>
      </c>
      <c r="D165" s="50" t="str">
        <f t="shared" ref="D165:D200" si="164">IF(A165="","",SUMPRODUCT((MONTH(Date_E)=2)*(Réf_E=A165)*Qté_R))</f>
        <v/>
      </c>
      <c r="E165" s="50" t="str">
        <f t="shared" ref="E165:E200" si="165">IF(A165="","",SUMPRODUCT((MONTH(Date_S)=2)*(Réf_S=A165)*(Qté_S)))</f>
        <v/>
      </c>
      <c r="F165" s="50" t="str">
        <f t="shared" ref="F165:F200" si="166">IF(A165="","",SUMPRODUCT((MONTH(Date_E)=3)*(Réf_E=A165)*Qté_R))</f>
        <v/>
      </c>
      <c r="G165" s="50" t="str">
        <f t="shared" ref="G165:G200" si="167">IF(A165="","",SUMPRODUCT((MONTH(Date_S)=3)*(Réf_S=A165)*(Qté_S)))</f>
        <v/>
      </c>
      <c r="H165" s="50" t="str">
        <f t="shared" ref="H165:H200" si="168">IF(A165="","",SUMPRODUCT((MONTH(Date_E)=4)*(Réf_E=A165)*Qté_R))</f>
        <v/>
      </c>
      <c r="I165" s="50" t="str">
        <f t="shared" ref="I165:I200" si="169">IF(A165="","",SUMPRODUCT((MONTH(Date_S)=4)*(Réf_S=A165)*(Qté_S)))</f>
        <v/>
      </c>
      <c r="J165" s="50" t="str">
        <f t="shared" ref="J165:J200" si="170">IF(A165="","",SUMPRODUCT((MONTH(Date_E)=5)*(Réf_E=A165)*Qté_R))</f>
        <v/>
      </c>
      <c r="K165" s="50" t="str">
        <f t="shared" ref="K165:K200" si="171">IF(A165="","",SUMPRODUCT((MONTH(Date_S)=5)*(Réf_S=A165)*(Qté_S)))</f>
        <v/>
      </c>
      <c r="L165" s="50" t="str">
        <f t="shared" ref="L165:L200" si="172">IF(A165="","",SUMPRODUCT((MONTH(Date_E)=6)*(Réf_E=A165)*Qté_R))</f>
        <v/>
      </c>
      <c r="M165" s="50" t="str">
        <f t="shared" ref="M165:M200" si="173">IF(A165="","",SUMPRODUCT((MONTH(Date_S)=6)*(Réf_S=A165)*(Qté_S)))</f>
        <v/>
      </c>
      <c r="N165" s="50" t="str">
        <f t="shared" ref="N165:N200" si="174">IF(A165="","",SUMPRODUCT((MONTH(Date_E)=7)*(Réf_E=A165)*Qté_R))</f>
        <v/>
      </c>
      <c r="O165" s="50" t="str">
        <f t="shared" ref="O165:O200" si="175">IF(A165="","",SUMPRODUCT((MONTH(Date_S)=7)*(Réf_S=A165)*(Qté_S)))</f>
        <v/>
      </c>
      <c r="P165" s="50" t="str">
        <f t="shared" ref="P165:P200" si="176">IF(A165="","",SUMPRODUCT((MONTH(Date_E)=8)*(Réf_E=A165)*Qté_R))</f>
        <v/>
      </c>
      <c r="Q165" s="50" t="str">
        <f t="shared" ref="Q165:Q200" si="177">IF(A165="","",SUMPRODUCT((MONTH(Date_S)=8)*(Réf_S=A165)*(Qté_S)))</f>
        <v/>
      </c>
      <c r="R165" s="50" t="str">
        <f t="shared" ref="R165:R200" si="178">IF(A165="","",SUMPRODUCT((MONTH(Date_E)=9)*(Réf_E=A165)*Qté_R))</f>
        <v/>
      </c>
      <c r="S165" s="50" t="str">
        <f t="shared" ref="S165:S200" si="179">IF(A165="","",SUMPRODUCT((MONTH(Date_S)=9)*(Réf_S=A165)*(Qté_S)))</f>
        <v/>
      </c>
      <c r="T165" s="50" t="str">
        <f t="shared" ref="T165:T200" si="180">IF(A165="","",SUMPRODUCT((MONTH(Date_E)=10)*(Réf_E=A165)*Qté_R))</f>
        <v/>
      </c>
      <c r="U165" s="50" t="str">
        <f t="shared" ref="U165:U200" si="181">IF(A165="","",SUMPRODUCT((MONTH(Date_S)=10)*(Réf_S=A165)*(Qté_S)))</f>
        <v/>
      </c>
      <c r="V165" s="50" t="str">
        <f t="shared" ref="V165:V200" si="182">IF(A165="","",SUMPRODUCT((MONTH(Date_E)=11)*(Réf_E=A165)*Qté_R))</f>
        <v/>
      </c>
      <c r="W165" s="50" t="str">
        <f t="shared" ref="W165:W200" si="183">IF(A165="","",SUMPRODUCT((MONTH(Date_S)=11)*(Réf_S=A165)*(Qté_S)))</f>
        <v/>
      </c>
      <c r="X165" s="50" t="str">
        <f t="shared" ref="X165:X200" si="184">IF(A165="","",SUMPRODUCT((MONTH(Date_E)=12)*(Réf_E=A165)*Qté_R))</f>
        <v/>
      </c>
      <c r="Y165" s="50" t="str">
        <f t="shared" ref="Y165:Y200" si="185">IF(A165="","",SUMPRODUCT((MONTH(Date_S)=12)*(Réf_S=A165)*(Qté_S)))</f>
        <v/>
      </c>
      <c r="Z165" s="50" t="str">
        <f t="shared" ref="Z165:Z200" si="186">IF(A165="","",SUM(B165,D165,F165,H165,J165,L165,N165,P165,R165,T165,V165,X165))</f>
        <v/>
      </c>
      <c r="AA165" s="50" t="str">
        <f t="shared" ref="AA165:AA200" si="187">IF(A165="","",SUM(C165,E165,G165,I165,K165,M165,O165,Q165,S165,U165,W165,Y165))</f>
        <v/>
      </c>
      <c r="AB165" s="50" t="str">
        <f t="shared" ref="AB165:AB196" si="188">IF(A165="","",Z165-AA165)</f>
        <v/>
      </c>
    </row>
    <row r="166" spans="1:28" x14ac:dyDescent="0.35">
      <c r="A166" s="49" t="str">
        <f>IF(Entrées!B165="","",Entrées!B165)</f>
        <v/>
      </c>
      <c r="B166" s="50" t="str">
        <f t="shared" si="162"/>
        <v/>
      </c>
      <c r="C166" s="50" t="str">
        <f t="shared" si="163"/>
        <v/>
      </c>
      <c r="D166" s="50" t="str">
        <f t="shared" si="164"/>
        <v/>
      </c>
      <c r="E166" s="50" t="str">
        <f t="shared" si="165"/>
        <v/>
      </c>
      <c r="F166" s="50" t="str">
        <f t="shared" si="166"/>
        <v/>
      </c>
      <c r="G166" s="50" t="str">
        <f t="shared" si="167"/>
        <v/>
      </c>
      <c r="H166" s="50" t="str">
        <f t="shared" si="168"/>
        <v/>
      </c>
      <c r="I166" s="50" t="str">
        <f t="shared" si="169"/>
        <v/>
      </c>
      <c r="J166" s="50" t="str">
        <f t="shared" si="170"/>
        <v/>
      </c>
      <c r="K166" s="50" t="str">
        <f t="shared" si="171"/>
        <v/>
      </c>
      <c r="L166" s="50" t="str">
        <f t="shared" si="172"/>
        <v/>
      </c>
      <c r="M166" s="50" t="str">
        <f t="shared" si="173"/>
        <v/>
      </c>
      <c r="N166" s="50" t="str">
        <f t="shared" si="174"/>
        <v/>
      </c>
      <c r="O166" s="50" t="str">
        <f t="shared" si="175"/>
        <v/>
      </c>
      <c r="P166" s="50" t="str">
        <f t="shared" si="176"/>
        <v/>
      </c>
      <c r="Q166" s="50" t="str">
        <f t="shared" si="177"/>
        <v/>
      </c>
      <c r="R166" s="50" t="str">
        <f t="shared" si="178"/>
        <v/>
      </c>
      <c r="S166" s="50" t="str">
        <f t="shared" si="179"/>
        <v/>
      </c>
      <c r="T166" s="50" t="str">
        <f t="shared" si="180"/>
        <v/>
      </c>
      <c r="U166" s="50" t="str">
        <f t="shared" si="181"/>
        <v/>
      </c>
      <c r="V166" s="50" t="str">
        <f t="shared" si="182"/>
        <v/>
      </c>
      <c r="W166" s="50" t="str">
        <f t="shared" si="183"/>
        <v/>
      </c>
      <c r="X166" s="50" t="str">
        <f t="shared" si="184"/>
        <v/>
      </c>
      <c r="Y166" s="50" t="str">
        <f t="shared" si="185"/>
        <v/>
      </c>
      <c r="Z166" s="50" t="str">
        <f t="shared" si="186"/>
        <v/>
      </c>
      <c r="AA166" s="50" t="str">
        <f t="shared" si="187"/>
        <v/>
      </c>
      <c r="AB166" s="50" t="str">
        <f t="shared" si="188"/>
        <v/>
      </c>
    </row>
    <row r="167" spans="1:28" x14ac:dyDescent="0.35">
      <c r="A167" s="49" t="str">
        <f>IF(Entrées!B166="","",Entrées!B166)</f>
        <v/>
      </c>
      <c r="B167" s="50" t="str">
        <f t="shared" si="162"/>
        <v/>
      </c>
      <c r="C167" s="50" t="str">
        <f t="shared" si="163"/>
        <v/>
      </c>
      <c r="D167" s="50" t="str">
        <f t="shared" si="164"/>
        <v/>
      </c>
      <c r="E167" s="50" t="str">
        <f t="shared" si="165"/>
        <v/>
      </c>
      <c r="F167" s="50" t="str">
        <f t="shared" si="166"/>
        <v/>
      </c>
      <c r="G167" s="50" t="str">
        <f t="shared" si="167"/>
        <v/>
      </c>
      <c r="H167" s="50" t="str">
        <f t="shared" si="168"/>
        <v/>
      </c>
      <c r="I167" s="50" t="str">
        <f t="shared" si="169"/>
        <v/>
      </c>
      <c r="J167" s="50" t="str">
        <f t="shared" si="170"/>
        <v/>
      </c>
      <c r="K167" s="50" t="str">
        <f t="shared" si="171"/>
        <v/>
      </c>
      <c r="L167" s="50" t="str">
        <f t="shared" si="172"/>
        <v/>
      </c>
      <c r="M167" s="50" t="str">
        <f t="shared" si="173"/>
        <v/>
      </c>
      <c r="N167" s="50" t="str">
        <f t="shared" si="174"/>
        <v/>
      </c>
      <c r="O167" s="50" t="str">
        <f t="shared" si="175"/>
        <v/>
      </c>
      <c r="P167" s="50" t="str">
        <f t="shared" si="176"/>
        <v/>
      </c>
      <c r="Q167" s="50" t="str">
        <f t="shared" si="177"/>
        <v/>
      </c>
      <c r="R167" s="50" t="str">
        <f t="shared" si="178"/>
        <v/>
      </c>
      <c r="S167" s="50" t="str">
        <f t="shared" si="179"/>
        <v/>
      </c>
      <c r="T167" s="50" t="str">
        <f t="shared" si="180"/>
        <v/>
      </c>
      <c r="U167" s="50" t="str">
        <f t="shared" si="181"/>
        <v/>
      </c>
      <c r="V167" s="50" t="str">
        <f t="shared" si="182"/>
        <v/>
      </c>
      <c r="W167" s="50" t="str">
        <f t="shared" si="183"/>
        <v/>
      </c>
      <c r="X167" s="50" t="str">
        <f t="shared" si="184"/>
        <v/>
      </c>
      <c r="Y167" s="50" t="str">
        <f t="shared" si="185"/>
        <v/>
      </c>
      <c r="Z167" s="50" t="str">
        <f t="shared" si="186"/>
        <v/>
      </c>
      <c r="AA167" s="50" t="str">
        <f t="shared" si="187"/>
        <v/>
      </c>
      <c r="AB167" s="50" t="str">
        <f t="shared" si="188"/>
        <v/>
      </c>
    </row>
    <row r="168" spans="1:28" x14ac:dyDescent="0.35">
      <c r="A168" s="49" t="str">
        <f>IF(Entrées!B167="","",Entrées!B167)</f>
        <v/>
      </c>
      <c r="B168" s="50" t="str">
        <f t="shared" si="162"/>
        <v/>
      </c>
      <c r="C168" s="50" t="str">
        <f t="shared" si="163"/>
        <v/>
      </c>
      <c r="D168" s="50" t="str">
        <f t="shared" si="164"/>
        <v/>
      </c>
      <c r="E168" s="50" t="str">
        <f t="shared" si="165"/>
        <v/>
      </c>
      <c r="F168" s="50" t="str">
        <f t="shared" si="166"/>
        <v/>
      </c>
      <c r="G168" s="50" t="str">
        <f t="shared" si="167"/>
        <v/>
      </c>
      <c r="H168" s="50" t="str">
        <f t="shared" si="168"/>
        <v/>
      </c>
      <c r="I168" s="50" t="str">
        <f t="shared" si="169"/>
        <v/>
      </c>
      <c r="J168" s="50" t="str">
        <f t="shared" si="170"/>
        <v/>
      </c>
      <c r="K168" s="50" t="str">
        <f t="shared" si="171"/>
        <v/>
      </c>
      <c r="L168" s="50" t="str">
        <f t="shared" si="172"/>
        <v/>
      </c>
      <c r="M168" s="50" t="str">
        <f t="shared" si="173"/>
        <v/>
      </c>
      <c r="N168" s="50" t="str">
        <f t="shared" si="174"/>
        <v/>
      </c>
      <c r="O168" s="50" t="str">
        <f t="shared" si="175"/>
        <v/>
      </c>
      <c r="P168" s="50" t="str">
        <f t="shared" si="176"/>
        <v/>
      </c>
      <c r="Q168" s="50" t="str">
        <f t="shared" si="177"/>
        <v/>
      </c>
      <c r="R168" s="50" t="str">
        <f t="shared" si="178"/>
        <v/>
      </c>
      <c r="S168" s="50" t="str">
        <f t="shared" si="179"/>
        <v/>
      </c>
      <c r="T168" s="50" t="str">
        <f t="shared" si="180"/>
        <v/>
      </c>
      <c r="U168" s="50" t="str">
        <f t="shared" si="181"/>
        <v/>
      </c>
      <c r="V168" s="50" t="str">
        <f t="shared" si="182"/>
        <v/>
      </c>
      <c r="W168" s="50" t="str">
        <f t="shared" si="183"/>
        <v/>
      </c>
      <c r="X168" s="50" t="str">
        <f t="shared" si="184"/>
        <v/>
      </c>
      <c r="Y168" s="50" t="str">
        <f t="shared" si="185"/>
        <v/>
      </c>
      <c r="Z168" s="50" t="str">
        <f t="shared" si="186"/>
        <v/>
      </c>
      <c r="AA168" s="50" t="str">
        <f t="shared" si="187"/>
        <v/>
      </c>
      <c r="AB168" s="50" t="str">
        <f t="shared" si="188"/>
        <v/>
      </c>
    </row>
    <row r="169" spans="1:28" x14ac:dyDescent="0.35">
      <c r="A169" s="49" t="str">
        <f>IF(Entrées!B168="","",Entrées!B168)</f>
        <v/>
      </c>
      <c r="B169" s="50" t="str">
        <f t="shared" si="162"/>
        <v/>
      </c>
      <c r="C169" s="50" t="str">
        <f t="shared" si="163"/>
        <v/>
      </c>
      <c r="D169" s="50" t="str">
        <f t="shared" si="164"/>
        <v/>
      </c>
      <c r="E169" s="50" t="str">
        <f t="shared" si="165"/>
        <v/>
      </c>
      <c r="F169" s="50" t="str">
        <f t="shared" si="166"/>
        <v/>
      </c>
      <c r="G169" s="50" t="str">
        <f t="shared" si="167"/>
        <v/>
      </c>
      <c r="H169" s="50" t="str">
        <f t="shared" si="168"/>
        <v/>
      </c>
      <c r="I169" s="50" t="str">
        <f t="shared" si="169"/>
        <v/>
      </c>
      <c r="J169" s="50" t="str">
        <f t="shared" si="170"/>
        <v/>
      </c>
      <c r="K169" s="50" t="str">
        <f t="shared" si="171"/>
        <v/>
      </c>
      <c r="L169" s="50" t="str">
        <f t="shared" si="172"/>
        <v/>
      </c>
      <c r="M169" s="50" t="str">
        <f t="shared" si="173"/>
        <v/>
      </c>
      <c r="N169" s="50" t="str">
        <f t="shared" si="174"/>
        <v/>
      </c>
      <c r="O169" s="50" t="str">
        <f t="shared" si="175"/>
        <v/>
      </c>
      <c r="P169" s="50" t="str">
        <f t="shared" si="176"/>
        <v/>
      </c>
      <c r="Q169" s="50" t="str">
        <f t="shared" si="177"/>
        <v/>
      </c>
      <c r="R169" s="50" t="str">
        <f t="shared" si="178"/>
        <v/>
      </c>
      <c r="S169" s="50" t="str">
        <f t="shared" si="179"/>
        <v/>
      </c>
      <c r="T169" s="50" t="str">
        <f t="shared" si="180"/>
        <v/>
      </c>
      <c r="U169" s="50" t="str">
        <f t="shared" si="181"/>
        <v/>
      </c>
      <c r="V169" s="50" t="str">
        <f t="shared" si="182"/>
        <v/>
      </c>
      <c r="W169" s="50" t="str">
        <f t="shared" si="183"/>
        <v/>
      </c>
      <c r="X169" s="50" t="str">
        <f t="shared" si="184"/>
        <v/>
      </c>
      <c r="Y169" s="50" t="str">
        <f t="shared" si="185"/>
        <v/>
      </c>
      <c r="Z169" s="50" t="str">
        <f t="shared" si="186"/>
        <v/>
      </c>
      <c r="AA169" s="50" t="str">
        <f t="shared" si="187"/>
        <v/>
      </c>
      <c r="AB169" s="50" t="str">
        <f t="shared" si="188"/>
        <v/>
      </c>
    </row>
    <row r="170" spans="1:28" x14ac:dyDescent="0.35">
      <c r="A170" s="49" t="str">
        <f>IF(Entrées!B169="","",Entrées!B169)</f>
        <v/>
      </c>
      <c r="B170" s="50" t="str">
        <f t="shared" si="162"/>
        <v/>
      </c>
      <c r="C170" s="50" t="str">
        <f t="shared" si="163"/>
        <v/>
      </c>
      <c r="D170" s="50" t="str">
        <f t="shared" si="164"/>
        <v/>
      </c>
      <c r="E170" s="50" t="str">
        <f t="shared" si="165"/>
        <v/>
      </c>
      <c r="F170" s="50" t="str">
        <f t="shared" si="166"/>
        <v/>
      </c>
      <c r="G170" s="50" t="str">
        <f t="shared" si="167"/>
        <v/>
      </c>
      <c r="H170" s="50" t="str">
        <f t="shared" si="168"/>
        <v/>
      </c>
      <c r="I170" s="50" t="str">
        <f t="shared" si="169"/>
        <v/>
      </c>
      <c r="J170" s="50" t="str">
        <f t="shared" si="170"/>
        <v/>
      </c>
      <c r="K170" s="50" t="str">
        <f t="shared" si="171"/>
        <v/>
      </c>
      <c r="L170" s="50" t="str">
        <f t="shared" si="172"/>
        <v/>
      </c>
      <c r="M170" s="50" t="str">
        <f t="shared" si="173"/>
        <v/>
      </c>
      <c r="N170" s="50" t="str">
        <f t="shared" si="174"/>
        <v/>
      </c>
      <c r="O170" s="50" t="str">
        <f t="shared" si="175"/>
        <v/>
      </c>
      <c r="P170" s="50" t="str">
        <f t="shared" si="176"/>
        <v/>
      </c>
      <c r="Q170" s="50" t="str">
        <f t="shared" si="177"/>
        <v/>
      </c>
      <c r="R170" s="50" t="str">
        <f t="shared" si="178"/>
        <v/>
      </c>
      <c r="S170" s="50" t="str">
        <f t="shared" si="179"/>
        <v/>
      </c>
      <c r="T170" s="50" t="str">
        <f t="shared" si="180"/>
        <v/>
      </c>
      <c r="U170" s="50" t="str">
        <f t="shared" si="181"/>
        <v/>
      </c>
      <c r="V170" s="50" t="str">
        <f t="shared" si="182"/>
        <v/>
      </c>
      <c r="W170" s="50" t="str">
        <f t="shared" si="183"/>
        <v/>
      </c>
      <c r="X170" s="50" t="str">
        <f t="shared" si="184"/>
        <v/>
      </c>
      <c r="Y170" s="50" t="str">
        <f t="shared" si="185"/>
        <v/>
      </c>
      <c r="Z170" s="50" t="str">
        <f t="shared" si="186"/>
        <v/>
      </c>
      <c r="AA170" s="50" t="str">
        <f t="shared" si="187"/>
        <v/>
      </c>
      <c r="AB170" s="50" t="str">
        <f t="shared" si="188"/>
        <v/>
      </c>
    </row>
    <row r="171" spans="1:28" x14ac:dyDescent="0.35">
      <c r="A171" s="49" t="str">
        <f>IF(Entrées!B170="","",Entrées!B170)</f>
        <v/>
      </c>
      <c r="B171" s="50" t="str">
        <f t="shared" si="162"/>
        <v/>
      </c>
      <c r="C171" s="50" t="str">
        <f t="shared" si="163"/>
        <v/>
      </c>
      <c r="D171" s="50" t="str">
        <f t="shared" si="164"/>
        <v/>
      </c>
      <c r="E171" s="50" t="str">
        <f t="shared" si="165"/>
        <v/>
      </c>
      <c r="F171" s="50" t="str">
        <f t="shared" si="166"/>
        <v/>
      </c>
      <c r="G171" s="50" t="str">
        <f t="shared" si="167"/>
        <v/>
      </c>
      <c r="H171" s="50" t="str">
        <f t="shared" si="168"/>
        <v/>
      </c>
      <c r="I171" s="50" t="str">
        <f t="shared" si="169"/>
        <v/>
      </c>
      <c r="J171" s="50" t="str">
        <f t="shared" si="170"/>
        <v/>
      </c>
      <c r="K171" s="50" t="str">
        <f t="shared" si="171"/>
        <v/>
      </c>
      <c r="L171" s="50" t="str">
        <f t="shared" si="172"/>
        <v/>
      </c>
      <c r="M171" s="50" t="str">
        <f t="shared" si="173"/>
        <v/>
      </c>
      <c r="N171" s="50" t="str">
        <f t="shared" si="174"/>
        <v/>
      </c>
      <c r="O171" s="50" t="str">
        <f t="shared" si="175"/>
        <v/>
      </c>
      <c r="P171" s="50" t="str">
        <f t="shared" si="176"/>
        <v/>
      </c>
      <c r="Q171" s="50" t="str">
        <f t="shared" si="177"/>
        <v/>
      </c>
      <c r="R171" s="50" t="str">
        <f t="shared" si="178"/>
        <v/>
      </c>
      <c r="S171" s="50" t="str">
        <f t="shared" si="179"/>
        <v/>
      </c>
      <c r="T171" s="50" t="str">
        <f t="shared" si="180"/>
        <v/>
      </c>
      <c r="U171" s="50" t="str">
        <f t="shared" si="181"/>
        <v/>
      </c>
      <c r="V171" s="50" t="str">
        <f t="shared" si="182"/>
        <v/>
      </c>
      <c r="W171" s="50" t="str">
        <f t="shared" si="183"/>
        <v/>
      </c>
      <c r="X171" s="50" t="str">
        <f t="shared" si="184"/>
        <v/>
      </c>
      <c r="Y171" s="50" t="str">
        <f t="shared" si="185"/>
        <v/>
      </c>
      <c r="Z171" s="50" t="str">
        <f t="shared" si="186"/>
        <v/>
      </c>
      <c r="AA171" s="50" t="str">
        <f t="shared" si="187"/>
        <v/>
      </c>
      <c r="AB171" s="50" t="str">
        <f t="shared" si="188"/>
        <v/>
      </c>
    </row>
    <row r="172" spans="1:28" x14ac:dyDescent="0.35">
      <c r="A172" s="49" t="str">
        <f>IF(Entrées!B171="","",Entrées!B171)</f>
        <v/>
      </c>
      <c r="B172" s="50" t="str">
        <f t="shared" si="162"/>
        <v/>
      </c>
      <c r="C172" s="50" t="str">
        <f t="shared" si="163"/>
        <v/>
      </c>
      <c r="D172" s="50" t="str">
        <f t="shared" si="164"/>
        <v/>
      </c>
      <c r="E172" s="50" t="str">
        <f t="shared" si="165"/>
        <v/>
      </c>
      <c r="F172" s="50" t="str">
        <f t="shared" si="166"/>
        <v/>
      </c>
      <c r="G172" s="50" t="str">
        <f t="shared" si="167"/>
        <v/>
      </c>
      <c r="H172" s="50" t="str">
        <f t="shared" si="168"/>
        <v/>
      </c>
      <c r="I172" s="50" t="str">
        <f t="shared" si="169"/>
        <v/>
      </c>
      <c r="J172" s="50" t="str">
        <f t="shared" si="170"/>
        <v/>
      </c>
      <c r="K172" s="50" t="str">
        <f t="shared" si="171"/>
        <v/>
      </c>
      <c r="L172" s="50" t="str">
        <f t="shared" si="172"/>
        <v/>
      </c>
      <c r="M172" s="50" t="str">
        <f t="shared" si="173"/>
        <v/>
      </c>
      <c r="N172" s="50" t="str">
        <f t="shared" si="174"/>
        <v/>
      </c>
      <c r="O172" s="50" t="str">
        <f t="shared" si="175"/>
        <v/>
      </c>
      <c r="P172" s="50" t="str">
        <f t="shared" si="176"/>
        <v/>
      </c>
      <c r="Q172" s="50" t="str">
        <f t="shared" si="177"/>
        <v/>
      </c>
      <c r="R172" s="50" t="str">
        <f t="shared" si="178"/>
        <v/>
      </c>
      <c r="S172" s="50" t="str">
        <f t="shared" si="179"/>
        <v/>
      </c>
      <c r="T172" s="50" t="str">
        <f t="shared" si="180"/>
        <v/>
      </c>
      <c r="U172" s="50" t="str">
        <f t="shared" si="181"/>
        <v/>
      </c>
      <c r="V172" s="50" t="str">
        <f t="shared" si="182"/>
        <v/>
      </c>
      <c r="W172" s="50" t="str">
        <f t="shared" si="183"/>
        <v/>
      </c>
      <c r="X172" s="50" t="str">
        <f t="shared" si="184"/>
        <v/>
      </c>
      <c r="Y172" s="50" t="str">
        <f t="shared" si="185"/>
        <v/>
      </c>
      <c r="Z172" s="50" t="str">
        <f t="shared" si="186"/>
        <v/>
      </c>
      <c r="AA172" s="50" t="str">
        <f t="shared" si="187"/>
        <v/>
      </c>
      <c r="AB172" s="50" t="str">
        <f t="shared" si="188"/>
        <v/>
      </c>
    </row>
    <row r="173" spans="1:28" x14ac:dyDescent="0.35">
      <c r="A173" s="49" t="str">
        <f>IF(Entrées!B172="","",Entrées!B172)</f>
        <v/>
      </c>
      <c r="B173" s="50" t="str">
        <f t="shared" si="162"/>
        <v/>
      </c>
      <c r="C173" s="50" t="str">
        <f t="shared" si="163"/>
        <v/>
      </c>
      <c r="D173" s="50" t="str">
        <f t="shared" si="164"/>
        <v/>
      </c>
      <c r="E173" s="50" t="str">
        <f t="shared" si="165"/>
        <v/>
      </c>
      <c r="F173" s="50" t="str">
        <f t="shared" si="166"/>
        <v/>
      </c>
      <c r="G173" s="50" t="str">
        <f t="shared" si="167"/>
        <v/>
      </c>
      <c r="H173" s="50" t="str">
        <f t="shared" si="168"/>
        <v/>
      </c>
      <c r="I173" s="50" t="str">
        <f t="shared" si="169"/>
        <v/>
      </c>
      <c r="J173" s="50" t="str">
        <f t="shared" si="170"/>
        <v/>
      </c>
      <c r="K173" s="50" t="str">
        <f t="shared" si="171"/>
        <v/>
      </c>
      <c r="L173" s="50" t="str">
        <f t="shared" si="172"/>
        <v/>
      </c>
      <c r="M173" s="50" t="str">
        <f t="shared" si="173"/>
        <v/>
      </c>
      <c r="N173" s="50" t="str">
        <f t="shared" si="174"/>
        <v/>
      </c>
      <c r="O173" s="50" t="str">
        <f t="shared" si="175"/>
        <v/>
      </c>
      <c r="P173" s="50" t="str">
        <f t="shared" si="176"/>
        <v/>
      </c>
      <c r="Q173" s="50" t="str">
        <f t="shared" si="177"/>
        <v/>
      </c>
      <c r="R173" s="50" t="str">
        <f t="shared" si="178"/>
        <v/>
      </c>
      <c r="S173" s="50" t="str">
        <f t="shared" si="179"/>
        <v/>
      </c>
      <c r="T173" s="50" t="str">
        <f t="shared" si="180"/>
        <v/>
      </c>
      <c r="U173" s="50" t="str">
        <f t="shared" si="181"/>
        <v/>
      </c>
      <c r="V173" s="50" t="str">
        <f t="shared" si="182"/>
        <v/>
      </c>
      <c r="W173" s="50" t="str">
        <f t="shared" si="183"/>
        <v/>
      </c>
      <c r="X173" s="50" t="str">
        <f t="shared" si="184"/>
        <v/>
      </c>
      <c r="Y173" s="50" t="str">
        <f t="shared" si="185"/>
        <v/>
      </c>
      <c r="Z173" s="50" t="str">
        <f t="shared" si="186"/>
        <v/>
      </c>
      <c r="AA173" s="50" t="str">
        <f t="shared" si="187"/>
        <v/>
      </c>
      <c r="AB173" s="50" t="str">
        <f t="shared" si="188"/>
        <v/>
      </c>
    </row>
    <row r="174" spans="1:28" x14ac:dyDescent="0.35">
      <c r="A174" s="49" t="str">
        <f>IF(Entrées!B173="","",Entrées!B173)</f>
        <v/>
      </c>
      <c r="B174" s="50" t="str">
        <f t="shared" si="162"/>
        <v/>
      </c>
      <c r="C174" s="50" t="str">
        <f t="shared" si="163"/>
        <v/>
      </c>
      <c r="D174" s="50" t="str">
        <f t="shared" si="164"/>
        <v/>
      </c>
      <c r="E174" s="50" t="str">
        <f t="shared" si="165"/>
        <v/>
      </c>
      <c r="F174" s="50" t="str">
        <f t="shared" si="166"/>
        <v/>
      </c>
      <c r="G174" s="50" t="str">
        <f t="shared" si="167"/>
        <v/>
      </c>
      <c r="H174" s="50" t="str">
        <f t="shared" si="168"/>
        <v/>
      </c>
      <c r="I174" s="50" t="str">
        <f t="shared" si="169"/>
        <v/>
      </c>
      <c r="J174" s="50" t="str">
        <f t="shared" si="170"/>
        <v/>
      </c>
      <c r="K174" s="50" t="str">
        <f t="shared" si="171"/>
        <v/>
      </c>
      <c r="L174" s="50" t="str">
        <f t="shared" si="172"/>
        <v/>
      </c>
      <c r="M174" s="50" t="str">
        <f t="shared" si="173"/>
        <v/>
      </c>
      <c r="N174" s="50" t="str">
        <f t="shared" si="174"/>
        <v/>
      </c>
      <c r="O174" s="50" t="str">
        <f t="shared" si="175"/>
        <v/>
      </c>
      <c r="P174" s="50" t="str">
        <f t="shared" si="176"/>
        <v/>
      </c>
      <c r="Q174" s="50" t="str">
        <f t="shared" si="177"/>
        <v/>
      </c>
      <c r="R174" s="50" t="str">
        <f t="shared" si="178"/>
        <v/>
      </c>
      <c r="S174" s="50" t="str">
        <f t="shared" si="179"/>
        <v/>
      </c>
      <c r="T174" s="50" t="str">
        <f t="shared" si="180"/>
        <v/>
      </c>
      <c r="U174" s="50" t="str">
        <f t="shared" si="181"/>
        <v/>
      </c>
      <c r="V174" s="50" t="str">
        <f t="shared" si="182"/>
        <v/>
      </c>
      <c r="W174" s="50" t="str">
        <f t="shared" si="183"/>
        <v/>
      </c>
      <c r="X174" s="50" t="str">
        <f t="shared" si="184"/>
        <v/>
      </c>
      <c r="Y174" s="50" t="str">
        <f t="shared" si="185"/>
        <v/>
      </c>
      <c r="Z174" s="50" t="str">
        <f t="shared" si="186"/>
        <v/>
      </c>
      <c r="AA174" s="50" t="str">
        <f t="shared" si="187"/>
        <v/>
      </c>
      <c r="AB174" s="50" t="str">
        <f t="shared" si="188"/>
        <v/>
      </c>
    </row>
    <row r="175" spans="1:28" x14ac:dyDescent="0.35">
      <c r="A175" s="49" t="str">
        <f>IF(Entrées!B174="","",Entrées!B174)</f>
        <v/>
      </c>
      <c r="B175" s="50" t="str">
        <f t="shared" si="162"/>
        <v/>
      </c>
      <c r="C175" s="50" t="str">
        <f t="shared" si="163"/>
        <v/>
      </c>
      <c r="D175" s="50" t="str">
        <f t="shared" si="164"/>
        <v/>
      </c>
      <c r="E175" s="50" t="str">
        <f t="shared" si="165"/>
        <v/>
      </c>
      <c r="F175" s="50" t="str">
        <f t="shared" si="166"/>
        <v/>
      </c>
      <c r="G175" s="50" t="str">
        <f t="shared" si="167"/>
        <v/>
      </c>
      <c r="H175" s="50" t="str">
        <f t="shared" si="168"/>
        <v/>
      </c>
      <c r="I175" s="50" t="str">
        <f t="shared" si="169"/>
        <v/>
      </c>
      <c r="J175" s="50" t="str">
        <f t="shared" si="170"/>
        <v/>
      </c>
      <c r="K175" s="50" t="str">
        <f t="shared" si="171"/>
        <v/>
      </c>
      <c r="L175" s="50" t="str">
        <f t="shared" si="172"/>
        <v/>
      </c>
      <c r="M175" s="50" t="str">
        <f t="shared" si="173"/>
        <v/>
      </c>
      <c r="N175" s="50" t="str">
        <f t="shared" si="174"/>
        <v/>
      </c>
      <c r="O175" s="50" t="str">
        <f t="shared" si="175"/>
        <v/>
      </c>
      <c r="P175" s="50" t="str">
        <f t="shared" si="176"/>
        <v/>
      </c>
      <c r="Q175" s="50" t="str">
        <f t="shared" si="177"/>
        <v/>
      </c>
      <c r="R175" s="50" t="str">
        <f t="shared" si="178"/>
        <v/>
      </c>
      <c r="S175" s="50" t="str">
        <f t="shared" si="179"/>
        <v/>
      </c>
      <c r="T175" s="50" t="str">
        <f t="shared" si="180"/>
        <v/>
      </c>
      <c r="U175" s="50" t="str">
        <f t="shared" si="181"/>
        <v/>
      </c>
      <c r="V175" s="50" t="str">
        <f t="shared" si="182"/>
        <v/>
      </c>
      <c r="W175" s="50" t="str">
        <f t="shared" si="183"/>
        <v/>
      </c>
      <c r="X175" s="50" t="str">
        <f t="shared" si="184"/>
        <v/>
      </c>
      <c r="Y175" s="50" t="str">
        <f t="shared" si="185"/>
        <v/>
      </c>
      <c r="Z175" s="50" t="str">
        <f t="shared" si="186"/>
        <v/>
      </c>
      <c r="AA175" s="50" t="str">
        <f t="shared" si="187"/>
        <v/>
      </c>
      <c r="AB175" s="50" t="str">
        <f t="shared" si="188"/>
        <v/>
      </c>
    </row>
    <row r="176" spans="1:28" x14ac:dyDescent="0.35">
      <c r="A176" s="49" t="str">
        <f>IF(Entrées!B175="","",Entrées!B175)</f>
        <v/>
      </c>
      <c r="B176" s="50" t="str">
        <f t="shared" si="162"/>
        <v/>
      </c>
      <c r="C176" s="50" t="str">
        <f t="shared" si="163"/>
        <v/>
      </c>
      <c r="D176" s="50" t="str">
        <f t="shared" si="164"/>
        <v/>
      </c>
      <c r="E176" s="50" t="str">
        <f t="shared" si="165"/>
        <v/>
      </c>
      <c r="F176" s="50" t="str">
        <f t="shared" si="166"/>
        <v/>
      </c>
      <c r="G176" s="50" t="str">
        <f t="shared" si="167"/>
        <v/>
      </c>
      <c r="H176" s="50" t="str">
        <f t="shared" si="168"/>
        <v/>
      </c>
      <c r="I176" s="50" t="str">
        <f t="shared" si="169"/>
        <v/>
      </c>
      <c r="J176" s="50" t="str">
        <f t="shared" si="170"/>
        <v/>
      </c>
      <c r="K176" s="50" t="str">
        <f t="shared" si="171"/>
        <v/>
      </c>
      <c r="L176" s="50" t="str">
        <f t="shared" si="172"/>
        <v/>
      </c>
      <c r="M176" s="50" t="str">
        <f t="shared" si="173"/>
        <v/>
      </c>
      <c r="N176" s="50" t="str">
        <f t="shared" si="174"/>
        <v/>
      </c>
      <c r="O176" s="50" t="str">
        <f t="shared" si="175"/>
        <v/>
      </c>
      <c r="P176" s="50" t="str">
        <f t="shared" si="176"/>
        <v/>
      </c>
      <c r="Q176" s="50" t="str">
        <f t="shared" si="177"/>
        <v/>
      </c>
      <c r="R176" s="50" t="str">
        <f t="shared" si="178"/>
        <v/>
      </c>
      <c r="S176" s="50" t="str">
        <f t="shared" si="179"/>
        <v/>
      </c>
      <c r="T176" s="50" t="str">
        <f t="shared" si="180"/>
        <v/>
      </c>
      <c r="U176" s="50" t="str">
        <f t="shared" si="181"/>
        <v/>
      </c>
      <c r="V176" s="50" t="str">
        <f t="shared" si="182"/>
        <v/>
      </c>
      <c r="W176" s="50" t="str">
        <f t="shared" si="183"/>
        <v/>
      </c>
      <c r="X176" s="50" t="str">
        <f t="shared" si="184"/>
        <v/>
      </c>
      <c r="Y176" s="50" t="str">
        <f t="shared" si="185"/>
        <v/>
      </c>
      <c r="Z176" s="50" t="str">
        <f t="shared" si="186"/>
        <v/>
      </c>
      <c r="AA176" s="50" t="str">
        <f t="shared" si="187"/>
        <v/>
      </c>
      <c r="AB176" s="50" t="str">
        <f t="shared" si="188"/>
        <v/>
      </c>
    </row>
    <row r="177" spans="1:28" x14ac:dyDescent="0.35">
      <c r="A177" s="49" t="str">
        <f>IF(Entrées!B176="","",Entrées!B176)</f>
        <v/>
      </c>
      <c r="B177" s="50" t="str">
        <f t="shared" si="162"/>
        <v/>
      </c>
      <c r="C177" s="50" t="str">
        <f t="shared" si="163"/>
        <v/>
      </c>
      <c r="D177" s="50" t="str">
        <f t="shared" si="164"/>
        <v/>
      </c>
      <c r="E177" s="50" t="str">
        <f t="shared" si="165"/>
        <v/>
      </c>
      <c r="F177" s="50" t="str">
        <f t="shared" si="166"/>
        <v/>
      </c>
      <c r="G177" s="50" t="str">
        <f t="shared" si="167"/>
        <v/>
      </c>
      <c r="H177" s="50" t="str">
        <f t="shared" si="168"/>
        <v/>
      </c>
      <c r="I177" s="50" t="str">
        <f t="shared" si="169"/>
        <v/>
      </c>
      <c r="J177" s="50" t="str">
        <f t="shared" si="170"/>
        <v/>
      </c>
      <c r="K177" s="50" t="str">
        <f t="shared" si="171"/>
        <v/>
      </c>
      <c r="L177" s="50" t="str">
        <f t="shared" si="172"/>
        <v/>
      </c>
      <c r="M177" s="50" t="str">
        <f t="shared" si="173"/>
        <v/>
      </c>
      <c r="N177" s="50" t="str">
        <f t="shared" si="174"/>
        <v/>
      </c>
      <c r="O177" s="50" t="str">
        <f t="shared" si="175"/>
        <v/>
      </c>
      <c r="P177" s="50" t="str">
        <f t="shared" si="176"/>
        <v/>
      </c>
      <c r="Q177" s="50" t="str">
        <f t="shared" si="177"/>
        <v/>
      </c>
      <c r="R177" s="50" t="str">
        <f t="shared" si="178"/>
        <v/>
      </c>
      <c r="S177" s="50" t="str">
        <f t="shared" si="179"/>
        <v/>
      </c>
      <c r="T177" s="50" t="str">
        <f t="shared" si="180"/>
        <v/>
      </c>
      <c r="U177" s="50" t="str">
        <f t="shared" si="181"/>
        <v/>
      </c>
      <c r="V177" s="50" t="str">
        <f t="shared" si="182"/>
        <v/>
      </c>
      <c r="W177" s="50" t="str">
        <f t="shared" si="183"/>
        <v/>
      </c>
      <c r="X177" s="50" t="str">
        <f t="shared" si="184"/>
        <v/>
      </c>
      <c r="Y177" s="50" t="str">
        <f t="shared" si="185"/>
        <v/>
      </c>
      <c r="Z177" s="50" t="str">
        <f t="shared" si="186"/>
        <v/>
      </c>
      <c r="AA177" s="50" t="str">
        <f t="shared" si="187"/>
        <v/>
      </c>
      <c r="AB177" s="50" t="str">
        <f t="shared" si="188"/>
        <v/>
      </c>
    </row>
    <row r="178" spans="1:28" x14ac:dyDescent="0.35">
      <c r="A178" s="49" t="str">
        <f>IF(Entrées!B177="","",Entrées!B177)</f>
        <v/>
      </c>
      <c r="B178" s="50" t="str">
        <f t="shared" si="162"/>
        <v/>
      </c>
      <c r="C178" s="50" t="str">
        <f t="shared" si="163"/>
        <v/>
      </c>
      <c r="D178" s="50" t="str">
        <f t="shared" si="164"/>
        <v/>
      </c>
      <c r="E178" s="50" t="str">
        <f t="shared" si="165"/>
        <v/>
      </c>
      <c r="F178" s="50" t="str">
        <f t="shared" si="166"/>
        <v/>
      </c>
      <c r="G178" s="50" t="str">
        <f t="shared" si="167"/>
        <v/>
      </c>
      <c r="H178" s="50" t="str">
        <f t="shared" si="168"/>
        <v/>
      </c>
      <c r="I178" s="50" t="str">
        <f t="shared" si="169"/>
        <v/>
      </c>
      <c r="J178" s="50" t="str">
        <f t="shared" si="170"/>
        <v/>
      </c>
      <c r="K178" s="50" t="str">
        <f t="shared" si="171"/>
        <v/>
      </c>
      <c r="L178" s="50" t="str">
        <f t="shared" si="172"/>
        <v/>
      </c>
      <c r="M178" s="50" t="str">
        <f t="shared" si="173"/>
        <v/>
      </c>
      <c r="N178" s="50" t="str">
        <f t="shared" si="174"/>
        <v/>
      </c>
      <c r="O178" s="50" t="str">
        <f t="shared" si="175"/>
        <v/>
      </c>
      <c r="P178" s="50" t="str">
        <f t="shared" si="176"/>
        <v/>
      </c>
      <c r="Q178" s="50" t="str">
        <f t="shared" si="177"/>
        <v/>
      </c>
      <c r="R178" s="50" t="str">
        <f t="shared" si="178"/>
        <v/>
      </c>
      <c r="S178" s="50" t="str">
        <f t="shared" si="179"/>
        <v/>
      </c>
      <c r="T178" s="50" t="str">
        <f t="shared" si="180"/>
        <v/>
      </c>
      <c r="U178" s="50" t="str">
        <f t="shared" si="181"/>
        <v/>
      </c>
      <c r="V178" s="50" t="str">
        <f t="shared" si="182"/>
        <v/>
      </c>
      <c r="W178" s="50" t="str">
        <f t="shared" si="183"/>
        <v/>
      </c>
      <c r="X178" s="50" t="str">
        <f t="shared" si="184"/>
        <v/>
      </c>
      <c r="Y178" s="50" t="str">
        <f t="shared" si="185"/>
        <v/>
      </c>
      <c r="Z178" s="50" t="str">
        <f t="shared" si="186"/>
        <v/>
      </c>
      <c r="AA178" s="50" t="str">
        <f t="shared" si="187"/>
        <v/>
      </c>
      <c r="AB178" s="50" t="str">
        <f t="shared" si="188"/>
        <v/>
      </c>
    </row>
    <row r="179" spans="1:28" x14ac:dyDescent="0.35">
      <c r="A179" s="49" t="str">
        <f>IF(Entrées!B178="","",Entrées!B178)</f>
        <v/>
      </c>
      <c r="B179" s="50" t="str">
        <f t="shared" si="162"/>
        <v/>
      </c>
      <c r="C179" s="50" t="str">
        <f t="shared" si="163"/>
        <v/>
      </c>
      <c r="D179" s="50" t="str">
        <f t="shared" si="164"/>
        <v/>
      </c>
      <c r="E179" s="50" t="str">
        <f t="shared" si="165"/>
        <v/>
      </c>
      <c r="F179" s="50" t="str">
        <f t="shared" si="166"/>
        <v/>
      </c>
      <c r="G179" s="50" t="str">
        <f t="shared" si="167"/>
        <v/>
      </c>
      <c r="H179" s="50" t="str">
        <f t="shared" si="168"/>
        <v/>
      </c>
      <c r="I179" s="50" t="str">
        <f t="shared" si="169"/>
        <v/>
      </c>
      <c r="J179" s="50" t="str">
        <f t="shared" si="170"/>
        <v/>
      </c>
      <c r="K179" s="50" t="str">
        <f t="shared" si="171"/>
        <v/>
      </c>
      <c r="L179" s="50" t="str">
        <f t="shared" si="172"/>
        <v/>
      </c>
      <c r="M179" s="50" t="str">
        <f t="shared" si="173"/>
        <v/>
      </c>
      <c r="N179" s="50" t="str">
        <f t="shared" si="174"/>
        <v/>
      </c>
      <c r="O179" s="50" t="str">
        <f t="shared" si="175"/>
        <v/>
      </c>
      <c r="P179" s="50" t="str">
        <f t="shared" si="176"/>
        <v/>
      </c>
      <c r="Q179" s="50" t="str">
        <f t="shared" si="177"/>
        <v/>
      </c>
      <c r="R179" s="50" t="str">
        <f t="shared" si="178"/>
        <v/>
      </c>
      <c r="S179" s="50" t="str">
        <f t="shared" si="179"/>
        <v/>
      </c>
      <c r="T179" s="50" t="str">
        <f t="shared" si="180"/>
        <v/>
      </c>
      <c r="U179" s="50" t="str">
        <f t="shared" si="181"/>
        <v/>
      </c>
      <c r="V179" s="50" t="str">
        <f t="shared" si="182"/>
        <v/>
      </c>
      <c r="W179" s="50" t="str">
        <f t="shared" si="183"/>
        <v/>
      </c>
      <c r="X179" s="50" t="str">
        <f t="shared" si="184"/>
        <v/>
      </c>
      <c r="Y179" s="50" t="str">
        <f t="shared" si="185"/>
        <v/>
      </c>
      <c r="Z179" s="50" t="str">
        <f t="shared" si="186"/>
        <v/>
      </c>
      <c r="AA179" s="50" t="str">
        <f t="shared" si="187"/>
        <v/>
      </c>
      <c r="AB179" s="50" t="str">
        <f t="shared" si="188"/>
        <v/>
      </c>
    </row>
    <row r="180" spans="1:28" x14ac:dyDescent="0.35">
      <c r="A180" s="49" t="str">
        <f>IF(Entrées!B179="","",Entrées!B179)</f>
        <v/>
      </c>
      <c r="B180" s="50" t="str">
        <f t="shared" si="162"/>
        <v/>
      </c>
      <c r="C180" s="50" t="str">
        <f t="shared" si="163"/>
        <v/>
      </c>
      <c r="D180" s="50" t="str">
        <f t="shared" si="164"/>
        <v/>
      </c>
      <c r="E180" s="50" t="str">
        <f t="shared" si="165"/>
        <v/>
      </c>
      <c r="F180" s="50" t="str">
        <f t="shared" si="166"/>
        <v/>
      </c>
      <c r="G180" s="50" t="str">
        <f t="shared" si="167"/>
        <v/>
      </c>
      <c r="H180" s="50" t="str">
        <f t="shared" si="168"/>
        <v/>
      </c>
      <c r="I180" s="50" t="str">
        <f t="shared" si="169"/>
        <v/>
      </c>
      <c r="J180" s="50" t="str">
        <f t="shared" si="170"/>
        <v/>
      </c>
      <c r="K180" s="50" t="str">
        <f t="shared" si="171"/>
        <v/>
      </c>
      <c r="L180" s="50" t="str">
        <f t="shared" si="172"/>
        <v/>
      </c>
      <c r="M180" s="50" t="str">
        <f t="shared" si="173"/>
        <v/>
      </c>
      <c r="N180" s="50" t="str">
        <f t="shared" si="174"/>
        <v/>
      </c>
      <c r="O180" s="50" t="str">
        <f t="shared" si="175"/>
        <v/>
      </c>
      <c r="P180" s="50" t="str">
        <f t="shared" si="176"/>
        <v/>
      </c>
      <c r="Q180" s="50" t="str">
        <f t="shared" si="177"/>
        <v/>
      </c>
      <c r="R180" s="50" t="str">
        <f t="shared" si="178"/>
        <v/>
      </c>
      <c r="S180" s="50" t="str">
        <f t="shared" si="179"/>
        <v/>
      </c>
      <c r="T180" s="50" t="str">
        <f t="shared" si="180"/>
        <v/>
      </c>
      <c r="U180" s="50" t="str">
        <f t="shared" si="181"/>
        <v/>
      </c>
      <c r="V180" s="50" t="str">
        <f t="shared" si="182"/>
        <v/>
      </c>
      <c r="W180" s="50" t="str">
        <f t="shared" si="183"/>
        <v/>
      </c>
      <c r="X180" s="50" t="str">
        <f t="shared" si="184"/>
        <v/>
      </c>
      <c r="Y180" s="50" t="str">
        <f t="shared" si="185"/>
        <v/>
      </c>
      <c r="Z180" s="50" t="str">
        <f t="shared" si="186"/>
        <v/>
      </c>
      <c r="AA180" s="50" t="str">
        <f t="shared" si="187"/>
        <v/>
      </c>
      <c r="AB180" s="50" t="str">
        <f t="shared" si="188"/>
        <v/>
      </c>
    </row>
    <row r="181" spans="1:28" x14ac:dyDescent="0.35">
      <c r="A181" s="49" t="str">
        <f>IF(Entrées!B180="","",Entrées!B180)</f>
        <v/>
      </c>
      <c r="B181" s="50" t="str">
        <f t="shared" si="162"/>
        <v/>
      </c>
      <c r="C181" s="50" t="str">
        <f t="shared" si="163"/>
        <v/>
      </c>
      <c r="D181" s="50" t="str">
        <f t="shared" si="164"/>
        <v/>
      </c>
      <c r="E181" s="50" t="str">
        <f t="shared" si="165"/>
        <v/>
      </c>
      <c r="F181" s="50" t="str">
        <f t="shared" si="166"/>
        <v/>
      </c>
      <c r="G181" s="50" t="str">
        <f t="shared" si="167"/>
        <v/>
      </c>
      <c r="H181" s="50" t="str">
        <f t="shared" si="168"/>
        <v/>
      </c>
      <c r="I181" s="50" t="str">
        <f t="shared" si="169"/>
        <v/>
      </c>
      <c r="J181" s="50" t="str">
        <f t="shared" si="170"/>
        <v/>
      </c>
      <c r="K181" s="50" t="str">
        <f t="shared" si="171"/>
        <v/>
      </c>
      <c r="L181" s="50" t="str">
        <f t="shared" si="172"/>
        <v/>
      </c>
      <c r="M181" s="50" t="str">
        <f t="shared" si="173"/>
        <v/>
      </c>
      <c r="N181" s="50" t="str">
        <f t="shared" si="174"/>
        <v/>
      </c>
      <c r="O181" s="50" t="str">
        <f t="shared" si="175"/>
        <v/>
      </c>
      <c r="P181" s="50" t="str">
        <f t="shared" si="176"/>
        <v/>
      </c>
      <c r="Q181" s="50" t="str">
        <f t="shared" si="177"/>
        <v/>
      </c>
      <c r="R181" s="50" t="str">
        <f t="shared" si="178"/>
        <v/>
      </c>
      <c r="S181" s="50" t="str">
        <f t="shared" si="179"/>
        <v/>
      </c>
      <c r="T181" s="50" t="str">
        <f t="shared" si="180"/>
        <v/>
      </c>
      <c r="U181" s="50" t="str">
        <f t="shared" si="181"/>
        <v/>
      </c>
      <c r="V181" s="50" t="str">
        <f t="shared" si="182"/>
        <v/>
      </c>
      <c r="W181" s="50" t="str">
        <f t="shared" si="183"/>
        <v/>
      </c>
      <c r="X181" s="50" t="str">
        <f t="shared" si="184"/>
        <v/>
      </c>
      <c r="Y181" s="50" t="str">
        <f t="shared" si="185"/>
        <v/>
      </c>
      <c r="Z181" s="50" t="str">
        <f t="shared" si="186"/>
        <v/>
      </c>
      <c r="AA181" s="50" t="str">
        <f t="shared" si="187"/>
        <v/>
      </c>
      <c r="AB181" s="50" t="str">
        <f t="shared" si="188"/>
        <v/>
      </c>
    </row>
    <row r="182" spans="1:28" x14ac:dyDescent="0.35">
      <c r="A182" s="49" t="str">
        <f>IF(Entrées!B181="","",Entrées!B181)</f>
        <v/>
      </c>
      <c r="B182" s="50" t="str">
        <f t="shared" si="162"/>
        <v/>
      </c>
      <c r="C182" s="50" t="str">
        <f t="shared" si="163"/>
        <v/>
      </c>
      <c r="D182" s="50" t="str">
        <f t="shared" si="164"/>
        <v/>
      </c>
      <c r="E182" s="50" t="str">
        <f t="shared" si="165"/>
        <v/>
      </c>
      <c r="F182" s="50" t="str">
        <f t="shared" si="166"/>
        <v/>
      </c>
      <c r="G182" s="50" t="str">
        <f t="shared" si="167"/>
        <v/>
      </c>
      <c r="H182" s="50" t="str">
        <f t="shared" si="168"/>
        <v/>
      </c>
      <c r="I182" s="50" t="str">
        <f t="shared" si="169"/>
        <v/>
      </c>
      <c r="J182" s="50" t="str">
        <f t="shared" si="170"/>
        <v/>
      </c>
      <c r="K182" s="50" t="str">
        <f t="shared" si="171"/>
        <v/>
      </c>
      <c r="L182" s="50" t="str">
        <f t="shared" si="172"/>
        <v/>
      </c>
      <c r="M182" s="50" t="str">
        <f t="shared" si="173"/>
        <v/>
      </c>
      <c r="N182" s="50" t="str">
        <f t="shared" si="174"/>
        <v/>
      </c>
      <c r="O182" s="50" t="str">
        <f t="shared" si="175"/>
        <v/>
      </c>
      <c r="P182" s="50" t="str">
        <f t="shared" si="176"/>
        <v/>
      </c>
      <c r="Q182" s="50" t="str">
        <f t="shared" si="177"/>
        <v/>
      </c>
      <c r="R182" s="50" t="str">
        <f t="shared" si="178"/>
        <v/>
      </c>
      <c r="S182" s="50" t="str">
        <f t="shared" si="179"/>
        <v/>
      </c>
      <c r="T182" s="50" t="str">
        <f t="shared" si="180"/>
        <v/>
      </c>
      <c r="U182" s="50" t="str">
        <f t="shared" si="181"/>
        <v/>
      </c>
      <c r="V182" s="50" t="str">
        <f t="shared" si="182"/>
        <v/>
      </c>
      <c r="W182" s="50" t="str">
        <f t="shared" si="183"/>
        <v/>
      </c>
      <c r="X182" s="50" t="str">
        <f t="shared" si="184"/>
        <v/>
      </c>
      <c r="Y182" s="50" t="str">
        <f t="shared" si="185"/>
        <v/>
      </c>
      <c r="Z182" s="50" t="str">
        <f t="shared" si="186"/>
        <v/>
      </c>
      <c r="AA182" s="50" t="str">
        <f t="shared" si="187"/>
        <v/>
      </c>
      <c r="AB182" s="50" t="str">
        <f t="shared" si="188"/>
        <v/>
      </c>
    </row>
    <row r="183" spans="1:28" x14ac:dyDescent="0.35">
      <c r="A183" s="49" t="str">
        <f>IF(Entrées!B182="","",Entrées!B182)</f>
        <v/>
      </c>
      <c r="B183" s="50" t="str">
        <f t="shared" si="162"/>
        <v/>
      </c>
      <c r="C183" s="50" t="str">
        <f t="shared" si="163"/>
        <v/>
      </c>
      <c r="D183" s="50" t="str">
        <f t="shared" si="164"/>
        <v/>
      </c>
      <c r="E183" s="50" t="str">
        <f t="shared" si="165"/>
        <v/>
      </c>
      <c r="F183" s="50" t="str">
        <f t="shared" si="166"/>
        <v/>
      </c>
      <c r="G183" s="50" t="str">
        <f t="shared" si="167"/>
        <v/>
      </c>
      <c r="H183" s="50" t="str">
        <f t="shared" si="168"/>
        <v/>
      </c>
      <c r="I183" s="50" t="str">
        <f t="shared" si="169"/>
        <v/>
      </c>
      <c r="J183" s="50" t="str">
        <f t="shared" si="170"/>
        <v/>
      </c>
      <c r="K183" s="50" t="str">
        <f t="shared" si="171"/>
        <v/>
      </c>
      <c r="L183" s="50" t="str">
        <f t="shared" si="172"/>
        <v/>
      </c>
      <c r="M183" s="50" t="str">
        <f t="shared" si="173"/>
        <v/>
      </c>
      <c r="N183" s="50" t="str">
        <f t="shared" si="174"/>
        <v/>
      </c>
      <c r="O183" s="50" t="str">
        <f t="shared" si="175"/>
        <v/>
      </c>
      <c r="P183" s="50" t="str">
        <f t="shared" si="176"/>
        <v/>
      </c>
      <c r="Q183" s="50" t="str">
        <f t="shared" si="177"/>
        <v/>
      </c>
      <c r="R183" s="50" t="str">
        <f t="shared" si="178"/>
        <v/>
      </c>
      <c r="S183" s="50" t="str">
        <f t="shared" si="179"/>
        <v/>
      </c>
      <c r="T183" s="50" t="str">
        <f t="shared" si="180"/>
        <v/>
      </c>
      <c r="U183" s="50" t="str">
        <f t="shared" si="181"/>
        <v/>
      </c>
      <c r="V183" s="50" t="str">
        <f t="shared" si="182"/>
        <v/>
      </c>
      <c r="W183" s="50" t="str">
        <f t="shared" si="183"/>
        <v/>
      </c>
      <c r="X183" s="50" t="str">
        <f t="shared" si="184"/>
        <v/>
      </c>
      <c r="Y183" s="50" t="str">
        <f t="shared" si="185"/>
        <v/>
      </c>
      <c r="Z183" s="50" t="str">
        <f t="shared" si="186"/>
        <v/>
      </c>
      <c r="AA183" s="50" t="str">
        <f t="shared" si="187"/>
        <v/>
      </c>
      <c r="AB183" s="50" t="str">
        <f t="shared" si="188"/>
        <v/>
      </c>
    </row>
    <row r="184" spans="1:28" x14ac:dyDescent="0.35">
      <c r="A184" s="49" t="str">
        <f>IF(Entrées!B183="","",Entrées!B183)</f>
        <v/>
      </c>
      <c r="B184" s="50" t="str">
        <f t="shared" si="162"/>
        <v/>
      </c>
      <c r="C184" s="50" t="str">
        <f t="shared" si="163"/>
        <v/>
      </c>
      <c r="D184" s="50" t="str">
        <f t="shared" si="164"/>
        <v/>
      </c>
      <c r="E184" s="50" t="str">
        <f t="shared" si="165"/>
        <v/>
      </c>
      <c r="F184" s="50" t="str">
        <f t="shared" si="166"/>
        <v/>
      </c>
      <c r="G184" s="50" t="str">
        <f t="shared" si="167"/>
        <v/>
      </c>
      <c r="H184" s="50" t="str">
        <f t="shared" si="168"/>
        <v/>
      </c>
      <c r="I184" s="50" t="str">
        <f t="shared" si="169"/>
        <v/>
      </c>
      <c r="J184" s="50" t="str">
        <f t="shared" si="170"/>
        <v/>
      </c>
      <c r="K184" s="50" t="str">
        <f t="shared" si="171"/>
        <v/>
      </c>
      <c r="L184" s="50" t="str">
        <f t="shared" si="172"/>
        <v/>
      </c>
      <c r="M184" s="50" t="str">
        <f t="shared" si="173"/>
        <v/>
      </c>
      <c r="N184" s="50" t="str">
        <f t="shared" si="174"/>
        <v/>
      </c>
      <c r="O184" s="50" t="str">
        <f t="shared" si="175"/>
        <v/>
      </c>
      <c r="P184" s="50" t="str">
        <f t="shared" si="176"/>
        <v/>
      </c>
      <c r="Q184" s="50" t="str">
        <f t="shared" si="177"/>
        <v/>
      </c>
      <c r="R184" s="50" t="str">
        <f t="shared" si="178"/>
        <v/>
      </c>
      <c r="S184" s="50" t="str">
        <f t="shared" si="179"/>
        <v/>
      </c>
      <c r="T184" s="50" t="str">
        <f t="shared" si="180"/>
        <v/>
      </c>
      <c r="U184" s="50" t="str">
        <f t="shared" si="181"/>
        <v/>
      </c>
      <c r="V184" s="50" t="str">
        <f t="shared" si="182"/>
        <v/>
      </c>
      <c r="W184" s="50" t="str">
        <f t="shared" si="183"/>
        <v/>
      </c>
      <c r="X184" s="50" t="str">
        <f t="shared" si="184"/>
        <v/>
      </c>
      <c r="Y184" s="50" t="str">
        <f t="shared" si="185"/>
        <v/>
      </c>
      <c r="Z184" s="50" t="str">
        <f t="shared" si="186"/>
        <v/>
      </c>
      <c r="AA184" s="50" t="str">
        <f t="shared" si="187"/>
        <v/>
      </c>
      <c r="AB184" s="50" t="str">
        <f t="shared" si="188"/>
        <v/>
      </c>
    </row>
    <row r="185" spans="1:28" x14ac:dyDescent="0.35">
      <c r="A185" s="49" t="str">
        <f>IF(Entrées!B184="","",Entrées!B184)</f>
        <v/>
      </c>
      <c r="B185" s="50" t="str">
        <f t="shared" si="162"/>
        <v/>
      </c>
      <c r="C185" s="50" t="str">
        <f t="shared" si="163"/>
        <v/>
      </c>
      <c r="D185" s="50" t="str">
        <f t="shared" si="164"/>
        <v/>
      </c>
      <c r="E185" s="50" t="str">
        <f t="shared" si="165"/>
        <v/>
      </c>
      <c r="F185" s="50" t="str">
        <f t="shared" si="166"/>
        <v/>
      </c>
      <c r="G185" s="50" t="str">
        <f t="shared" si="167"/>
        <v/>
      </c>
      <c r="H185" s="50" t="str">
        <f t="shared" si="168"/>
        <v/>
      </c>
      <c r="I185" s="50" t="str">
        <f t="shared" si="169"/>
        <v/>
      </c>
      <c r="J185" s="50" t="str">
        <f t="shared" si="170"/>
        <v/>
      </c>
      <c r="K185" s="50" t="str">
        <f t="shared" si="171"/>
        <v/>
      </c>
      <c r="L185" s="50" t="str">
        <f t="shared" si="172"/>
        <v/>
      </c>
      <c r="M185" s="50" t="str">
        <f t="shared" si="173"/>
        <v/>
      </c>
      <c r="N185" s="50" t="str">
        <f t="shared" si="174"/>
        <v/>
      </c>
      <c r="O185" s="50" t="str">
        <f t="shared" si="175"/>
        <v/>
      </c>
      <c r="P185" s="50" t="str">
        <f t="shared" si="176"/>
        <v/>
      </c>
      <c r="Q185" s="50" t="str">
        <f t="shared" si="177"/>
        <v/>
      </c>
      <c r="R185" s="50" t="str">
        <f t="shared" si="178"/>
        <v/>
      </c>
      <c r="S185" s="50" t="str">
        <f t="shared" si="179"/>
        <v/>
      </c>
      <c r="T185" s="50" t="str">
        <f t="shared" si="180"/>
        <v/>
      </c>
      <c r="U185" s="50" t="str">
        <f t="shared" si="181"/>
        <v/>
      </c>
      <c r="V185" s="50" t="str">
        <f t="shared" si="182"/>
        <v/>
      </c>
      <c r="W185" s="50" t="str">
        <f t="shared" si="183"/>
        <v/>
      </c>
      <c r="X185" s="50" t="str">
        <f t="shared" si="184"/>
        <v/>
      </c>
      <c r="Y185" s="50" t="str">
        <f t="shared" si="185"/>
        <v/>
      </c>
      <c r="Z185" s="50" t="str">
        <f t="shared" si="186"/>
        <v/>
      </c>
      <c r="AA185" s="50" t="str">
        <f t="shared" si="187"/>
        <v/>
      </c>
      <c r="AB185" s="50" t="str">
        <f t="shared" si="188"/>
        <v/>
      </c>
    </row>
    <row r="186" spans="1:28" x14ac:dyDescent="0.35">
      <c r="A186" s="49" t="str">
        <f>IF(Entrées!B185="","",Entrées!B185)</f>
        <v/>
      </c>
      <c r="B186" s="50" t="str">
        <f t="shared" si="162"/>
        <v/>
      </c>
      <c r="C186" s="50" t="str">
        <f t="shared" si="163"/>
        <v/>
      </c>
      <c r="D186" s="50" t="str">
        <f t="shared" si="164"/>
        <v/>
      </c>
      <c r="E186" s="50" t="str">
        <f t="shared" si="165"/>
        <v/>
      </c>
      <c r="F186" s="50" t="str">
        <f t="shared" si="166"/>
        <v/>
      </c>
      <c r="G186" s="50" t="str">
        <f t="shared" si="167"/>
        <v/>
      </c>
      <c r="H186" s="50" t="str">
        <f t="shared" si="168"/>
        <v/>
      </c>
      <c r="I186" s="50" t="str">
        <f t="shared" si="169"/>
        <v/>
      </c>
      <c r="J186" s="50" t="str">
        <f t="shared" si="170"/>
        <v/>
      </c>
      <c r="K186" s="50" t="str">
        <f t="shared" si="171"/>
        <v/>
      </c>
      <c r="L186" s="50" t="str">
        <f t="shared" si="172"/>
        <v/>
      </c>
      <c r="M186" s="50" t="str">
        <f t="shared" si="173"/>
        <v/>
      </c>
      <c r="N186" s="50" t="str">
        <f t="shared" si="174"/>
        <v/>
      </c>
      <c r="O186" s="50" t="str">
        <f t="shared" si="175"/>
        <v/>
      </c>
      <c r="P186" s="50" t="str">
        <f t="shared" si="176"/>
        <v/>
      </c>
      <c r="Q186" s="50" t="str">
        <f t="shared" si="177"/>
        <v/>
      </c>
      <c r="R186" s="50" t="str">
        <f t="shared" si="178"/>
        <v/>
      </c>
      <c r="S186" s="50" t="str">
        <f t="shared" si="179"/>
        <v/>
      </c>
      <c r="T186" s="50" t="str">
        <f t="shared" si="180"/>
        <v/>
      </c>
      <c r="U186" s="50" t="str">
        <f t="shared" si="181"/>
        <v/>
      </c>
      <c r="V186" s="50" t="str">
        <f t="shared" si="182"/>
        <v/>
      </c>
      <c r="W186" s="50" t="str">
        <f t="shared" si="183"/>
        <v/>
      </c>
      <c r="X186" s="50" t="str">
        <f t="shared" si="184"/>
        <v/>
      </c>
      <c r="Y186" s="50" t="str">
        <f t="shared" si="185"/>
        <v/>
      </c>
      <c r="Z186" s="50" t="str">
        <f t="shared" si="186"/>
        <v/>
      </c>
      <c r="AA186" s="50" t="str">
        <f t="shared" si="187"/>
        <v/>
      </c>
      <c r="AB186" s="50" t="str">
        <f t="shared" si="188"/>
        <v/>
      </c>
    </row>
    <row r="187" spans="1:28" x14ac:dyDescent="0.35">
      <c r="A187" s="49" t="str">
        <f>IF(Entrées!B186="","",Entrées!B186)</f>
        <v/>
      </c>
      <c r="B187" s="50" t="str">
        <f t="shared" si="162"/>
        <v/>
      </c>
      <c r="C187" s="50" t="str">
        <f t="shared" si="163"/>
        <v/>
      </c>
      <c r="D187" s="50" t="str">
        <f t="shared" si="164"/>
        <v/>
      </c>
      <c r="E187" s="50" t="str">
        <f t="shared" si="165"/>
        <v/>
      </c>
      <c r="F187" s="50" t="str">
        <f t="shared" si="166"/>
        <v/>
      </c>
      <c r="G187" s="50" t="str">
        <f t="shared" si="167"/>
        <v/>
      </c>
      <c r="H187" s="50" t="str">
        <f t="shared" si="168"/>
        <v/>
      </c>
      <c r="I187" s="50" t="str">
        <f t="shared" si="169"/>
        <v/>
      </c>
      <c r="J187" s="50" t="str">
        <f t="shared" si="170"/>
        <v/>
      </c>
      <c r="K187" s="50" t="str">
        <f t="shared" si="171"/>
        <v/>
      </c>
      <c r="L187" s="50" t="str">
        <f t="shared" si="172"/>
        <v/>
      </c>
      <c r="M187" s="50" t="str">
        <f t="shared" si="173"/>
        <v/>
      </c>
      <c r="N187" s="50" t="str">
        <f t="shared" si="174"/>
        <v/>
      </c>
      <c r="O187" s="50" t="str">
        <f t="shared" si="175"/>
        <v/>
      </c>
      <c r="P187" s="50" t="str">
        <f t="shared" si="176"/>
        <v/>
      </c>
      <c r="Q187" s="50" t="str">
        <f t="shared" si="177"/>
        <v/>
      </c>
      <c r="R187" s="50" t="str">
        <f t="shared" si="178"/>
        <v/>
      </c>
      <c r="S187" s="50" t="str">
        <f t="shared" si="179"/>
        <v/>
      </c>
      <c r="T187" s="50" t="str">
        <f t="shared" si="180"/>
        <v/>
      </c>
      <c r="U187" s="50" t="str">
        <f t="shared" si="181"/>
        <v/>
      </c>
      <c r="V187" s="50" t="str">
        <f t="shared" si="182"/>
        <v/>
      </c>
      <c r="W187" s="50" t="str">
        <f t="shared" si="183"/>
        <v/>
      </c>
      <c r="X187" s="50" t="str">
        <f t="shared" si="184"/>
        <v/>
      </c>
      <c r="Y187" s="50" t="str">
        <f t="shared" si="185"/>
        <v/>
      </c>
      <c r="Z187" s="50" t="str">
        <f t="shared" si="186"/>
        <v/>
      </c>
      <c r="AA187" s="50" t="str">
        <f t="shared" si="187"/>
        <v/>
      </c>
      <c r="AB187" s="50" t="str">
        <f t="shared" si="188"/>
        <v/>
      </c>
    </row>
    <row r="188" spans="1:28" x14ac:dyDescent="0.35">
      <c r="A188" s="49" t="str">
        <f>IF(Entrées!B187="","",Entrées!B187)</f>
        <v/>
      </c>
      <c r="B188" s="50" t="str">
        <f t="shared" si="162"/>
        <v/>
      </c>
      <c r="C188" s="50" t="str">
        <f t="shared" si="163"/>
        <v/>
      </c>
      <c r="D188" s="50" t="str">
        <f t="shared" si="164"/>
        <v/>
      </c>
      <c r="E188" s="50" t="str">
        <f t="shared" si="165"/>
        <v/>
      </c>
      <c r="F188" s="50" t="str">
        <f t="shared" si="166"/>
        <v/>
      </c>
      <c r="G188" s="50" t="str">
        <f t="shared" si="167"/>
        <v/>
      </c>
      <c r="H188" s="50" t="str">
        <f t="shared" si="168"/>
        <v/>
      </c>
      <c r="I188" s="50" t="str">
        <f t="shared" si="169"/>
        <v/>
      </c>
      <c r="J188" s="50" t="str">
        <f t="shared" si="170"/>
        <v/>
      </c>
      <c r="K188" s="50" t="str">
        <f t="shared" si="171"/>
        <v/>
      </c>
      <c r="L188" s="50" t="str">
        <f t="shared" si="172"/>
        <v/>
      </c>
      <c r="M188" s="50" t="str">
        <f t="shared" si="173"/>
        <v/>
      </c>
      <c r="N188" s="50" t="str">
        <f t="shared" si="174"/>
        <v/>
      </c>
      <c r="O188" s="50" t="str">
        <f t="shared" si="175"/>
        <v/>
      </c>
      <c r="P188" s="50" t="str">
        <f t="shared" si="176"/>
        <v/>
      </c>
      <c r="Q188" s="50" t="str">
        <f t="shared" si="177"/>
        <v/>
      </c>
      <c r="R188" s="50" t="str">
        <f t="shared" si="178"/>
        <v/>
      </c>
      <c r="S188" s="50" t="str">
        <f t="shared" si="179"/>
        <v/>
      </c>
      <c r="T188" s="50" t="str">
        <f t="shared" si="180"/>
        <v/>
      </c>
      <c r="U188" s="50" t="str">
        <f t="shared" si="181"/>
        <v/>
      </c>
      <c r="V188" s="50" t="str">
        <f t="shared" si="182"/>
        <v/>
      </c>
      <c r="W188" s="50" t="str">
        <f t="shared" si="183"/>
        <v/>
      </c>
      <c r="X188" s="50" t="str">
        <f t="shared" si="184"/>
        <v/>
      </c>
      <c r="Y188" s="50" t="str">
        <f t="shared" si="185"/>
        <v/>
      </c>
      <c r="Z188" s="50" t="str">
        <f t="shared" si="186"/>
        <v/>
      </c>
      <c r="AA188" s="50" t="str">
        <f t="shared" si="187"/>
        <v/>
      </c>
      <c r="AB188" s="50" t="str">
        <f t="shared" si="188"/>
        <v/>
      </c>
    </row>
    <row r="189" spans="1:28" x14ac:dyDescent="0.35">
      <c r="A189" s="49" t="str">
        <f>IF(Entrées!B188="","",Entrées!B188)</f>
        <v/>
      </c>
      <c r="B189" s="50" t="str">
        <f t="shared" si="162"/>
        <v/>
      </c>
      <c r="C189" s="50" t="str">
        <f t="shared" si="163"/>
        <v/>
      </c>
      <c r="D189" s="50" t="str">
        <f t="shared" si="164"/>
        <v/>
      </c>
      <c r="E189" s="50" t="str">
        <f t="shared" si="165"/>
        <v/>
      </c>
      <c r="F189" s="50" t="str">
        <f t="shared" si="166"/>
        <v/>
      </c>
      <c r="G189" s="50" t="str">
        <f t="shared" si="167"/>
        <v/>
      </c>
      <c r="H189" s="50" t="str">
        <f t="shared" si="168"/>
        <v/>
      </c>
      <c r="I189" s="50" t="str">
        <f t="shared" si="169"/>
        <v/>
      </c>
      <c r="J189" s="50" t="str">
        <f t="shared" si="170"/>
        <v/>
      </c>
      <c r="K189" s="50" t="str">
        <f t="shared" si="171"/>
        <v/>
      </c>
      <c r="L189" s="50" t="str">
        <f t="shared" si="172"/>
        <v/>
      </c>
      <c r="M189" s="50" t="str">
        <f t="shared" si="173"/>
        <v/>
      </c>
      <c r="N189" s="50" t="str">
        <f t="shared" si="174"/>
        <v/>
      </c>
      <c r="O189" s="50" t="str">
        <f t="shared" si="175"/>
        <v/>
      </c>
      <c r="P189" s="50" t="str">
        <f t="shared" si="176"/>
        <v/>
      </c>
      <c r="Q189" s="50" t="str">
        <f t="shared" si="177"/>
        <v/>
      </c>
      <c r="R189" s="50" t="str">
        <f t="shared" si="178"/>
        <v/>
      </c>
      <c r="S189" s="50" t="str">
        <f t="shared" si="179"/>
        <v/>
      </c>
      <c r="T189" s="50" t="str">
        <f t="shared" si="180"/>
        <v/>
      </c>
      <c r="U189" s="50" t="str">
        <f t="shared" si="181"/>
        <v/>
      </c>
      <c r="V189" s="50" t="str">
        <f t="shared" si="182"/>
        <v/>
      </c>
      <c r="W189" s="50" t="str">
        <f t="shared" si="183"/>
        <v/>
      </c>
      <c r="X189" s="50" t="str">
        <f t="shared" si="184"/>
        <v/>
      </c>
      <c r="Y189" s="50" t="str">
        <f t="shared" si="185"/>
        <v/>
      </c>
      <c r="Z189" s="50" t="str">
        <f t="shared" si="186"/>
        <v/>
      </c>
      <c r="AA189" s="50" t="str">
        <f t="shared" si="187"/>
        <v/>
      </c>
      <c r="AB189" s="50" t="str">
        <f t="shared" si="188"/>
        <v/>
      </c>
    </row>
    <row r="190" spans="1:28" x14ac:dyDescent="0.35">
      <c r="A190" s="49" t="str">
        <f>IF(Entrées!B189="","",Entrées!B189)</f>
        <v/>
      </c>
      <c r="B190" s="50" t="str">
        <f t="shared" si="162"/>
        <v/>
      </c>
      <c r="C190" s="50" t="str">
        <f t="shared" si="163"/>
        <v/>
      </c>
      <c r="D190" s="50" t="str">
        <f t="shared" si="164"/>
        <v/>
      </c>
      <c r="E190" s="50" t="str">
        <f t="shared" si="165"/>
        <v/>
      </c>
      <c r="F190" s="50" t="str">
        <f t="shared" si="166"/>
        <v/>
      </c>
      <c r="G190" s="50" t="str">
        <f t="shared" si="167"/>
        <v/>
      </c>
      <c r="H190" s="50" t="str">
        <f t="shared" si="168"/>
        <v/>
      </c>
      <c r="I190" s="50" t="str">
        <f t="shared" si="169"/>
        <v/>
      </c>
      <c r="J190" s="50" t="str">
        <f t="shared" si="170"/>
        <v/>
      </c>
      <c r="K190" s="50" t="str">
        <f t="shared" si="171"/>
        <v/>
      </c>
      <c r="L190" s="50" t="str">
        <f t="shared" si="172"/>
        <v/>
      </c>
      <c r="M190" s="50" t="str">
        <f t="shared" si="173"/>
        <v/>
      </c>
      <c r="N190" s="50" t="str">
        <f t="shared" si="174"/>
        <v/>
      </c>
      <c r="O190" s="50" t="str">
        <f t="shared" si="175"/>
        <v/>
      </c>
      <c r="P190" s="50" t="str">
        <f t="shared" si="176"/>
        <v/>
      </c>
      <c r="Q190" s="50" t="str">
        <f t="shared" si="177"/>
        <v/>
      </c>
      <c r="R190" s="50" t="str">
        <f t="shared" si="178"/>
        <v/>
      </c>
      <c r="S190" s="50" t="str">
        <f t="shared" si="179"/>
        <v/>
      </c>
      <c r="T190" s="50" t="str">
        <f t="shared" si="180"/>
        <v/>
      </c>
      <c r="U190" s="50" t="str">
        <f t="shared" si="181"/>
        <v/>
      </c>
      <c r="V190" s="50" t="str">
        <f t="shared" si="182"/>
        <v/>
      </c>
      <c r="W190" s="50" t="str">
        <f t="shared" si="183"/>
        <v/>
      </c>
      <c r="X190" s="50" t="str">
        <f t="shared" si="184"/>
        <v/>
      </c>
      <c r="Y190" s="50" t="str">
        <f t="shared" si="185"/>
        <v/>
      </c>
      <c r="Z190" s="50" t="str">
        <f t="shared" si="186"/>
        <v/>
      </c>
      <c r="AA190" s="50" t="str">
        <f t="shared" si="187"/>
        <v/>
      </c>
      <c r="AB190" s="50" t="str">
        <f t="shared" si="188"/>
        <v/>
      </c>
    </row>
    <row r="191" spans="1:28" x14ac:dyDescent="0.35">
      <c r="A191" s="49" t="str">
        <f>IF(Entrées!B190="","",Entrées!B190)</f>
        <v/>
      </c>
      <c r="B191" s="50" t="str">
        <f t="shared" si="162"/>
        <v/>
      </c>
      <c r="C191" s="50" t="str">
        <f t="shared" si="163"/>
        <v/>
      </c>
      <c r="D191" s="50" t="str">
        <f t="shared" si="164"/>
        <v/>
      </c>
      <c r="E191" s="50" t="str">
        <f t="shared" si="165"/>
        <v/>
      </c>
      <c r="F191" s="50" t="str">
        <f t="shared" si="166"/>
        <v/>
      </c>
      <c r="G191" s="50" t="str">
        <f t="shared" si="167"/>
        <v/>
      </c>
      <c r="H191" s="50" t="str">
        <f t="shared" si="168"/>
        <v/>
      </c>
      <c r="I191" s="50" t="str">
        <f t="shared" si="169"/>
        <v/>
      </c>
      <c r="J191" s="50" t="str">
        <f t="shared" si="170"/>
        <v/>
      </c>
      <c r="K191" s="50" t="str">
        <f t="shared" si="171"/>
        <v/>
      </c>
      <c r="L191" s="50" t="str">
        <f t="shared" si="172"/>
        <v/>
      </c>
      <c r="M191" s="50" t="str">
        <f t="shared" si="173"/>
        <v/>
      </c>
      <c r="N191" s="50" t="str">
        <f t="shared" si="174"/>
        <v/>
      </c>
      <c r="O191" s="50" t="str">
        <f t="shared" si="175"/>
        <v/>
      </c>
      <c r="P191" s="50" t="str">
        <f t="shared" si="176"/>
        <v/>
      </c>
      <c r="Q191" s="50" t="str">
        <f t="shared" si="177"/>
        <v/>
      </c>
      <c r="R191" s="50" t="str">
        <f t="shared" si="178"/>
        <v/>
      </c>
      <c r="S191" s="50" t="str">
        <f t="shared" si="179"/>
        <v/>
      </c>
      <c r="T191" s="50" t="str">
        <f t="shared" si="180"/>
        <v/>
      </c>
      <c r="U191" s="50" t="str">
        <f t="shared" si="181"/>
        <v/>
      </c>
      <c r="V191" s="50" t="str">
        <f t="shared" si="182"/>
        <v/>
      </c>
      <c r="W191" s="50" t="str">
        <f t="shared" si="183"/>
        <v/>
      </c>
      <c r="X191" s="50" t="str">
        <f t="shared" si="184"/>
        <v/>
      </c>
      <c r="Y191" s="50" t="str">
        <f t="shared" si="185"/>
        <v/>
      </c>
      <c r="Z191" s="50" t="str">
        <f t="shared" si="186"/>
        <v/>
      </c>
      <c r="AA191" s="50" t="str">
        <f t="shared" si="187"/>
        <v/>
      </c>
      <c r="AB191" s="50" t="str">
        <f t="shared" si="188"/>
        <v/>
      </c>
    </row>
    <row r="192" spans="1:28" x14ac:dyDescent="0.35">
      <c r="A192" s="49" t="str">
        <f>IF(Entrées!B191="","",Entrées!B191)</f>
        <v/>
      </c>
      <c r="B192" s="50" t="str">
        <f t="shared" si="162"/>
        <v/>
      </c>
      <c r="C192" s="50" t="str">
        <f t="shared" si="163"/>
        <v/>
      </c>
      <c r="D192" s="50" t="str">
        <f t="shared" si="164"/>
        <v/>
      </c>
      <c r="E192" s="50" t="str">
        <f t="shared" si="165"/>
        <v/>
      </c>
      <c r="F192" s="50" t="str">
        <f t="shared" si="166"/>
        <v/>
      </c>
      <c r="G192" s="50" t="str">
        <f t="shared" si="167"/>
        <v/>
      </c>
      <c r="H192" s="50" t="str">
        <f t="shared" si="168"/>
        <v/>
      </c>
      <c r="I192" s="50" t="str">
        <f t="shared" si="169"/>
        <v/>
      </c>
      <c r="J192" s="50" t="str">
        <f t="shared" si="170"/>
        <v/>
      </c>
      <c r="K192" s="50" t="str">
        <f t="shared" si="171"/>
        <v/>
      </c>
      <c r="L192" s="50" t="str">
        <f t="shared" si="172"/>
        <v/>
      </c>
      <c r="M192" s="50" t="str">
        <f t="shared" si="173"/>
        <v/>
      </c>
      <c r="N192" s="50" t="str">
        <f t="shared" si="174"/>
        <v/>
      </c>
      <c r="O192" s="50" t="str">
        <f t="shared" si="175"/>
        <v/>
      </c>
      <c r="P192" s="50" t="str">
        <f t="shared" si="176"/>
        <v/>
      </c>
      <c r="Q192" s="50" t="str">
        <f t="shared" si="177"/>
        <v/>
      </c>
      <c r="R192" s="50" t="str">
        <f t="shared" si="178"/>
        <v/>
      </c>
      <c r="S192" s="50" t="str">
        <f t="shared" si="179"/>
        <v/>
      </c>
      <c r="T192" s="50" t="str">
        <f t="shared" si="180"/>
        <v/>
      </c>
      <c r="U192" s="50" t="str">
        <f t="shared" si="181"/>
        <v/>
      </c>
      <c r="V192" s="50" t="str">
        <f t="shared" si="182"/>
        <v/>
      </c>
      <c r="W192" s="50" t="str">
        <f t="shared" si="183"/>
        <v/>
      </c>
      <c r="X192" s="50" t="str">
        <f t="shared" si="184"/>
        <v/>
      </c>
      <c r="Y192" s="50" t="str">
        <f t="shared" si="185"/>
        <v/>
      </c>
      <c r="Z192" s="50" t="str">
        <f t="shared" si="186"/>
        <v/>
      </c>
      <c r="AA192" s="50" t="str">
        <f t="shared" si="187"/>
        <v/>
      </c>
      <c r="AB192" s="50" t="str">
        <f t="shared" si="188"/>
        <v/>
      </c>
    </row>
    <row r="193" spans="1:28" x14ac:dyDescent="0.35">
      <c r="A193" s="49" t="str">
        <f>IF(Entrées!B192="","",Entrées!B192)</f>
        <v/>
      </c>
      <c r="B193" s="50" t="str">
        <f t="shared" si="162"/>
        <v/>
      </c>
      <c r="C193" s="50" t="str">
        <f t="shared" si="163"/>
        <v/>
      </c>
      <c r="D193" s="50" t="str">
        <f t="shared" si="164"/>
        <v/>
      </c>
      <c r="E193" s="50" t="str">
        <f t="shared" si="165"/>
        <v/>
      </c>
      <c r="F193" s="50" t="str">
        <f t="shared" si="166"/>
        <v/>
      </c>
      <c r="G193" s="50" t="str">
        <f t="shared" si="167"/>
        <v/>
      </c>
      <c r="H193" s="50" t="str">
        <f t="shared" si="168"/>
        <v/>
      </c>
      <c r="I193" s="50" t="str">
        <f t="shared" si="169"/>
        <v/>
      </c>
      <c r="J193" s="50" t="str">
        <f t="shared" si="170"/>
        <v/>
      </c>
      <c r="K193" s="50" t="str">
        <f t="shared" si="171"/>
        <v/>
      </c>
      <c r="L193" s="50" t="str">
        <f t="shared" si="172"/>
        <v/>
      </c>
      <c r="M193" s="50" t="str">
        <f t="shared" si="173"/>
        <v/>
      </c>
      <c r="N193" s="50" t="str">
        <f t="shared" si="174"/>
        <v/>
      </c>
      <c r="O193" s="50" t="str">
        <f t="shared" si="175"/>
        <v/>
      </c>
      <c r="P193" s="50" t="str">
        <f t="shared" si="176"/>
        <v/>
      </c>
      <c r="Q193" s="50" t="str">
        <f t="shared" si="177"/>
        <v/>
      </c>
      <c r="R193" s="50" t="str">
        <f t="shared" si="178"/>
        <v/>
      </c>
      <c r="S193" s="50" t="str">
        <f t="shared" si="179"/>
        <v/>
      </c>
      <c r="T193" s="50" t="str">
        <f t="shared" si="180"/>
        <v/>
      </c>
      <c r="U193" s="50" t="str">
        <f t="shared" si="181"/>
        <v/>
      </c>
      <c r="V193" s="50" t="str">
        <f t="shared" si="182"/>
        <v/>
      </c>
      <c r="W193" s="50" t="str">
        <f t="shared" si="183"/>
        <v/>
      </c>
      <c r="X193" s="50" t="str">
        <f t="shared" si="184"/>
        <v/>
      </c>
      <c r="Y193" s="50" t="str">
        <f t="shared" si="185"/>
        <v/>
      </c>
      <c r="Z193" s="50" t="str">
        <f t="shared" si="186"/>
        <v/>
      </c>
      <c r="AA193" s="50" t="str">
        <f t="shared" si="187"/>
        <v/>
      </c>
      <c r="AB193" s="50" t="str">
        <f t="shared" si="188"/>
        <v/>
      </c>
    </row>
    <row r="194" spans="1:28" x14ac:dyDescent="0.35">
      <c r="A194" s="49" t="str">
        <f>IF(Entrées!B193="","",Entrées!B193)</f>
        <v/>
      </c>
      <c r="B194" s="50" t="str">
        <f t="shared" si="162"/>
        <v/>
      </c>
      <c r="C194" s="50" t="str">
        <f t="shared" si="163"/>
        <v/>
      </c>
      <c r="D194" s="50" t="str">
        <f t="shared" si="164"/>
        <v/>
      </c>
      <c r="E194" s="50" t="str">
        <f t="shared" si="165"/>
        <v/>
      </c>
      <c r="F194" s="50" t="str">
        <f t="shared" si="166"/>
        <v/>
      </c>
      <c r="G194" s="50" t="str">
        <f t="shared" si="167"/>
        <v/>
      </c>
      <c r="H194" s="50" t="str">
        <f t="shared" si="168"/>
        <v/>
      </c>
      <c r="I194" s="50" t="str">
        <f t="shared" si="169"/>
        <v/>
      </c>
      <c r="J194" s="50" t="str">
        <f t="shared" si="170"/>
        <v/>
      </c>
      <c r="K194" s="50" t="str">
        <f t="shared" si="171"/>
        <v/>
      </c>
      <c r="L194" s="50" t="str">
        <f t="shared" si="172"/>
        <v/>
      </c>
      <c r="M194" s="50" t="str">
        <f t="shared" si="173"/>
        <v/>
      </c>
      <c r="N194" s="50" t="str">
        <f t="shared" si="174"/>
        <v/>
      </c>
      <c r="O194" s="50" t="str">
        <f t="shared" si="175"/>
        <v/>
      </c>
      <c r="P194" s="50" t="str">
        <f t="shared" si="176"/>
        <v/>
      </c>
      <c r="Q194" s="50" t="str">
        <f t="shared" si="177"/>
        <v/>
      </c>
      <c r="R194" s="50" t="str">
        <f t="shared" si="178"/>
        <v/>
      </c>
      <c r="S194" s="50" t="str">
        <f t="shared" si="179"/>
        <v/>
      </c>
      <c r="T194" s="50" t="str">
        <f t="shared" si="180"/>
        <v/>
      </c>
      <c r="U194" s="50" t="str">
        <f t="shared" si="181"/>
        <v/>
      </c>
      <c r="V194" s="50" t="str">
        <f t="shared" si="182"/>
        <v/>
      </c>
      <c r="W194" s="50" t="str">
        <f t="shared" si="183"/>
        <v/>
      </c>
      <c r="X194" s="50" t="str">
        <f t="shared" si="184"/>
        <v/>
      </c>
      <c r="Y194" s="50" t="str">
        <f t="shared" si="185"/>
        <v/>
      </c>
      <c r="Z194" s="50" t="str">
        <f t="shared" si="186"/>
        <v/>
      </c>
      <c r="AA194" s="50" t="str">
        <f t="shared" si="187"/>
        <v/>
      </c>
      <c r="AB194" s="50" t="str">
        <f t="shared" si="188"/>
        <v/>
      </c>
    </row>
    <row r="195" spans="1:28" x14ac:dyDescent="0.35">
      <c r="A195" s="49" t="str">
        <f>IF(Entrées!B194="","",Entrées!B194)</f>
        <v/>
      </c>
      <c r="B195" s="50" t="str">
        <f t="shared" si="162"/>
        <v/>
      </c>
      <c r="C195" s="50" t="str">
        <f t="shared" si="163"/>
        <v/>
      </c>
      <c r="D195" s="50" t="str">
        <f t="shared" si="164"/>
        <v/>
      </c>
      <c r="E195" s="50" t="str">
        <f t="shared" si="165"/>
        <v/>
      </c>
      <c r="F195" s="50" t="str">
        <f t="shared" si="166"/>
        <v/>
      </c>
      <c r="G195" s="50" t="str">
        <f t="shared" si="167"/>
        <v/>
      </c>
      <c r="H195" s="50" t="str">
        <f t="shared" si="168"/>
        <v/>
      </c>
      <c r="I195" s="50" t="str">
        <f t="shared" si="169"/>
        <v/>
      </c>
      <c r="J195" s="50" t="str">
        <f t="shared" si="170"/>
        <v/>
      </c>
      <c r="K195" s="50" t="str">
        <f t="shared" si="171"/>
        <v/>
      </c>
      <c r="L195" s="50" t="str">
        <f t="shared" si="172"/>
        <v/>
      </c>
      <c r="M195" s="50" t="str">
        <f t="shared" si="173"/>
        <v/>
      </c>
      <c r="N195" s="50" t="str">
        <f t="shared" si="174"/>
        <v/>
      </c>
      <c r="O195" s="50" t="str">
        <f t="shared" si="175"/>
        <v/>
      </c>
      <c r="P195" s="50" t="str">
        <f t="shared" si="176"/>
        <v/>
      </c>
      <c r="Q195" s="50" t="str">
        <f t="shared" si="177"/>
        <v/>
      </c>
      <c r="R195" s="50" t="str">
        <f t="shared" si="178"/>
        <v/>
      </c>
      <c r="S195" s="50" t="str">
        <f t="shared" si="179"/>
        <v/>
      </c>
      <c r="T195" s="50" t="str">
        <f t="shared" si="180"/>
        <v/>
      </c>
      <c r="U195" s="50" t="str">
        <f t="shared" si="181"/>
        <v/>
      </c>
      <c r="V195" s="50" t="str">
        <f t="shared" si="182"/>
        <v/>
      </c>
      <c r="W195" s="50" t="str">
        <f t="shared" si="183"/>
        <v/>
      </c>
      <c r="X195" s="50" t="str">
        <f t="shared" si="184"/>
        <v/>
      </c>
      <c r="Y195" s="50" t="str">
        <f t="shared" si="185"/>
        <v/>
      </c>
      <c r="Z195" s="50" t="str">
        <f t="shared" si="186"/>
        <v/>
      </c>
      <c r="AA195" s="50" t="str">
        <f t="shared" si="187"/>
        <v/>
      </c>
      <c r="AB195" s="50" t="str">
        <f t="shared" si="188"/>
        <v/>
      </c>
    </row>
    <row r="196" spans="1:28" x14ac:dyDescent="0.35">
      <c r="A196" s="49" t="str">
        <f>IF(Entrées!B195="","",Entrées!B195)</f>
        <v/>
      </c>
      <c r="B196" s="50" t="str">
        <f t="shared" si="162"/>
        <v/>
      </c>
      <c r="C196" s="50" t="str">
        <f t="shared" si="163"/>
        <v/>
      </c>
      <c r="D196" s="50" t="str">
        <f t="shared" si="164"/>
        <v/>
      </c>
      <c r="E196" s="50" t="str">
        <f t="shared" si="165"/>
        <v/>
      </c>
      <c r="F196" s="50" t="str">
        <f t="shared" si="166"/>
        <v/>
      </c>
      <c r="G196" s="50" t="str">
        <f t="shared" si="167"/>
        <v/>
      </c>
      <c r="H196" s="50" t="str">
        <f t="shared" si="168"/>
        <v/>
      </c>
      <c r="I196" s="50" t="str">
        <f t="shared" si="169"/>
        <v/>
      </c>
      <c r="J196" s="50" t="str">
        <f t="shared" si="170"/>
        <v/>
      </c>
      <c r="K196" s="50" t="str">
        <f t="shared" si="171"/>
        <v/>
      </c>
      <c r="L196" s="50" t="str">
        <f t="shared" si="172"/>
        <v/>
      </c>
      <c r="M196" s="50" t="str">
        <f t="shared" si="173"/>
        <v/>
      </c>
      <c r="N196" s="50" t="str">
        <f t="shared" si="174"/>
        <v/>
      </c>
      <c r="O196" s="50" t="str">
        <f t="shared" si="175"/>
        <v/>
      </c>
      <c r="P196" s="50" t="str">
        <f t="shared" si="176"/>
        <v/>
      </c>
      <c r="Q196" s="50" t="str">
        <f t="shared" si="177"/>
        <v/>
      </c>
      <c r="R196" s="50" t="str">
        <f t="shared" si="178"/>
        <v/>
      </c>
      <c r="S196" s="50" t="str">
        <f t="shared" si="179"/>
        <v/>
      </c>
      <c r="T196" s="50" t="str">
        <f t="shared" si="180"/>
        <v/>
      </c>
      <c r="U196" s="50" t="str">
        <f t="shared" si="181"/>
        <v/>
      </c>
      <c r="V196" s="50" t="str">
        <f t="shared" si="182"/>
        <v/>
      </c>
      <c r="W196" s="50" t="str">
        <f t="shared" si="183"/>
        <v/>
      </c>
      <c r="X196" s="50" t="str">
        <f t="shared" si="184"/>
        <v/>
      </c>
      <c r="Y196" s="50" t="str">
        <f t="shared" si="185"/>
        <v/>
      </c>
      <c r="Z196" s="50" t="str">
        <f t="shared" si="186"/>
        <v/>
      </c>
      <c r="AA196" s="50" t="str">
        <f t="shared" si="187"/>
        <v/>
      </c>
      <c r="AB196" s="50" t="str">
        <f t="shared" si="188"/>
        <v/>
      </c>
    </row>
    <row r="197" spans="1:28" x14ac:dyDescent="0.35">
      <c r="A197" s="49" t="str">
        <f>IF(Entrées!B196="","",Entrées!B196)</f>
        <v/>
      </c>
      <c r="B197" s="50" t="str">
        <f t="shared" ref="B197:B228" si="189">IF(A197="","",SUMPRODUCT((MONTH(Date_E)=1)*(Réf_E=A197)*Qté_R))</f>
        <v/>
      </c>
      <c r="C197" s="50" t="str">
        <f t="shared" si="163"/>
        <v/>
      </c>
      <c r="D197" s="50" t="str">
        <f t="shared" si="164"/>
        <v/>
      </c>
      <c r="E197" s="50" t="str">
        <f t="shared" si="165"/>
        <v/>
      </c>
      <c r="F197" s="50" t="str">
        <f t="shared" si="166"/>
        <v/>
      </c>
      <c r="G197" s="50" t="str">
        <f t="shared" si="167"/>
        <v/>
      </c>
      <c r="H197" s="50" t="str">
        <f t="shared" si="168"/>
        <v/>
      </c>
      <c r="I197" s="50" t="str">
        <f t="shared" si="169"/>
        <v/>
      </c>
      <c r="J197" s="50" t="str">
        <f t="shared" si="170"/>
        <v/>
      </c>
      <c r="K197" s="50" t="str">
        <f t="shared" si="171"/>
        <v/>
      </c>
      <c r="L197" s="50" t="str">
        <f t="shared" si="172"/>
        <v/>
      </c>
      <c r="M197" s="50" t="str">
        <f t="shared" si="173"/>
        <v/>
      </c>
      <c r="N197" s="50" t="str">
        <f t="shared" si="174"/>
        <v/>
      </c>
      <c r="O197" s="50" t="str">
        <f t="shared" si="175"/>
        <v/>
      </c>
      <c r="P197" s="50" t="str">
        <f t="shared" si="176"/>
        <v/>
      </c>
      <c r="Q197" s="50" t="str">
        <f t="shared" si="177"/>
        <v/>
      </c>
      <c r="R197" s="50" t="str">
        <f t="shared" si="178"/>
        <v/>
      </c>
      <c r="S197" s="50" t="str">
        <f t="shared" si="179"/>
        <v/>
      </c>
      <c r="T197" s="50" t="str">
        <f t="shared" si="180"/>
        <v/>
      </c>
      <c r="U197" s="50" t="str">
        <f t="shared" si="181"/>
        <v/>
      </c>
      <c r="V197" s="50" t="str">
        <f t="shared" si="182"/>
        <v/>
      </c>
      <c r="W197" s="50" t="str">
        <f t="shared" si="183"/>
        <v/>
      </c>
      <c r="X197" s="50" t="str">
        <f t="shared" si="184"/>
        <v/>
      </c>
      <c r="Y197" s="50" t="str">
        <f t="shared" si="185"/>
        <v/>
      </c>
      <c r="Z197" s="50" t="str">
        <f t="shared" si="186"/>
        <v/>
      </c>
      <c r="AA197" s="50" t="str">
        <f t="shared" si="187"/>
        <v/>
      </c>
      <c r="AB197" s="50" t="str">
        <f t="shared" ref="AB197:AB200" si="190">IF(A197="","",Z197-AA197)</f>
        <v/>
      </c>
    </row>
    <row r="198" spans="1:28" x14ac:dyDescent="0.35">
      <c r="A198" s="49" t="str">
        <f>IF(Entrées!B197="","",Entrées!B197)</f>
        <v/>
      </c>
      <c r="B198" s="50" t="str">
        <f t="shared" si="189"/>
        <v/>
      </c>
      <c r="C198" s="50" t="str">
        <f t="shared" si="163"/>
        <v/>
      </c>
      <c r="D198" s="50" t="str">
        <f t="shared" si="164"/>
        <v/>
      </c>
      <c r="E198" s="50" t="str">
        <f t="shared" si="165"/>
        <v/>
      </c>
      <c r="F198" s="50" t="str">
        <f t="shared" si="166"/>
        <v/>
      </c>
      <c r="G198" s="50" t="str">
        <f t="shared" si="167"/>
        <v/>
      </c>
      <c r="H198" s="50" t="str">
        <f t="shared" si="168"/>
        <v/>
      </c>
      <c r="I198" s="50" t="str">
        <f t="shared" si="169"/>
        <v/>
      </c>
      <c r="J198" s="50" t="str">
        <f t="shared" si="170"/>
        <v/>
      </c>
      <c r="K198" s="50" t="str">
        <f t="shared" si="171"/>
        <v/>
      </c>
      <c r="L198" s="50" t="str">
        <f t="shared" si="172"/>
        <v/>
      </c>
      <c r="M198" s="50" t="str">
        <f t="shared" si="173"/>
        <v/>
      </c>
      <c r="N198" s="50" t="str">
        <f t="shared" si="174"/>
        <v/>
      </c>
      <c r="O198" s="50" t="str">
        <f t="shared" si="175"/>
        <v/>
      </c>
      <c r="P198" s="50" t="str">
        <f t="shared" si="176"/>
        <v/>
      </c>
      <c r="Q198" s="50" t="str">
        <f t="shared" si="177"/>
        <v/>
      </c>
      <c r="R198" s="50" t="str">
        <f t="shared" si="178"/>
        <v/>
      </c>
      <c r="S198" s="50" t="str">
        <f t="shared" si="179"/>
        <v/>
      </c>
      <c r="T198" s="50" t="str">
        <f t="shared" si="180"/>
        <v/>
      </c>
      <c r="U198" s="50" t="str">
        <f t="shared" si="181"/>
        <v/>
      </c>
      <c r="V198" s="50" t="str">
        <f t="shared" si="182"/>
        <v/>
      </c>
      <c r="W198" s="50" t="str">
        <f t="shared" si="183"/>
        <v/>
      </c>
      <c r="X198" s="50" t="str">
        <f t="shared" si="184"/>
        <v/>
      </c>
      <c r="Y198" s="50" t="str">
        <f t="shared" si="185"/>
        <v/>
      </c>
      <c r="Z198" s="50" t="str">
        <f t="shared" si="186"/>
        <v/>
      </c>
      <c r="AA198" s="50" t="str">
        <f t="shared" si="187"/>
        <v/>
      </c>
      <c r="AB198" s="50" t="str">
        <f t="shared" si="190"/>
        <v/>
      </c>
    </row>
    <row r="199" spans="1:28" x14ac:dyDescent="0.35">
      <c r="A199" s="49" t="str">
        <f>IF(Entrées!B198="","",Entrées!B198)</f>
        <v/>
      </c>
      <c r="B199" s="50" t="str">
        <f t="shared" si="189"/>
        <v/>
      </c>
      <c r="C199" s="50" t="str">
        <f t="shared" si="163"/>
        <v/>
      </c>
      <c r="D199" s="50" t="str">
        <f t="shared" si="164"/>
        <v/>
      </c>
      <c r="E199" s="50" t="str">
        <f t="shared" si="165"/>
        <v/>
      </c>
      <c r="F199" s="50" t="str">
        <f t="shared" si="166"/>
        <v/>
      </c>
      <c r="G199" s="50" t="str">
        <f t="shared" si="167"/>
        <v/>
      </c>
      <c r="H199" s="50" t="str">
        <f t="shared" si="168"/>
        <v/>
      </c>
      <c r="I199" s="50" t="str">
        <f t="shared" si="169"/>
        <v/>
      </c>
      <c r="J199" s="50" t="str">
        <f t="shared" si="170"/>
        <v/>
      </c>
      <c r="K199" s="50" t="str">
        <f t="shared" si="171"/>
        <v/>
      </c>
      <c r="L199" s="50" t="str">
        <f t="shared" si="172"/>
        <v/>
      </c>
      <c r="M199" s="50" t="str">
        <f t="shared" si="173"/>
        <v/>
      </c>
      <c r="N199" s="50" t="str">
        <f t="shared" si="174"/>
        <v/>
      </c>
      <c r="O199" s="50" t="str">
        <f t="shared" si="175"/>
        <v/>
      </c>
      <c r="P199" s="50" t="str">
        <f t="shared" si="176"/>
        <v/>
      </c>
      <c r="Q199" s="50" t="str">
        <f t="shared" si="177"/>
        <v/>
      </c>
      <c r="R199" s="50" t="str">
        <f t="shared" si="178"/>
        <v/>
      </c>
      <c r="S199" s="50" t="str">
        <f t="shared" si="179"/>
        <v/>
      </c>
      <c r="T199" s="50" t="str">
        <f t="shared" si="180"/>
        <v/>
      </c>
      <c r="U199" s="50" t="str">
        <f t="shared" si="181"/>
        <v/>
      </c>
      <c r="V199" s="50" t="str">
        <f t="shared" si="182"/>
        <v/>
      </c>
      <c r="W199" s="50" t="str">
        <f t="shared" si="183"/>
        <v/>
      </c>
      <c r="X199" s="50" t="str">
        <f t="shared" si="184"/>
        <v/>
      </c>
      <c r="Y199" s="50" t="str">
        <f t="shared" si="185"/>
        <v/>
      </c>
      <c r="Z199" s="50" t="str">
        <f t="shared" si="186"/>
        <v/>
      </c>
      <c r="AA199" s="50" t="str">
        <f t="shared" si="187"/>
        <v/>
      </c>
      <c r="AB199" s="50" t="str">
        <f t="shared" si="190"/>
        <v/>
      </c>
    </row>
    <row r="200" spans="1:28" x14ac:dyDescent="0.35">
      <c r="A200" s="49" t="str">
        <f>IF(Entrées!B199="","",Entrées!B199)</f>
        <v/>
      </c>
      <c r="B200" s="50" t="str">
        <f t="shared" si="189"/>
        <v/>
      </c>
      <c r="C200" s="50" t="str">
        <f t="shared" si="163"/>
        <v/>
      </c>
      <c r="D200" s="50" t="str">
        <f t="shared" si="164"/>
        <v/>
      </c>
      <c r="E200" s="50" t="str">
        <f t="shared" si="165"/>
        <v/>
      </c>
      <c r="F200" s="50" t="str">
        <f t="shared" si="166"/>
        <v/>
      </c>
      <c r="G200" s="50" t="str">
        <f t="shared" si="167"/>
        <v/>
      </c>
      <c r="H200" s="50" t="str">
        <f t="shared" si="168"/>
        <v/>
      </c>
      <c r="I200" s="50" t="str">
        <f t="shared" si="169"/>
        <v/>
      </c>
      <c r="J200" s="50" t="str">
        <f t="shared" si="170"/>
        <v/>
      </c>
      <c r="K200" s="50" t="str">
        <f t="shared" si="171"/>
        <v/>
      </c>
      <c r="L200" s="50" t="str">
        <f t="shared" si="172"/>
        <v/>
      </c>
      <c r="M200" s="50" t="str">
        <f t="shared" si="173"/>
        <v/>
      </c>
      <c r="N200" s="50" t="str">
        <f t="shared" si="174"/>
        <v/>
      </c>
      <c r="O200" s="50" t="str">
        <f t="shared" si="175"/>
        <v/>
      </c>
      <c r="P200" s="50" t="str">
        <f t="shared" si="176"/>
        <v/>
      </c>
      <c r="Q200" s="50" t="str">
        <f t="shared" si="177"/>
        <v/>
      </c>
      <c r="R200" s="50" t="str">
        <f t="shared" si="178"/>
        <v/>
      </c>
      <c r="S200" s="50" t="str">
        <f t="shared" si="179"/>
        <v/>
      </c>
      <c r="T200" s="50" t="str">
        <f t="shared" si="180"/>
        <v/>
      </c>
      <c r="U200" s="50" t="str">
        <f t="shared" si="181"/>
        <v/>
      </c>
      <c r="V200" s="50" t="str">
        <f t="shared" si="182"/>
        <v/>
      </c>
      <c r="W200" s="50" t="str">
        <f t="shared" si="183"/>
        <v/>
      </c>
      <c r="X200" s="50" t="str">
        <f t="shared" si="184"/>
        <v/>
      </c>
      <c r="Y200" s="50" t="str">
        <f t="shared" si="185"/>
        <v/>
      </c>
      <c r="Z200" s="50" t="str">
        <f t="shared" si="186"/>
        <v/>
      </c>
      <c r="AA200" s="50" t="str">
        <f t="shared" si="187"/>
        <v/>
      </c>
      <c r="AB200" s="50" t="str">
        <f t="shared" si="190"/>
        <v/>
      </c>
    </row>
  </sheetData>
  <sheetProtection sheet="1" objects="1" scenarios="1"/>
  <mergeCells count="14">
    <mergeCell ref="Z2:AB2"/>
    <mergeCell ref="A1:Y1"/>
    <mergeCell ref="N2:O2"/>
    <mergeCell ref="P2:Q2"/>
    <mergeCell ref="R2:S2"/>
    <mergeCell ref="T2:U2"/>
    <mergeCell ref="V2:W2"/>
    <mergeCell ref="X2:Y2"/>
    <mergeCell ref="B2:C2"/>
    <mergeCell ref="D2:E2"/>
    <mergeCell ref="F2:G2"/>
    <mergeCell ref="H2:I2"/>
    <mergeCell ref="J2:K2"/>
    <mergeCell ref="L2:M2"/>
  </mergeCells>
  <pageMargins left="0.70866141732283472" right="0.70866141732283472" top="0.74803149606299213" bottom="0.74803149606299213" header="0.31496062992125984" footer="0.31496062992125984"/>
  <pageSetup paperSize="9" scale="78" orientation="landscape" horizontalDpi="0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77"/>
  <sheetViews>
    <sheetView workbookViewId="0">
      <selection activeCell="H6" sqref="H6"/>
    </sheetView>
  </sheetViews>
  <sheetFormatPr baseColWidth="10" defaultRowHeight="14.5" x14ac:dyDescent="0.35"/>
  <cols>
    <col min="1" max="1" width="24.1796875" customWidth="1"/>
    <col min="2" max="2" width="30.1796875" customWidth="1"/>
    <col min="3" max="3" width="27" customWidth="1"/>
  </cols>
  <sheetData>
    <row r="1" spans="1:11" x14ac:dyDescent="0.35">
      <c r="A1" s="30" t="s">
        <v>161</v>
      </c>
      <c r="B1" s="31" t="s">
        <v>163</v>
      </c>
      <c r="C1" s="31" t="s">
        <v>162</v>
      </c>
      <c r="I1" t="s">
        <v>166</v>
      </c>
      <c r="J1" t="s">
        <v>24</v>
      </c>
      <c r="K1">
        <v>2014</v>
      </c>
    </row>
    <row r="2" spans="1:11" x14ac:dyDescent="0.35">
      <c r="A2" s="34" t="s">
        <v>148</v>
      </c>
      <c r="B2" s="33" t="s">
        <v>50</v>
      </c>
      <c r="C2" s="34" t="s">
        <v>126</v>
      </c>
      <c r="I2" t="s">
        <v>167</v>
      </c>
      <c r="J2" t="s">
        <v>168</v>
      </c>
    </row>
    <row r="3" spans="1:11" x14ac:dyDescent="0.35">
      <c r="A3" s="34" t="s">
        <v>149</v>
      </c>
      <c r="B3" s="33" t="s">
        <v>51</v>
      </c>
      <c r="C3" s="34" t="s">
        <v>127</v>
      </c>
    </row>
    <row r="4" spans="1:11" x14ac:dyDescent="0.35">
      <c r="A4" s="34" t="s">
        <v>150</v>
      </c>
      <c r="B4" s="33" t="s">
        <v>52</v>
      </c>
      <c r="C4" s="34" t="s">
        <v>128</v>
      </c>
    </row>
    <row r="5" spans="1:11" x14ac:dyDescent="0.35">
      <c r="A5" s="34" t="s">
        <v>151</v>
      </c>
      <c r="B5" s="34" t="s">
        <v>53</v>
      </c>
      <c r="C5" s="34" t="s">
        <v>129</v>
      </c>
    </row>
    <row r="6" spans="1:11" x14ac:dyDescent="0.35">
      <c r="A6" s="34" t="s">
        <v>152</v>
      </c>
      <c r="B6" s="34" t="s">
        <v>54</v>
      </c>
      <c r="C6" s="34" t="s">
        <v>130</v>
      </c>
    </row>
    <row r="7" spans="1:11" x14ac:dyDescent="0.35">
      <c r="A7" s="33" t="s">
        <v>153</v>
      </c>
      <c r="B7" s="34" t="s">
        <v>55</v>
      </c>
      <c r="C7" s="34" t="s">
        <v>131</v>
      </c>
    </row>
    <row r="8" spans="1:11" x14ac:dyDescent="0.35">
      <c r="A8" s="33" t="s">
        <v>154</v>
      </c>
      <c r="B8" s="34" t="s">
        <v>56</v>
      </c>
      <c r="C8" s="34" t="s">
        <v>132</v>
      </c>
    </row>
    <row r="9" spans="1:11" x14ac:dyDescent="0.35">
      <c r="A9" s="33" t="s">
        <v>155</v>
      </c>
      <c r="B9" s="34" t="s">
        <v>57</v>
      </c>
      <c r="C9" s="34" t="s">
        <v>133</v>
      </c>
    </row>
    <row r="10" spans="1:11" x14ac:dyDescent="0.35">
      <c r="A10" s="33" t="s">
        <v>156</v>
      </c>
      <c r="B10" s="34" t="s">
        <v>58</v>
      </c>
      <c r="C10" s="34" t="s">
        <v>134</v>
      </c>
    </row>
    <row r="11" spans="1:11" x14ac:dyDescent="0.35">
      <c r="A11" s="33" t="s">
        <v>157</v>
      </c>
      <c r="B11" s="33" t="s">
        <v>59</v>
      </c>
      <c r="C11" s="34" t="s">
        <v>135</v>
      </c>
    </row>
    <row r="12" spans="1:11" x14ac:dyDescent="0.35">
      <c r="A12" s="33" t="s">
        <v>158</v>
      </c>
      <c r="B12" s="34" t="s">
        <v>60</v>
      </c>
      <c r="C12" s="34" t="s">
        <v>136</v>
      </c>
    </row>
    <row r="13" spans="1:11" x14ac:dyDescent="0.35">
      <c r="A13" s="33" t="s">
        <v>159</v>
      </c>
      <c r="B13" s="34" t="s">
        <v>61</v>
      </c>
      <c r="C13" s="34" t="s">
        <v>137</v>
      </c>
    </row>
    <row r="14" spans="1:11" x14ac:dyDescent="0.35">
      <c r="A14" s="28"/>
      <c r="B14" s="33" t="s">
        <v>62</v>
      </c>
      <c r="C14" s="34" t="s">
        <v>138</v>
      </c>
    </row>
    <row r="15" spans="1:11" x14ac:dyDescent="0.35">
      <c r="A15" s="29"/>
      <c r="B15" s="34" t="s">
        <v>63</v>
      </c>
      <c r="C15" s="34" t="s">
        <v>139</v>
      </c>
    </row>
    <row r="16" spans="1:11" x14ac:dyDescent="0.35">
      <c r="A16" s="28"/>
      <c r="B16" s="34" t="s">
        <v>64</v>
      </c>
      <c r="C16" s="34" t="s">
        <v>140</v>
      </c>
    </row>
    <row r="17" spans="1:3" x14ac:dyDescent="0.35">
      <c r="A17" s="29"/>
      <c r="B17" s="34" t="s">
        <v>65</v>
      </c>
      <c r="C17" s="34" t="s">
        <v>141</v>
      </c>
    </row>
    <row r="18" spans="1:3" x14ac:dyDescent="0.35">
      <c r="A18" s="28"/>
      <c r="B18" s="34" t="s">
        <v>66</v>
      </c>
      <c r="C18" s="34" t="s">
        <v>142</v>
      </c>
    </row>
    <row r="19" spans="1:3" x14ac:dyDescent="0.35">
      <c r="A19" s="29"/>
      <c r="B19" s="33" t="s">
        <v>67</v>
      </c>
      <c r="C19" s="34" t="s">
        <v>143</v>
      </c>
    </row>
    <row r="20" spans="1:3" x14ac:dyDescent="0.35">
      <c r="A20" s="28"/>
      <c r="B20" s="34" t="s">
        <v>68</v>
      </c>
      <c r="C20" s="34" t="s">
        <v>144</v>
      </c>
    </row>
    <row r="21" spans="1:3" x14ac:dyDescent="0.35">
      <c r="A21" s="29"/>
      <c r="B21" s="34" t="s">
        <v>69</v>
      </c>
      <c r="C21" s="34" t="s">
        <v>145</v>
      </c>
    </row>
    <row r="22" spans="1:3" x14ac:dyDescent="0.35">
      <c r="A22" s="29"/>
      <c r="B22" s="34" t="s">
        <v>70</v>
      </c>
      <c r="C22" s="33" t="s">
        <v>146</v>
      </c>
    </row>
    <row r="23" spans="1:3" x14ac:dyDescent="0.35">
      <c r="A23" s="30"/>
      <c r="B23" s="34" t="s">
        <v>71</v>
      </c>
      <c r="C23" s="33" t="s">
        <v>147</v>
      </c>
    </row>
    <row r="24" spans="1:3" x14ac:dyDescent="0.35">
      <c r="A24" s="30"/>
      <c r="B24" s="34" t="s">
        <v>72</v>
      </c>
      <c r="C24" s="31"/>
    </row>
    <row r="25" spans="1:3" x14ac:dyDescent="0.35">
      <c r="A25" s="30"/>
      <c r="B25" s="33" t="s">
        <v>73</v>
      </c>
      <c r="C25" s="31"/>
    </row>
    <row r="26" spans="1:3" x14ac:dyDescent="0.35">
      <c r="A26" s="30"/>
      <c r="B26" s="33" t="s">
        <v>74</v>
      </c>
      <c r="C26" s="31"/>
    </row>
    <row r="27" spans="1:3" x14ac:dyDescent="0.35">
      <c r="A27" s="30"/>
      <c r="B27" s="33" t="s">
        <v>75</v>
      </c>
      <c r="C27" s="31"/>
    </row>
    <row r="28" spans="1:3" x14ac:dyDescent="0.35">
      <c r="A28" s="30"/>
      <c r="B28" s="33" t="s">
        <v>76</v>
      </c>
      <c r="C28" s="31"/>
    </row>
    <row r="29" spans="1:3" x14ac:dyDescent="0.35">
      <c r="A29" s="30"/>
      <c r="B29" s="33" t="s">
        <v>77</v>
      </c>
      <c r="C29" s="31"/>
    </row>
    <row r="30" spans="1:3" x14ac:dyDescent="0.35">
      <c r="A30" s="30"/>
      <c r="B30" s="33" t="s">
        <v>78</v>
      </c>
      <c r="C30" s="31"/>
    </row>
    <row r="31" spans="1:3" x14ac:dyDescent="0.35">
      <c r="A31" s="30"/>
      <c r="B31" s="33" t="s">
        <v>79</v>
      </c>
      <c r="C31" s="31"/>
    </row>
    <row r="32" spans="1:3" x14ac:dyDescent="0.35">
      <c r="A32" s="30"/>
      <c r="B32" s="33" t="s">
        <v>80</v>
      </c>
      <c r="C32" s="31"/>
    </row>
    <row r="33" spans="1:3" x14ac:dyDescent="0.35">
      <c r="A33" s="30"/>
      <c r="B33" s="33" t="s">
        <v>81</v>
      </c>
      <c r="C33" s="31"/>
    </row>
    <row r="34" spans="1:3" x14ac:dyDescent="0.35">
      <c r="A34" s="30"/>
      <c r="B34" s="33" t="s">
        <v>82</v>
      </c>
      <c r="C34" s="31"/>
    </row>
    <row r="35" spans="1:3" x14ac:dyDescent="0.35">
      <c r="A35" s="30"/>
      <c r="B35" s="33" t="s">
        <v>83</v>
      </c>
      <c r="C35" s="31"/>
    </row>
    <row r="36" spans="1:3" x14ac:dyDescent="0.35">
      <c r="A36" s="30"/>
      <c r="B36" s="33" t="s">
        <v>84</v>
      </c>
      <c r="C36" s="31"/>
    </row>
    <row r="37" spans="1:3" x14ac:dyDescent="0.35">
      <c r="A37" s="30"/>
      <c r="B37" s="33" t="s">
        <v>85</v>
      </c>
      <c r="C37" s="31"/>
    </row>
    <row r="38" spans="1:3" x14ac:dyDescent="0.35">
      <c r="A38" s="30"/>
      <c r="B38" s="33" t="s">
        <v>86</v>
      </c>
      <c r="C38" s="31"/>
    </row>
    <row r="39" spans="1:3" x14ac:dyDescent="0.35">
      <c r="A39" s="30"/>
      <c r="B39" s="33" t="s">
        <v>87</v>
      </c>
      <c r="C39" s="31"/>
    </row>
    <row r="40" spans="1:3" x14ac:dyDescent="0.35">
      <c r="A40" s="30"/>
      <c r="B40" s="33" t="s">
        <v>88</v>
      </c>
      <c r="C40" s="31"/>
    </row>
    <row r="41" spans="1:3" x14ac:dyDescent="0.35">
      <c r="A41" s="30"/>
      <c r="B41" s="33" t="s">
        <v>89</v>
      </c>
      <c r="C41" s="31"/>
    </row>
    <row r="42" spans="1:3" x14ac:dyDescent="0.35">
      <c r="A42" s="30"/>
      <c r="B42" s="33" t="s">
        <v>90</v>
      </c>
      <c r="C42" s="31"/>
    </row>
    <row r="43" spans="1:3" x14ac:dyDescent="0.35">
      <c r="A43" s="30"/>
      <c r="B43" s="33" t="s">
        <v>91</v>
      </c>
      <c r="C43" s="31"/>
    </row>
    <row r="44" spans="1:3" x14ac:dyDescent="0.35">
      <c r="A44" s="30"/>
      <c r="B44" s="33" t="s">
        <v>92</v>
      </c>
      <c r="C44" s="31"/>
    </row>
    <row r="45" spans="1:3" x14ac:dyDescent="0.35">
      <c r="A45" s="30"/>
      <c r="B45" s="33" t="s">
        <v>93</v>
      </c>
      <c r="C45" s="31"/>
    </row>
    <row r="46" spans="1:3" x14ac:dyDescent="0.35">
      <c r="A46" s="30"/>
      <c r="B46" s="33" t="s">
        <v>94</v>
      </c>
      <c r="C46" s="31"/>
    </row>
    <row r="47" spans="1:3" x14ac:dyDescent="0.35">
      <c r="A47" s="30"/>
      <c r="B47" s="33" t="s">
        <v>95</v>
      </c>
      <c r="C47" s="31"/>
    </row>
    <row r="48" spans="1:3" x14ac:dyDescent="0.35">
      <c r="A48" s="30"/>
      <c r="B48" s="33" t="s">
        <v>96</v>
      </c>
      <c r="C48" s="31"/>
    </row>
    <row r="49" spans="1:3" x14ac:dyDescent="0.35">
      <c r="A49" s="30"/>
      <c r="B49" s="33" t="s">
        <v>97</v>
      </c>
      <c r="C49" s="31"/>
    </row>
    <row r="50" spans="1:3" x14ac:dyDescent="0.35">
      <c r="A50" s="30"/>
      <c r="B50" s="33" t="s">
        <v>98</v>
      </c>
      <c r="C50" s="31"/>
    </row>
    <row r="51" spans="1:3" x14ac:dyDescent="0.35">
      <c r="A51" s="30"/>
      <c r="B51" s="33" t="s">
        <v>99</v>
      </c>
      <c r="C51" s="31"/>
    </row>
    <row r="52" spans="1:3" x14ac:dyDescent="0.35">
      <c r="A52" s="30"/>
      <c r="B52" s="33" t="s">
        <v>100</v>
      </c>
      <c r="C52" s="31"/>
    </row>
    <row r="53" spans="1:3" x14ac:dyDescent="0.35">
      <c r="A53" s="30"/>
      <c r="B53" s="33" t="s">
        <v>101</v>
      </c>
      <c r="C53" s="31"/>
    </row>
    <row r="54" spans="1:3" x14ac:dyDescent="0.35">
      <c r="A54" s="30"/>
      <c r="B54" s="33" t="s">
        <v>102</v>
      </c>
      <c r="C54" s="31"/>
    </row>
    <row r="55" spans="1:3" x14ac:dyDescent="0.35">
      <c r="A55" s="30"/>
      <c r="B55" s="33" t="s">
        <v>103</v>
      </c>
      <c r="C55" s="31"/>
    </row>
    <row r="56" spans="1:3" x14ac:dyDescent="0.35">
      <c r="A56" s="30"/>
      <c r="B56" s="33" t="s">
        <v>104</v>
      </c>
      <c r="C56" s="31"/>
    </row>
    <row r="57" spans="1:3" x14ac:dyDescent="0.35">
      <c r="A57" s="30"/>
      <c r="B57" s="33" t="s">
        <v>105</v>
      </c>
      <c r="C57" s="31"/>
    </row>
    <row r="58" spans="1:3" x14ac:dyDescent="0.35">
      <c r="A58" s="30"/>
      <c r="B58" s="33" t="s">
        <v>106</v>
      </c>
      <c r="C58" s="31"/>
    </row>
    <row r="59" spans="1:3" x14ac:dyDescent="0.35">
      <c r="A59" s="30"/>
      <c r="B59" s="33" t="s">
        <v>107</v>
      </c>
      <c r="C59" s="31"/>
    </row>
    <row r="60" spans="1:3" x14ac:dyDescent="0.35">
      <c r="A60" s="30"/>
      <c r="B60" s="33" t="s">
        <v>108</v>
      </c>
      <c r="C60" s="31"/>
    </row>
    <row r="61" spans="1:3" x14ac:dyDescent="0.35">
      <c r="A61" s="30"/>
      <c r="B61" s="33" t="s">
        <v>109</v>
      </c>
      <c r="C61" s="31"/>
    </row>
    <row r="62" spans="1:3" x14ac:dyDescent="0.35">
      <c r="A62" s="30"/>
      <c r="B62" s="33" t="s">
        <v>110</v>
      </c>
      <c r="C62" s="31"/>
    </row>
    <row r="63" spans="1:3" x14ac:dyDescent="0.35">
      <c r="A63" s="30"/>
      <c r="B63" s="33" t="s">
        <v>111</v>
      </c>
      <c r="C63" s="31"/>
    </row>
    <row r="64" spans="1:3" x14ac:dyDescent="0.35">
      <c r="A64" s="30"/>
      <c r="B64" s="33" t="s">
        <v>112</v>
      </c>
      <c r="C64" s="31"/>
    </row>
    <row r="65" spans="1:3" x14ac:dyDescent="0.35">
      <c r="A65" s="30"/>
      <c r="B65" s="33" t="s">
        <v>113</v>
      </c>
      <c r="C65" s="31"/>
    </row>
    <row r="66" spans="1:3" x14ac:dyDescent="0.35">
      <c r="A66" s="30"/>
      <c r="B66" s="33" t="s">
        <v>114</v>
      </c>
      <c r="C66" s="31"/>
    </row>
    <row r="67" spans="1:3" x14ac:dyDescent="0.35">
      <c r="A67" s="30"/>
      <c r="B67" s="33" t="s">
        <v>115</v>
      </c>
      <c r="C67" s="31"/>
    </row>
    <row r="68" spans="1:3" x14ac:dyDescent="0.35">
      <c r="A68" s="30"/>
      <c r="B68" s="33" t="s">
        <v>116</v>
      </c>
      <c r="C68" s="31"/>
    </row>
    <row r="69" spans="1:3" x14ac:dyDescent="0.35">
      <c r="A69" s="30"/>
      <c r="B69" s="33" t="s">
        <v>117</v>
      </c>
      <c r="C69" s="31"/>
    </row>
    <row r="70" spans="1:3" x14ac:dyDescent="0.35">
      <c r="A70" s="30"/>
      <c r="B70" s="33" t="s">
        <v>118</v>
      </c>
      <c r="C70" s="31"/>
    </row>
    <row r="71" spans="1:3" x14ac:dyDescent="0.35">
      <c r="A71" s="30"/>
      <c r="B71" s="33" t="s">
        <v>119</v>
      </c>
      <c r="C71" s="31"/>
    </row>
    <row r="72" spans="1:3" x14ac:dyDescent="0.35">
      <c r="A72" s="30"/>
      <c r="B72" s="33" t="s">
        <v>120</v>
      </c>
      <c r="C72" s="31"/>
    </row>
    <row r="73" spans="1:3" x14ac:dyDescent="0.35">
      <c r="A73" s="30"/>
      <c r="B73" s="33" t="s">
        <v>121</v>
      </c>
      <c r="C73" s="31"/>
    </row>
    <row r="74" spans="1:3" x14ac:dyDescent="0.35">
      <c r="A74" s="30"/>
      <c r="B74" s="33" t="s">
        <v>122</v>
      </c>
      <c r="C74" s="31"/>
    </row>
    <row r="75" spans="1:3" x14ac:dyDescent="0.35">
      <c r="A75" s="30"/>
      <c r="B75" s="33" t="s">
        <v>123</v>
      </c>
      <c r="C75" s="31"/>
    </row>
    <row r="76" spans="1:3" x14ac:dyDescent="0.35">
      <c r="A76" s="30"/>
      <c r="B76" s="33" t="s">
        <v>124</v>
      </c>
      <c r="C76" s="31"/>
    </row>
    <row r="77" spans="1:3" x14ac:dyDescent="0.35">
      <c r="A77" s="30"/>
      <c r="B77" s="33" t="s">
        <v>125</v>
      </c>
      <c r="C77" s="31"/>
    </row>
  </sheetData>
  <sheetProtection sheet="1" objects="1" scenarios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Accueil</vt:lpstr>
      <vt:lpstr>Entrées</vt:lpstr>
      <vt:lpstr>Sorties</vt:lpstr>
      <vt:lpstr>Stock</vt:lpstr>
      <vt:lpstr>Récap</vt:lpstr>
      <vt:lpstr>Base</vt:lpstr>
      <vt:lpstr>chantier</vt:lpstr>
      <vt:lpstr>Date_E</vt:lpstr>
      <vt:lpstr>Date_S</vt:lpstr>
      <vt:lpstr>Employés</vt:lpstr>
      <vt:lpstr>Entrées!Extraire</vt:lpstr>
      <vt:lpstr>Prod_unique</vt:lpstr>
      <vt:lpstr>Qté_R</vt:lpstr>
      <vt:lpstr>Qté_S</vt:lpstr>
      <vt:lpstr>Réf_E</vt:lpstr>
      <vt:lpstr>REF_PROD1</vt:lpstr>
      <vt:lpstr>Réf_S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henri.leluron@orange.fr</dc:creator>
  <cp:lastModifiedBy>AFEH</cp:lastModifiedBy>
  <cp:lastPrinted>2014-01-18T18:29:15Z</cp:lastPrinted>
  <dcterms:created xsi:type="dcterms:W3CDTF">2014-01-16T18:51:51Z</dcterms:created>
  <dcterms:modified xsi:type="dcterms:W3CDTF">2014-11-12T14:30:09Z</dcterms:modified>
</cp:coreProperties>
</file>