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19420" windowHeight="11020"/>
  </bookViews>
  <sheets>
    <sheet name="Feuil1" sheetId="1" r:id="rId1"/>
    <sheet name="Feuil2" sheetId="2" r:id="rId2"/>
  </sheets>
  <definedNames>
    <definedName name="saisie">Feuil1!$B$3:$B$8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D17" i="1"/>
  <c r="AD18"/>
  <c r="AD19"/>
  <c r="AD20"/>
  <c r="AD21"/>
  <c r="AD22"/>
  <c r="AD23"/>
  <c r="AD24"/>
  <c r="AD25"/>
  <c r="AD26"/>
  <c r="AD27"/>
  <c r="AD28"/>
  <c r="AD16"/>
  <c r="AB17"/>
  <c r="AB18"/>
  <c r="AB19"/>
  <c r="AB20"/>
  <c r="AB21"/>
  <c r="AB22"/>
  <c r="AB23"/>
  <c r="AB24"/>
  <c r="AB25"/>
  <c r="AB26"/>
  <c r="AB27"/>
  <c r="AB28"/>
  <c r="AB16"/>
  <c r="Z17"/>
  <c r="Z18"/>
  <c r="Z19"/>
  <c r="Z20"/>
  <c r="Z21"/>
  <c r="Z22"/>
  <c r="Z23"/>
  <c r="Z24"/>
  <c r="Z25"/>
  <c r="Z26"/>
  <c r="Z27"/>
  <c r="Z28"/>
  <c r="Z16"/>
  <c r="X17"/>
  <c r="X18"/>
  <c r="X19"/>
  <c r="X20"/>
  <c r="X21"/>
  <c r="X22"/>
  <c r="X23"/>
  <c r="X24"/>
  <c r="X25"/>
  <c r="X26"/>
  <c r="X27"/>
  <c r="X28"/>
  <c r="X16"/>
  <c r="V17"/>
  <c r="V18"/>
  <c r="V19"/>
  <c r="V20"/>
  <c r="V21"/>
  <c r="V22"/>
  <c r="V23"/>
  <c r="V24"/>
  <c r="V25"/>
  <c r="V26"/>
  <c r="V27"/>
  <c r="V28"/>
  <c r="V16"/>
  <c r="T17"/>
  <c r="T18"/>
  <c r="T19"/>
  <c r="T20"/>
  <c r="T21"/>
  <c r="T22"/>
  <c r="T23"/>
  <c r="T24"/>
  <c r="T25"/>
  <c r="T26"/>
  <c r="T27"/>
  <c r="T28"/>
  <c r="T16"/>
  <c r="R17"/>
  <c r="R18"/>
  <c r="R19"/>
  <c r="R20"/>
  <c r="R21"/>
  <c r="R22"/>
  <c r="R23"/>
  <c r="R24"/>
  <c r="R25"/>
  <c r="R26"/>
  <c r="R27"/>
  <c r="R28"/>
  <c r="R16"/>
  <c r="P17"/>
  <c r="P18"/>
  <c r="P19"/>
  <c r="P20"/>
  <c r="P21"/>
  <c r="P22"/>
  <c r="P23"/>
  <c r="P24"/>
  <c r="P25"/>
  <c r="P26"/>
  <c r="P27"/>
  <c r="P28"/>
  <c r="P16"/>
  <c r="N17"/>
  <c r="N18"/>
  <c r="N19"/>
  <c r="N20"/>
  <c r="N21"/>
  <c r="N22"/>
  <c r="N23"/>
  <c r="N24"/>
  <c r="N25"/>
  <c r="N26"/>
  <c r="N27"/>
  <c r="N28"/>
  <c r="N16"/>
  <c r="J17"/>
  <c r="J18"/>
  <c r="J19"/>
  <c r="J20"/>
  <c r="J21"/>
  <c r="J22"/>
  <c r="J23"/>
  <c r="J24"/>
  <c r="J25"/>
  <c r="J26"/>
  <c r="J27"/>
  <c r="J28"/>
  <c r="J16"/>
  <c r="L17"/>
  <c r="L18"/>
  <c r="L19"/>
  <c r="L20"/>
  <c r="L21"/>
  <c r="L22"/>
  <c r="L23"/>
  <c r="L24"/>
  <c r="L25"/>
  <c r="L26"/>
  <c r="L27"/>
  <c r="L28"/>
  <c r="L16"/>
  <c r="H17"/>
  <c r="H18"/>
  <c r="H19"/>
  <c r="H20"/>
  <c r="H21"/>
  <c r="H22"/>
  <c r="H23"/>
  <c r="H24"/>
  <c r="H25"/>
  <c r="H26"/>
  <c r="H27"/>
  <c r="H28"/>
  <c r="F17"/>
  <c r="F18"/>
  <c r="F19"/>
  <c r="F20"/>
  <c r="F21"/>
  <c r="F22"/>
  <c r="F23"/>
  <c r="F24"/>
  <c r="F25"/>
  <c r="F26"/>
  <c r="F27"/>
  <c r="F28"/>
  <c r="H16"/>
  <c r="F16"/>
  <c r="C17" l="1"/>
  <c r="C18"/>
  <c r="C19"/>
  <c r="C20"/>
  <c r="C21"/>
  <c r="C22"/>
  <c r="C23"/>
  <c r="C24"/>
  <c r="C25"/>
  <c r="C26"/>
  <c r="C27"/>
  <c r="C28"/>
  <c r="C16"/>
  <c r="N6" i="2"/>
  <c r="N5"/>
  <c r="B3" i="1"/>
  <c r="F10" l="1"/>
  <c r="F3"/>
</calcChain>
</file>

<file path=xl/sharedStrings.xml><?xml version="1.0" encoding="utf-8"?>
<sst xmlns="http://schemas.openxmlformats.org/spreadsheetml/2006/main" count="241" uniqueCount="202">
  <si>
    <t>RECEPTION</t>
  </si>
  <si>
    <t>VENTE</t>
  </si>
  <si>
    <t>DATE</t>
  </si>
  <si>
    <t>PRODUIT</t>
  </si>
  <si>
    <t>QUANTITE</t>
  </si>
  <si>
    <t>LOT</t>
  </si>
  <si>
    <t>DLC</t>
  </si>
  <si>
    <t>SALLE</t>
  </si>
  <si>
    <t>MOTIF</t>
  </si>
  <si>
    <t>LOT UTILISE</t>
  </si>
  <si>
    <t>ENTREE</t>
  </si>
  <si>
    <t>SORTIE</t>
  </si>
  <si>
    <t>A</t>
  </si>
  <si>
    <t>B</t>
  </si>
  <si>
    <t>A1</t>
  </si>
  <si>
    <t>B2</t>
  </si>
  <si>
    <t>B1</t>
  </si>
  <si>
    <t>STOCK</t>
  </si>
  <si>
    <t>A2</t>
  </si>
  <si>
    <t xml:space="preserve">SALLE </t>
  </si>
  <si>
    <t>AFFICHE AUTO</t>
  </si>
  <si>
    <t>STOCK DISPO</t>
  </si>
  <si>
    <t>RESTE EN STOCK</t>
  </si>
  <si>
    <t>RESTE EN STOCK (par lots)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</si>
  <si>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</si>
  <si>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</si>
  <si>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</si>
  <si>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</si>
  <si>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</si>
  <si>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</si>
  <si>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</si>
  <si>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</si>
  <si>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</si>
  <si>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</si>
  <si>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O</t>
  </si>
  <si>
    <t>B3</t>
  </si>
  <si>
    <t>B4</t>
  </si>
  <si>
    <t>A3</t>
  </si>
  <si>
    <t>A4</t>
  </si>
  <si>
    <t>A5</t>
  </si>
  <si>
    <t>B5</t>
  </si>
  <si>
    <t>A6</t>
  </si>
  <si>
    <t>B6</t>
  </si>
  <si>
    <t>A7</t>
  </si>
  <si>
    <t>B7</t>
  </si>
  <si>
    <t>A8</t>
  </si>
  <si>
    <t>B8</t>
  </si>
  <si>
    <t>A9</t>
  </si>
  <si>
    <t>B9</t>
  </si>
  <si>
    <t>A10</t>
  </si>
  <si>
    <t>B10</t>
  </si>
  <si>
    <t>A11</t>
  </si>
  <si>
    <t>B11</t>
  </si>
  <si>
    <t>A12</t>
  </si>
  <si>
    <t>B12</t>
  </si>
  <si>
    <t>A13</t>
  </si>
  <si>
    <t>B13</t>
  </si>
  <si>
    <t>C1</t>
  </si>
  <si>
    <t>D1</t>
  </si>
  <si>
    <t>C2</t>
  </si>
  <si>
    <t>D2</t>
  </si>
  <si>
    <t>C3</t>
  </si>
  <si>
    <t>D3</t>
  </si>
  <si>
    <t>E3</t>
  </si>
  <si>
    <t>F3</t>
  </si>
  <si>
    <t>C4</t>
  </si>
  <si>
    <t>D4</t>
  </si>
  <si>
    <t>E4</t>
  </si>
  <si>
    <t>F4</t>
  </si>
  <si>
    <t>C5</t>
  </si>
  <si>
    <t>D5</t>
  </si>
  <si>
    <t>E5</t>
  </si>
  <si>
    <t>F5</t>
  </si>
  <si>
    <t>C6</t>
  </si>
  <si>
    <t>D6</t>
  </si>
  <si>
    <t>E6</t>
  </si>
  <si>
    <t>F6</t>
  </si>
  <si>
    <t>C7</t>
  </si>
  <si>
    <t>D7</t>
  </si>
  <si>
    <t>E7</t>
  </si>
  <si>
    <t>F7</t>
  </si>
  <si>
    <t>C8</t>
  </si>
  <si>
    <t>D8</t>
  </si>
  <si>
    <t>E8</t>
  </si>
  <si>
    <t>F8</t>
  </si>
  <si>
    <t>C9</t>
  </si>
  <si>
    <t>D9</t>
  </si>
  <si>
    <t>E9</t>
  </si>
  <si>
    <t>F9</t>
  </si>
  <si>
    <t>C10</t>
  </si>
  <si>
    <t>D10</t>
  </si>
  <si>
    <t>E10</t>
  </si>
  <si>
    <t>F10</t>
  </si>
  <si>
    <t>C11</t>
  </si>
  <si>
    <t>D11</t>
  </si>
  <si>
    <t>E11</t>
  </si>
  <si>
    <t>F11</t>
  </si>
  <si>
    <t>C12</t>
  </si>
  <si>
    <t>D12</t>
  </si>
  <si>
    <t>E12</t>
  </si>
  <si>
    <t>F12</t>
  </si>
  <si>
    <t>C13</t>
  </si>
  <si>
    <t>D13</t>
  </si>
  <si>
    <t>E13</t>
  </si>
  <si>
    <t>F13</t>
  </si>
  <si>
    <t>G3</t>
  </si>
  <si>
    <t>H3</t>
  </si>
  <si>
    <t>I3</t>
  </si>
  <si>
    <t>J3</t>
  </si>
  <si>
    <t>K3</t>
  </si>
  <si>
    <t>L3</t>
  </si>
  <si>
    <t>O3</t>
  </si>
  <si>
    <t>G4</t>
  </si>
  <si>
    <t>H4</t>
  </si>
  <si>
    <t>I4</t>
  </si>
  <si>
    <t>J4</t>
  </si>
  <si>
    <t>K4</t>
  </si>
  <si>
    <t>L4</t>
  </si>
  <si>
    <t>O4</t>
  </si>
  <si>
    <t>G5</t>
  </si>
  <si>
    <t>H5</t>
  </si>
  <si>
    <t>I5</t>
  </si>
  <si>
    <t>J5</t>
  </si>
  <si>
    <t>K5</t>
  </si>
  <si>
    <t>L5</t>
  </si>
  <si>
    <t>O5</t>
  </si>
  <si>
    <t>G6</t>
  </si>
  <si>
    <t>H6</t>
  </si>
  <si>
    <t>I6</t>
  </si>
  <si>
    <t>J6</t>
  </si>
  <si>
    <t>K6</t>
  </si>
  <si>
    <t>L6</t>
  </si>
  <si>
    <t>O6</t>
  </si>
  <si>
    <t>G7</t>
  </si>
  <si>
    <t>H7</t>
  </si>
  <si>
    <t>I7</t>
  </si>
  <si>
    <t>J7</t>
  </si>
  <si>
    <t>K7</t>
  </si>
  <si>
    <t>L7</t>
  </si>
  <si>
    <t>O7</t>
  </si>
  <si>
    <t>G8</t>
  </si>
  <si>
    <t>H8</t>
  </si>
  <si>
    <t>I8</t>
  </si>
  <si>
    <t>J8</t>
  </si>
  <si>
    <t>K8</t>
  </si>
  <si>
    <t>L8</t>
  </si>
  <si>
    <t>O8</t>
  </si>
  <si>
    <t>G9</t>
  </si>
  <si>
    <t>H9</t>
  </si>
  <si>
    <t>I9</t>
  </si>
  <si>
    <t>J9</t>
  </si>
  <si>
    <t>K9</t>
  </si>
  <si>
    <t>L9</t>
  </si>
  <si>
    <t>O9</t>
  </si>
  <si>
    <t>G10</t>
  </si>
  <si>
    <t>H10</t>
  </si>
  <si>
    <t>I10</t>
  </si>
  <si>
    <t>J10</t>
  </si>
  <si>
    <t>K10</t>
  </si>
  <si>
    <t>L10</t>
  </si>
  <si>
    <t>O10</t>
  </si>
  <si>
    <t>G11</t>
  </si>
  <si>
    <t>H11</t>
  </si>
  <si>
    <t>I11</t>
  </si>
  <si>
    <t>J11</t>
  </si>
  <si>
    <t>K11</t>
  </si>
  <si>
    <t>L11</t>
  </si>
  <si>
    <t>O11</t>
  </si>
  <si>
    <t>G12</t>
  </si>
  <si>
    <t>H12</t>
  </si>
  <si>
    <t>I12</t>
  </si>
  <si>
    <t>J12</t>
  </si>
  <si>
    <t>K12</t>
  </si>
  <si>
    <t>L12</t>
  </si>
  <si>
    <t>O12</t>
  </si>
  <si>
    <t>G13</t>
  </si>
  <si>
    <t>H13</t>
  </si>
  <si>
    <t>I13</t>
  </si>
  <si>
    <t>J13</t>
  </si>
  <si>
    <t>K13</t>
  </si>
  <si>
    <t>L13</t>
  </si>
  <si>
    <t>O13</t>
  </si>
  <si>
    <t>G14</t>
  </si>
  <si>
    <t>H14</t>
  </si>
  <si>
    <t>I14</t>
  </si>
  <si>
    <t>J14</t>
  </si>
  <si>
    <t>K14</t>
  </si>
  <si>
    <t>L14</t>
  </si>
  <si>
    <t>O14</t>
  </si>
  <si>
    <t>G15</t>
  </si>
  <si>
    <t>H15</t>
  </si>
  <si>
    <t>I15</t>
  </si>
  <si>
    <t>J15</t>
  </si>
  <si>
    <t>K15</t>
  </si>
  <si>
    <t>L15</t>
  </si>
  <si>
    <t>O15</t>
  </si>
  <si>
    <t>DLC(jours)</t>
  </si>
  <si>
    <t>E14</t>
  </si>
  <si>
    <t>F14</t>
  </si>
  <si>
    <t>E15</t>
  </si>
  <si>
    <t>F15</t>
  </si>
  <si>
    <t>Tableau des Entrées et Sorties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</si>
</sst>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7" tint="0.3999755851924192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14" fontId="0" fillId="7" borderId="2" xfId="0" applyNumberFormat="1" applyFont="1" applyFill="1" applyBorder="1" applyAlignment="1">
      <alignment horizontal="center" vertical="center" wrapText="1"/>
    </xf>
    <xf numFmtId="0" fontId="0" fillId="7" borderId="2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14" fontId="0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0" fillId="7" borderId="0" xfId="0" applyFont="1" applyFill="1" applyBorder="1" applyAlignment="1">
      <alignment horizontal="center" vertical="center" wrapText="1"/>
    </xf>
    <xf numFmtId="14" fontId="0" fillId="7" borderId="0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10" borderId="3" xfId="0" applyFill="1" applyBorder="1" applyAlignment="1">
      <alignment horizontal="center" vertical="center" wrapText="1"/>
    </xf>
    <xf numFmtId="0" fontId="0" fillId="10" borderId="0" xfId="0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3" fillId="6" borderId="2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14" fontId="0" fillId="0" borderId="0" xfId="0" applyNumberForma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12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/>
        <right/>
        <top/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8</xdr:row>
      <xdr:rowOff>123825</xdr:rowOff>
    </xdr:from>
    <xdr:to>
      <xdr:col>2</xdr:col>
      <xdr:colOff>590550</xdr:colOff>
      <xdr:row>10</xdr:row>
      <xdr:rowOff>76200</xdr:rowOff>
    </xdr:to>
    <xdr:sp macro="[0]!Feuil1.ENTREE" textlink="">
      <xdr:nvSpPr>
        <xdr:cNvPr id="2" name="Rectangle 1">
          <a:extLst>
            <a:ext uri="{FF2B5EF4-FFF2-40B4-BE49-F238E27FC236}">
              <a16:creationId xmlns:a16="http://schemas.microsoft.com/office/drawing/2014/main" xmlns="" id="{832E9E3F-7286-4E61-8961-3C195AB42F99}"/>
            </a:ext>
          </a:extLst>
        </xdr:cNvPr>
        <xdr:cNvSpPr/>
      </xdr:nvSpPr>
      <xdr:spPr>
        <a:xfrm>
          <a:off x="1666875" y="1647825"/>
          <a:ext cx="44767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OK</a:t>
          </a:r>
        </a:p>
      </xdr:txBody>
    </xdr:sp>
    <xdr:clientData/>
  </xdr:twoCellAnchor>
  <xdr:twoCellAnchor>
    <xdr:from>
      <xdr:col>6</xdr:col>
      <xdr:colOff>171450</xdr:colOff>
      <xdr:row>8</xdr:row>
      <xdr:rowOff>104775</xdr:rowOff>
    </xdr:from>
    <xdr:to>
      <xdr:col>6</xdr:col>
      <xdr:colOff>619125</xdr:colOff>
      <xdr:row>10</xdr:row>
      <xdr:rowOff>57150</xdr:rowOff>
    </xdr:to>
    <xdr:sp macro="[0]!Feuil1.SORTIE" textlink="">
      <xdr:nvSpPr>
        <xdr:cNvPr id="3" name="Rectangle 2">
          <a:extLst>
            <a:ext uri="{FF2B5EF4-FFF2-40B4-BE49-F238E27FC236}">
              <a16:creationId xmlns:a16="http://schemas.microsoft.com/office/drawing/2014/main" xmlns="" id="{5DAEEB2C-A25F-417E-8251-6AF204613852}"/>
            </a:ext>
          </a:extLst>
        </xdr:cNvPr>
        <xdr:cNvSpPr/>
      </xdr:nvSpPr>
      <xdr:spPr>
        <a:xfrm>
          <a:off x="4743450" y="1628775"/>
          <a:ext cx="44767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OK</a:t>
          </a:r>
        </a:p>
      </xdr:txBody>
    </xdr:sp>
    <xdr:clientData/>
  </xdr:twoCellAnchor>
  <xdr:twoCellAnchor>
    <xdr:from>
      <xdr:col>0</xdr:col>
      <xdr:colOff>0</xdr:colOff>
      <xdr:row>14</xdr:row>
      <xdr:rowOff>31750</xdr:rowOff>
    </xdr:from>
    <xdr:to>
      <xdr:col>0</xdr:col>
      <xdr:colOff>927100</xdr:colOff>
      <xdr:row>22</xdr:row>
      <xdr:rowOff>44450</xdr:rowOff>
    </xdr:to>
    <xdr:sp macro="" textlink="">
      <xdr:nvSpPr>
        <xdr:cNvPr id="4" name="ZoneTexte 3"/>
        <xdr:cNvSpPr txBox="1"/>
      </xdr:nvSpPr>
      <xdr:spPr>
        <a:xfrm>
          <a:off x="0" y="2794000"/>
          <a:ext cx="927100" cy="150495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Ces 2 tableaux sont alimentés</a:t>
          </a:r>
          <a:r>
            <a:rPr lang="fr-FR" sz="1100" baseline="0"/>
            <a:t> automatiquement avec SOMMEPROD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1" displayName="Tableau1" ref="I2:P14" totalsRowShown="0" headerRowDxfId="9" dataDxfId="8" headerRowBorderDxfId="6" tableBorderDxfId="7">
  <autoFilter ref="I2:P14"/>
  <tableColumns count="8">
    <tableColumn id="1" name="MOTIF" dataDxfId="5"/>
    <tableColumn id="2" name="DATE" dataDxfId="3"/>
    <tableColumn id="3" name="PRODUIT" dataDxfId="4"/>
    <tableColumn id="4" name="QUANTITE" dataDxfId="11"/>
    <tableColumn id="5" name="LOT" dataDxfId="2"/>
    <tableColumn id="6" name="DLC" dataDxfId="0"/>
    <tableColumn id="7" name="LOT UTILISE" dataDxfId="1"/>
    <tableColumn id="8" name="SALLE 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D33"/>
  <sheetViews>
    <sheetView tabSelected="1" workbookViewId="0">
      <selection activeCell="K8" sqref="K8"/>
    </sheetView>
  </sheetViews>
  <sheetFormatPr baseColWidth="10" defaultColWidth="11.453125" defaultRowHeight="14.5"/>
  <cols>
    <col min="1" max="2" width="13.54296875" style="1" customWidth="1"/>
    <col min="3" max="3" width="9.08984375" style="1" customWidth="1"/>
    <col min="4" max="4" width="4" style="1" customWidth="1"/>
    <col min="5" max="6" width="13.54296875" style="1" customWidth="1"/>
    <col min="7" max="7" width="7.7265625" style="1" customWidth="1"/>
    <col min="8" max="8" width="10.26953125" style="1" customWidth="1"/>
    <col min="9" max="12" width="11.453125" style="1"/>
    <col min="13" max="13" width="9.36328125" style="1" customWidth="1"/>
    <col min="14" max="14" width="11.453125" style="1"/>
    <col min="15" max="15" width="13.26953125" style="1" customWidth="1"/>
    <col min="16" max="16384" width="11.453125" style="1"/>
  </cols>
  <sheetData>
    <row r="1" spans="1:30">
      <c r="A1" s="18" t="s">
        <v>0</v>
      </c>
      <c r="E1" s="19" t="s">
        <v>1</v>
      </c>
      <c r="I1" s="29" t="s">
        <v>196</v>
      </c>
    </row>
    <row r="2" spans="1:30">
      <c r="A2" s="2"/>
      <c r="B2" s="2"/>
      <c r="C2" s="2"/>
      <c r="E2" s="2"/>
      <c r="F2" s="2"/>
      <c r="G2" s="2"/>
      <c r="I2" s="29">
        <v>60</v>
      </c>
    </row>
    <row r="3" spans="1:30">
      <c r="A3" s="3" t="s">
        <v>2</v>
      </c>
      <c r="B3" s="6">
        <f ca="1">TODAY()</f>
        <v>43632</v>
      </c>
      <c r="C3" s="2"/>
      <c r="E3" s="3" t="s">
        <v>2</v>
      </c>
      <c r="F3" s="6">
        <f ca="1">TODAY()</f>
        <v>43632</v>
      </c>
      <c r="G3" s="2"/>
      <c r="I3" s="29">
        <v>90</v>
      </c>
    </row>
    <row r="4" spans="1:30">
      <c r="A4" s="3" t="s">
        <v>3</v>
      </c>
      <c r="B4" s="4"/>
      <c r="C4" s="2"/>
      <c r="E4" s="3" t="s">
        <v>3</v>
      </c>
      <c r="F4" s="4"/>
      <c r="G4" s="2"/>
    </row>
    <row r="5" spans="1:30">
      <c r="A5" s="3" t="s">
        <v>4</v>
      </c>
      <c r="B5" s="4"/>
      <c r="C5" s="2"/>
      <c r="E5" s="3" t="s">
        <v>4</v>
      </c>
      <c r="F5" s="4"/>
      <c r="G5" s="2"/>
    </row>
    <row r="6" spans="1:30">
      <c r="A6" s="3" t="s">
        <v>5</v>
      </c>
      <c r="B6" s="4"/>
      <c r="C6" s="2"/>
      <c r="E6" s="17"/>
      <c r="F6" s="2"/>
      <c r="G6" s="2"/>
    </row>
    <row r="7" spans="1:30">
      <c r="A7" s="3" t="s">
        <v>6</v>
      </c>
      <c r="B7" s="25"/>
      <c r="C7" s="2"/>
      <c r="E7" s="2"/>
      <c r="F7" s="2"/>
      <c r="G7" s="2"/>
    </row>
    <row r="8" spans="1:30">
      <c r="A8" s="3" t="s">
        <v>7</v>
      </c>
      <c r="B8" s="4"/>
      <c r="C8" s="2"/>
      <c r="E8" s="21"/>
      <c r="F8" s="21"/>
      <c r="G8" s="2"/>
    </row>
    <row r="9" spans="1:30">
      <c r="A9" s="2"/>
      <c r="B9" s="2"/>
      <c r="C9" s="2"/>
      <c r="E9" s="3"/>
      <c r="F9" s="21" t="s">
        <v>20</v>
      </c>
      <c r="G9" s="2"/>
      <c r="J9" s="30"/>
      <c r="N9" s="30"/>
    </row>
    <row r="10" spans="1:30">
      <c r="A10" s="2"/>
      <c r="B10" s="2"/>
      <c r="C10" s="2"/>
      <c r="E10" s="3" t="s">
        <v>21</v>
      </c>
      <c r="F10" s="5" t="str">
        <f>IFERROR(VLOOKUP(F4,B16:C28,2,FALSE),"")</f>
        <v/>
      </c>
      <c r="G10" s="2"/>
    </row>
    <row r="11" spans="1:30">
      <c r="A11" s="2"/>
      <c r="B11" s="2"/>
      <c r="C11" s="2"/>
      <c r="E11" s="2"/>
      <c r="F11" s="2"/>
      <c r="G11" s="2"/>
    </row>
    <row r="12" spans="1:30" ht="5" customHeight="1"/>
    <row r="13" spans="1:30" ht="5" customHeight="1"/>
    <row r="14" spans="1:30" ht="5" customHeight="1"/>
    <row r="15" spans="1:30" ht="16" customHeight="1">
      <c r="B15" s="26" t="s">
        <v>22</v>
      </c>
      <c r="C15" s="26"/>
      <c r="E15" s="27" t="s">
        <v>23</v>
      </c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</row>
    <row r="16" spans="1:30">
      <c r="B16" s="16" t="s">
        <v>12</v>
      </c>
      <c r="C16" s="16">
        <f>SUMPRODUCT((Tableau1[PRODUIT]=B16)*(Tableau1[QUANTITE]))</f>
        <v>1500</v>
      </c>
      <c r="E16" s="23" t="s">
        <v>14</v>
      </c>
      <c r="F16" s="20">
        <f>SUMPRODUCT((Tableau1[LOT]=E16)*Tableau1[QUANTITE])+SUMPRODUCT((Tableau1[LOT UTILISE]=E16)*(Tableau1[QUANTITE]))</f>
        <v>1500</v>
      </c>
      <c r="G16" s="23" t="s">
        <v>16</v>
      </c>
      <c r="H16" s="23">
        <f>SUMPRODUCT((Tableau1[LOT]=G16)*Tableau1[QUANTITE])+SUMPRODUCT((Tableau1[LOT UTILISE]=G16)*(Tableau1[QUANTITE]))</f>
        <v>1500</v>
      </c>
      <c r="I16" s="23" t="s">
        <v>57</v>
      </c>
      <c r="J16" s="23">
        <f>SUMPRODUCT((Tableau1[LOT]=I16)*Tableau1[QUANTITE])+SUMPRODUCT((Tableau1[LOT UTILISE]=I16)*(Tableau1[QUANTITE]))</f>
        <v>300</v>
      </c>
      <c r="K16" s="23" t="s">
        <v>58</v>
      </c>
      <c r="L16" s="23">
        <f>SUMPRODUCT((Tableau1[LOT]=K16)*Tableau1[QUANTITE])+SUMPRODUCT((Tableau1[LOT UTILISE]=K16)*(Tableau1[QUANTITE]))</f>
        <v>1600</v>
      </c>
      <c r="M16" s="23" t="s">
        <v>63</v>
      </c>
      <c r="N16" s="23">
        <f>SUMPRODUCT((Tableau1[LOT]=M16)*Tableau1[QUANTITE])+SUMPRODUCT((Tableau1[LOT UTILISE]=M16)*(Tableau1[QUANTITE]))</f>
        <v>0</v>
      </c>
      <c r="O16" s="23" t="s">
        <v>64</v>
      </c>
      <c r="P16" s="23">
        <f>SUMPRODUCT((Tableau1[LOT]=O16)*Tableau1[QUANTITE])+SUMPRODUCT((Tableau1[LOT UTILISE]=O16)*(Tableau1[QUANTITE]))</f>
        <v>0</v>
      </c>
      <c r="Q16" s="23" t="s">
        <v>105</v>
      </c>
      <c r="R16" s="23">
        <f>SUMPRODUCT((Tableau1[LOT]=Q16)*Tableau1[QUANTITE])+SUMPRODUCT((Tableau1[LOT UTILISE]=Q16)*(Tableau1[QUANTITE]))</f>
        <v>0</v>
      </c>
      <c r="S16" s="23" t="s">
        <v>106</v>
      </c>
      <c r="T16" s="23">
        <f>SUMPRODUCT((Tableau1[LOT]=S16)*Tableau1[QUANTITE])+SUMPRODUCT((Tableau1[LOT UTILISE]=S16)*(Tableau1[QUANTITE]))</f>
        <v>0</v>
      </c>
      <c r="U16" s="23" t="s">
        <v>107</v>
      </c>
      <c r="V16" s="23">
        <f>SUMPRODUCT((Tableau1[LOT]=U16)*Tableau1[QUANTITE])+SUMPRODUCT((Tableau1[LOT UTILISE]=U16)*(Tableau1[QUANTITE]))</f>
        <v>0</v>
      </c>
      <c r="W16" s="23" t="s">
        <v>108</v>
      </c>
      <c r="X16" s="23">
        <f>SUMPRODUCT((Tableau1[LOT]=W16)*Tableau1[QUANTITE])+SUMPRODUCT((Tableau1[LOT UTILISE]=W16)*(Tableau1[QUANTITE]))</f>
        <v>0</v>
      </c>
      <c r="Y16" s="23" t="s">
        <v>109</v>
      </c>
      <c r="Z16" s="23">
        <f>SUMPRODUCT((Tableau1[LOT]=Y16)*Tableau1[QUANTITE])+SUMPRODUCT((Tableau1[LOT UTILISE]=Y16)*(Tableau1[QUANTITE]))</f>
        <v>0</v>
      </c>
      <c r="AA16" s="23" t="s">
        <v>110</v>
      </c>
      <c r="AB16" s="23">
        <f>SUMPRODUCT((Tableau1[LOT]=AA16)*Tableau1[QUANTITE])+SUMPRODUCT((Tableau1[LOT UTILISE]=AA16)*(Tableau1[QUANTITE]))</f>
        <v>0</v>
      </c>
      <c r="AC16" s="23" t="s">
        <v>111</v>
      </c>
      <c r="AD16" s="23">
        <f>SUMPRODUCT((Tableau1[LOT]=AC16)*Tableau1[QUANTITE])+SUMPRODUCT((Tableau1[LOT UTILISE]=AC16)*(Tableau1[QUANTITE]))</f>
        <v>0</v>
      </c>
    </row>
    <row r="17" spans="2:30">
      <c r="B17" s="16" t="s">
        <v>13</v>
      </c>
      <c r="C17" s="24">
        <f>SUMPRODUCT((Tableau1[PRODUIT]=B17)*(Tableau1[QUANTITE]))</f>
        <v>1500</v>
      </c>
      <c r="E17" s="23" t="s">
        <v>18</v>
      </c>
      <c r="F17" s="23">
        <f>SUMPRODUCT((Tableau1[LOT]=E17)*Tableau1[QUANTITE])+SUMPRODUCT((Tableau1[LOT UTILISE]=E17)*(Tableau1[QUANTITE]))</f>
        <v>0</v>
      </c>
      <c r="G17" s="23" t="s">
        <v>15</v>
      </c>
      <c r="H17" s="23">
        <f>SUMPRODUCT((Tableau1[LOT]=G17)*Tableau1[QUANTITE])+SUMPRODUCT((Tableau1[LOT UTILISE]=G17)*(Tableau1[QUANTITE]))</f>
        <v>0</v>
      </c>
      <c r="I17" s="23" t="s">
        <v>59</v>
      </c>
      <c r="J17" s="23">
        <f>SUMPRODUCT((Tableau1[LOT]=I17)*Tableau1[QUANTITE])+SUMPRODUCT((Tableau1[LOT UTILISE]=I17)*(Tableau1[QUANTITE]))</f>
        <v>1000</v>
      </c>
      <c r="K17" s="23" t="s">
        <v>60</v>
      </c>
      <c r="L17" s="23">
        <f>SUMPRODUCT((Tableau1[LOT]=K17)*Tableau1[QUANTITE])+SUMPRODUCT((Tableau1[LOT UTILISE]=K17)*(Tableau1[QUANTITE]))</f>
        <v>0</v>
      </c>
      <c r="M17" s="23" t="s">
        <v>67</v>
      </c>
      <c r="N17" s="23">
        <f>SUMPRODUCT((Tableau1[LOT]=M17)*Tableau1[QUANTITE])+SUMPRODUCT((Tableau1[LOT UTILISE]=M17)*(Tableau1[QUANTITE]))</f>
        <v>0</v>
      </c>
      <c r="O17" s="23" t="s">
        <v>68</v>
      </c>
      <c r="P17" s="23">
        <f>SUMPRODUCT((Tableau1[LOT]=O17)*Tableau1[QUANTITE])+SUMPRODUCT((Tableau1[LOT UTILISE]=O17)*(Tableau1[QUANTITE]))</f>
        <v>0</v>
      </c>
      <c r="Q17" s="23" t="s">
        <v>112</v>
      </c>
      <c r="R17" s="23">
        <f>SUMPRODUCT((Tableau1[LOT]=Q17)*Tableau1[QUANTITE])+SUMPRODUCT((Tableau1[LOT UTILISE]=Q17)*(Tableau1[QUANTITE]))</f>
        <v>0</v>
      </c>
      <c r="S17" s="23" t="s">
        <v>113</v>
      </c>
      <c r="T17" s="23">
        <f>SUMPRODUCT((Tableau1[LOT]=S17)*Tableau1[QUANTITE])+SUMPRODUCT((Tableau1[LOT UTILISE]=S17)*(Tableau1[QUANTITE]))</f>
        <v>0</v>
      </c>
      <c r="U17" s="23" t="s">
        <v>114</v>
      </c>
      <c r="V17" s="23">
        <f>SUMPRODUCT((Tableau1[LOT]=U17)*Tableau1[QUANTITE])+SUMPRODUCT((Tableau1[LOT UTILISE]=U17)*(Tableau1[QUANTITE]))</f>
        <v>0</v>
      </c>
      <c r="W17" s="23" t="s">
        <v>115</v>
      </c>
      <c r="X17" s="23">
        <f>SUMPRODUCT((Tableau1[LOT]=W17)*Tableau1[QUANTITE])+SUMPRODUCT((Tableau1[LOT UTILISE]=W17)*(Tableau1[QUANTITE]))</f>
        <v>0</v>
      </c>
      <c r="Y17" s="23" t="s">
        <v>116</v>
      </c>
      <c r="Z17" s="23">
        <f>SUMPRODUCT((Tableau1[LOT]=Y17)*Tableau1[QUANTITE])+SUMPRODUCT((Tableau1[LOT UTILISE]=Y17)*(Tableau1[QUANTITE]))</f>
        <v>0</v>
      </c>
      <c r="AA17" s="23" t="s">
        <v>117</v>
      </c>
      <c r="AB17" s="23">
        <f>SUMPRODUCT((Tableau1[LOT]=AA17)*Tableau1[QUANTITE])+SUMPRODUCT((Tableau1[LOT UTILISE]=AA17)*(Tableau1[QUANTITE]))</f>
        <v>0</v>
      </c>
      <c r="AC17" s="23" t="s">
        <v>118</v>
      </c>
      <c r="AD17" s="23">
        <f>SUMPRODUCT((Tableau1[LOT]=AC17)*Tableau1[QUANTITE])+SUMPRODUCT((Tableau1[LOT UTILISE]=AC17)*(Tableau1[QUANTITE]))</f>
        <v>0</v>
      </c>
    </row>
    <row r="18" spans="2:30">
      <c r="B18" s="22" t="s">
        <v>24</v>
      </c>
      <c r="C18" s="24">
        <f>SUMPRODUCT((Tableau1[PRODUIT]=B18)*(Tableau1[QUANTITE]))</f>
        <v>1300</v>
      </c>
      <c r="E18" s="23" t="s">
        <v>37</v>
      </c>
      <c r="F18" s="23">
        <f>SUMPRODUCT((Tableau1[LOT]=E18)*Tableau1[QUANTITE])+SUMPRODUCT((Tableau1[LOT UTILISE]=E18)*(Tableau1[QUANTITE]))</f>
        <v>0</v>
      </c>
      <c r="G18" s="23" t="s">
        <v>35</v>
      </c>
      <c r="H18" s="23">
        <f>SUMPRODUCT((Tableau1[LOT]=G18)*Tableau1[QUANTITE])+SUMPRODUCT((Tableau1[LOT UTILISE]=G18)*(Tableau1[QUANTITE]))</f>
        <v>0</v>
      </c>
      <c r="I18" s="23" t="s">
        <v>61</v>
      </c>
      <c r="J18" s="23">
        <f>SUMPRODUCT((Tableau1[LOT]=I18)*Tableau1[QUANTITE])+SUMPRODUCT((Tableau1[LOT UTILISE]=I18)*(Tableau1[QUANTITE]))</f>
        <v>0</v>
      </c>
      <c r="K18" s="23" t="s">
        <v>62</v>
      </c>
      <c r="L18" s="23">
        <f>SUMPRODUCT((Tableau1[LOT]=K18)*Tableau1[QUANTITE])+SUMPRODUCT((Tableau1[LOT UTILISE]=K18)*(Tableau1[QUANTITE]))</f>
        <v>0</v>
      </c>
      <c r="M18" s="23" t="s">
        <v>71</v>
      </c>
      <c r="N18" s="23">
        <f>SUMPRODUCT((Tableau1[LOT]=M18)*Tableau1[QUANTITE])+SUMPRODUCT((Tableau1[LOT UTILISE]=M18)*(Tableau1[QUANTITE]))</f>
        <v>0</v>
      </c>
      <c r="O18" s="23" t="s">
        <v>72</v>
      </c>
      <c r="P18" s="23">
        <f>SUMPRODUCT((Tableau1[LOT]=O18)*Tableau1[QUANTITE])+SUMPRODUCT((Tableau1[LOT UTILISE]=O18)*(Tableau1[QUANTITE]))</f>
        <v>0</v>
      </c>
      <c r="Q18" s="23" t="s">
        <v>119</v>
      </c>
      <c r="R18" s="23">
        <f>SUMPRODUCT((Tableau1[LOT]=Q18)*Tableau1[QUANTITE])+SUMPRODUCT((Tableau1[LOT UTILISE]=Q18)*(Tableau1[QUANTITE]))</f>
        <v>0</v>
      </c>
      <c r="S18" s="23" t="s">
        <v>120</v>
      </c>
      <c r="T18" s="23">
        <f>SUMPRODUCT((Tableau1[LOT]=S18)*Tableau1[QUANTITE])+SUMPRODUCT((Tableau1[LOT UTILISE]=S18)*(Tableau1[QUANTITE]))</f>
        <v>0</v>
      </c>
      <c r="U18" s="23" t="s">
        <v>121</v>
      </c>
      <c r="V18" s="23">
        <f>SUMPRODUCT((Tableau1[LOT]=U18)*Tableau1[QUANTITE])+SUMPRODUCT((Tableau1[LOT UTILISE]=U18)*(Tableau1[QUANTITE]))</f>
        <v>0</v>
      </c>
      <c r="W18" s="23" t="s">
        <v>122</v>
      </c>
      <c r="X18" s="23">
        <f>SUMPRODUCT((Tableau1[LOT]=W18)*Tableau1[QUANTITE])+SUMPRODUCT((Tableau1[LOT UTILISE]=W18)*(Tableau1[QUANTITE]))</f>
        <v>0</v>
      </c>
      <c r="Y18" s="23" t="s">
        <v>123</v>
      </c>
      <c r="Z18" s="23">
        <f>SUMPRODUCT((Tableau1[LOT]=Y18)*Tableau1[QUANTITE])+SUMPRODUCT((Tableau1[LOT UTILISE]=Y18)*(Tableau1[QUANTITE]))</f>
        <v>0</v>
      </c>
      <c r="AA18" s="23" t="s">
        <v>124</v>
      </c>
      <c r="AB18" s="23">
        <f>SUMPRODUCT((Tableau1[LOT]=AA18)*Tableau1[QUANTITE])+SUMPRODUCT((Tableau1[LOT UTILISE]=AA18)*(Tableau1[QUANTITE]))</f>
        <v>0</v>
      </c>
      <c r="AC18" s="23" t="s">
        <v>125</v>
      </c>
      <c r="AD18" s="23">
        <f>SUMPRODUCT((Tableau1[LOT]=AC18)*Tableau1[QUANTITE])+SUMPRODUCT((Tableau1[LOT UTILISE]=AC18)*(Tableau1[QUANTITE]))</f>
        <v>0</v>
      </c>
    </row>
    <row r="19" spans="2:30">
      <c r="B19" s="22" t="s">
        <v>25</v>
      </c>
      <c r="C19" s="24">
        <f>SUMPRODUCT((Tableau1[PRODUIT]=B19)*(Tableau1[QUANTITE]))</f>
        <v>1600</v>
      </c>
      <c r="E19" s="23" t="s">
        <v>38</v>
      </c>
      <c r="F19" s="23">
        <f>SUMPRODUCT((Tableau1[LOT]=E19)*Tableau1[QUANTITE])+SUMPRODUCT((Tableau1[LOT UTILISE]=E19)*(Tableau1[QUANTITE]))</f>
        <v>0</v>
      </c>
      <c r="G19" s="23" t="s">
        <v>36</v>
      </c>
      <c r="H19" s="23">
        <f>SUMPRODUCT((Tableau1[LOT]=G19)*Tableau1[QUANTITE])+SUMPRODUCT((Tableau1[LOT UTILISE]=G19)*(Tableau1[QUANTITE]))</f>
        <v>0</v>
      </c>
      <c r="I19" s="23" t="s">
        <v>65</v>
      </c>
      <c r="J19" s="23">
        <f>SUMPRODUCT((Tableau1[LOT]=I19)*Tableau1[QUANTITE])+SUMPRODUCT((Tableau1[LOT UTILISE]=I19)*(Tableau1[QUANTITE]))</f>
        <v>0</v>
      </c>
      <c r="K19" s="23" t="s">
        <v>66</v>
      </c>
      <c r="L19" s="23">
        <f>SUMPRODUCT((Tableau1[LOT]=K19)*Tableau1[QUANTITE])+SUMPRODUCT((Tableau1[LOT UTILISE]=K19)*(Tableau1[QUANTITE]))</f>
        <v>0</v>
      </c>
      <c r="M19" s="23" t="s">
        <v>75</v>
      </c>
      <c r="N19" s="23">
        <f>SUMPRODUCT((Tableau1[LOT]=M19)*Tableau1[QUANTITE])+SUMPRODUCT((Tableau1[LOT UTILISE]=M19)*(Tableau1[QUANTITE]))</f>
        <v>0</v>
      </c>
      <c r="O19" s="23" t="s">
        <v>76</v>
      </c>
      <c r="P19" s="23">
        <f>SUMPRODUCT((Tableau1[LOT]=O19)*Tableau1[QUANTITE])+SUMPRODUCT((Tableau1[LOT UTILISE]=O19)*(Tableau1[QUANTITE]))</f>
        <v>0</v>
      </c>
      <c r="Q19" s="23" t="s">
        <v>126</v>
      </c>
      <c r="R19" s="23">
        <f>SUMPRODUCT((Tableau1[LOT]=Q19)*Tableau1[QUANTITE])+SUMPRODUCT((Tableau1[LOT UTILISE]=Q19)*(Tableau1[QUANTITE]))</f>
        <v>0</v>
      </c>
      <c r="S19" s="23" t="s">
        <v>127</v>
      </c>
      <c r="T19" s="23">
        <f>SUMPRODUCT((Tableau1[LOT]=S19)*Tableau1[QUANTITE])+SUMPRODUCT((Tableau1[LOT UTILISE]=S19)*(Tableau1[QUANTITE]))</f>
        <v>0</v>
      </c>
      <c r="U19" s="23" t="s">
        <v>128</v>
      </c>
      <c r="V19" s="23">
        <f>SUMPRODUCT((Tableau1[LOT]=U19)*Tableau1[QUANTITE])+SUMPRODUCT((Tableau1[LOT UTILISE]=U19)*(Tableau1[QUANTITE]))</f>
        <v>0</v>
      </c>
      <c r="W19" s="23" t="s">
        <v>129</v>
      </c>
      <c r="X19" s="23">
        <f>SUMPRODUCT((Tableau1[LOT]=W19)*Tableau1[QUANTITE])+SUMPRODUCT((Tableau1[LOT UTILISE]=W19)*(Tableau1[QUANTITE]))</f>
        <v>0</v>
      </c>
      <c r="Y19" s="23" t="s">
        <v>130</v>
      </c>
      <c r="Z19" s="23">
        <f>SUMPRODUCT((Tableau1[LOT]=Y19)*Tableau1[QUANTITE])+SUMPRODUCT((Tableau1[LOT UTILISE]=Y19)*(Tableau1[QUANTITE]))</f>
        <v>0</v>
      </c>
      <c r="AA19" s="23" t="s">
        <v>131</v>
      </c>
      <c r="AB19" s="23">
        <f>SUMPRODUCT((Tableau1[LOT]=AA19)*Tableau1[QUANTITE])+SUMPRODUCT((Tableau1[LOT UTILISE]=AA19)*(Tableau1[QUANTITE]))</f>
        <v>0</v>
      </c>
      <c r="AC19" s="23" t="s">
        <v>132</v>
      </c>
      <c r="AD19" s="23">
        <f>SUMPRODUCT((Tableau1[LOT]=AC19)*Tableau1[QUANTITE])+SUMPRODUCT((Tableau1[LOT UTILISE]=AC19)*(Tableau1[QUANTITE]))</f>
        <v>0</v>
      </c>
    </row>
    <row r="20" spans="2:30">
      <c r="B20" s="22" t="s">
        <v>26</v>
      </c>
      <c r="C20" s="24">
        <f>SUMPRODUCT((Tableau1[PRODUIT]=B20)*(Tableau1[QUANTITE]))</f>
        <v>0</v>
      </c>
      <c r="E20" s="23" t="s">
        <v>39</v>
      </c>
      <c r="F20" s="23">
        <f>SUMPRODUCT((Tableau1[LOT]=E20)*Tableau1[QUANTITE])+SUMPRODUCT((Tableau1[LOT UTILISE]=E20)*(Tableau1[QUANTITE]))</f>
        <v>0</v>
      </c>
      <c r="G20" s="23" t="s">
        <v>40</v>
      </c>
      <c r="H20" s="23">
        <f>SUMPRODUCT((Tableau1[LOT]=G20)*Tableau1[QUANTITE])+SUMPRODUCT((Tableau1[LOT UTILISE]=G20)*(Tableau1[QUANTITE]))</f>
        <v>0</v>
      </c>
      <c r="I20" s="23" t="s">
        <v>69</v>
      </c>
      <c r="J20" s="23">
        <f>SUMPRODUCT((Tableau1[LOT]=I20)*Tableau1[QUANTITE])+SUMPRODUCT((Tableau1[LOT UTILISE]=I20)*(Tableau1[QUANTITE]))</f>
        <v>0</v>
      </c>
      <c r="K20" s="23" t="s">
        <v>70</v>
      </c>
      <c r="L20" s="23">
        <f>SUMPRODUCT((Tableau1[LOT]=K20)*Tableau1[QUANTITE])+SUMPRODUCT((Tableau1[LOT UTILISE]=K20)*(Tableau1[QUANTITE]))</f>
        <v>0</v>
      </c>
      <c r="M20" s="23" t="s">
        <v>79</v>
      </c>
      <c r="N20" s="23">
        <f>SUMPRODUCT((Tableau1[LOT]=M20)*Tableau1[QUANTITE])+SUMPRODUCT((Tableau1[LOT UTILISE]=M20)*(Tableau1[QUANTITE]))</f>
        <v>0</v>
      </c>
      <c r="O20" s="23" t="s">
        <v>80</v>
      </c>
      <c r="P20" s="23">
        <f>SUMPRODUCT((Tableau1[LOT]=O20)*Tableau1[QUANTITE])+SUMPRODUCT((Tableau1[LOT UTILISE]=O20)*(Tableau1[QUANTITE]))</f>
        <v>0</v>
      </c>
      <c r="Q20" s="23" t="s">
        <v>133</v>
      </c>
      <c r="R20" s="23">
        <f>SUMPRODUCT((Tableau1[LOT]=Q20)*Tableau1[QUANTITE])+SUMPRODUCT((Tableau1[LOT UTILISE]=Q20)*(Tableau1[QUANTITE]))</f>
        <v>0</v>
      </c>
      <c r="S20" s="23" t="s">
        <v>134</v>
      </c>
      <c r="T20" s="23">
        <f>SUMPRODUCT((Tableau1[LOT]=S20)*Tableau1[QUANTITE])+SUMPRODUCT((Tableau1[LOT UTILISE]=S20)*(Tableau1[QUANTITE]))</f>
        <v>0</v>
      </c>
      <c r="U20" s="23" t="s">
        <v>135</v>
      </c>
      <c r="V20" s="23">
        <f>SUMPRODUCT((Tableau1[LOT]=U20)*Tableau1[QUANTITE])+SUMPRODUCT((Tableau1[LOT UTILISE]=U20)*(Tableau1[QUANTITE]))</f>
        <v>0</v>
      </c>
      <c r="W20" s="23" t="s">
        <v>136</v>
      </c>
      <c r="X20" s="23">
        <f>SUMPRODUCT((Tableau1[LOT]=W20)*Tableau1[QUANTITE])+SUMPRODUCT((Tableau1[LOT UTILISE]=W20)*(Tableau1[QUANTITE]))</f>
        <v>0</v>
      </c>
      <c r="Y20" s="23" t="s">
        <v>137</v>
      </c>
      <c r="Z20" s="23">
        <f>SUMPRODUCT((Tableau1[LOT]=Y20)*Tableau1[QUANTITE])+SUMPRODUCT((Tableau1[LOT UTILISE]=Y20)*(Tableau1[QUANTITE]))</f>
        <v>0</v>
      </c>
      <c r="AA20" s="23" t="s">
        <v>138</v>
      </c>
      <c r="AB20" s="23">
        <f>SUMPRODUCT((Tableau1[LOT]=AA20)*Tableau1[QUANTITE])+SUMPRODUCT((Tableau1[LOT UTILISE]=AA20)*(Tableau1[QUANTITE]))</f>
        <v>0</v>
      </c>
      <c r="AC20" s="23" t="s">
        <v>139</v>
      </c>
      <c r="AD20" s="23">
        <f>SUMPRODUCT((Tableau1[LOT]=AC20)*Tableau1[QUANTITE])+SUMPRODUCT((Tableau1[LOT UTILISE]=AC20)*(Tableau1[QUANTITE]))</f>
        <v>0</v>
      </c>
    </row>
    <row r="21" spans="2:30">
      <c r="B21" s="22" t="s">
        <v>27</v>
      </c>
      <c r="C21" s="24">
        <f>SUMPRODUCT((Tableau1[PRODUIT]=B21)*(Tableau1[QUANTITE]))</f>
        <v>0</v>
      </c>
      <c r="E21" s="23" t="s">
        <v>41</v>
      </c>
      <c r="F21" s="23">
        <f>SUMPRODUCT((Tableau1[LOT]=E21)*Tableau1[QUANTITE])+SUMPRODUCT((Tableau1[LOT UTILISE]=E21)*(Tableau1[QUANTITE]))</f>
        <v>0</v>
      </c>
      <c r="G21" s="23" t="s">
        <v>42</v>
      </c>
      <c r="H21" s="23">
        <f>SUMPRODUCT((Tableau1[LOT]=G21)*Tableau1[QUANTITE])+SUMPRODUCT((Tableau1[LOT UTILISE]=G21)*(Tableau1[QUANTITE]))</f>
        <v>0</v>
      </c>
      <c r="I21" s="23" t="s">
        <v>73</v>
      </c>
      <c r="J21" s="23">
        <f>SUMPRODUCT((Tableau1[LOT]=I21)*Tableau1[QUANTITE])+SUMPRODUCT((Tableau1[LOT UTILISE]=I21)*(Tableau1[QUANTITE]))</f>
        <v>0</v>
      </c>
      <c r="K21" s="23" t="s">
        <v>74</v>
      </c>
      <c r="L21" s="23">
        <f>SUMPRODUCT((Tableau1[LOT]=K21)*Tableau1[QUANTITE])+SUMPRODUCT((Tableau1[LOT UTILISE]=K21)*(Tableau1[QUANTITE]))</f>
        <v>0</v>
      </c>
      <c r="M21" s="23" t="s">
        <v>83</v>
      </c>
      <c r="N21" s="23">
        <f>SUMPRODUCT((Tableau1[LOT]=M21)*Tableau1[QUANTITE])+SUMPRODUCT((Tableau1[LOT UTILISE]=M21)*(Tableau1[QUANTITE]))</f>
        <v>0</v>
      </c>
      <c r="O21" s="23" t="s">
        <v>84</v>
      </c>
      <c r="P21" s="23">
        <f>SUMPRODUCT((Tableau1[LOT]=O21)*Tableau1[QUANTITE])+SUMPRODUCT((Tableau1[LOT UTILISE]=O21)*(Tableau1[QUANTITE]))</f>
        <v>0</v>
      </c>
      <c r="Q21" s="23" t="s">
        <v>140</v>
      </c>
      <c r="R21" s="23">
        <f>SUMPRODUCT((Tableau1[LOT]=Q21)*Tableau1[QUANTITE])+SUMPRODUCT((Tableau1[LOT UTILISE]=Q21)*(Tableau1[QUANTITE]))</f>
        <v>0</v>
      </c>
      <c r="S21" s="23" t="s">
        <v>141</v>
      </c>
      <c r="T21" s="23">
        <f>SUMPRODUCT((Tableau1[LOT]=S21)*Tableau1[QUANTITE])+SUMPRODUCT((Tableau1[LOT UTILISE]=S21)*(Tableau1[QUANTITE]))</f>
        <v>0</v>
      </c>
      <c r="U21" s="23" t="s">
        <v>142</v>
      </c>
      <c r="V21" s="23">
        <f>SUMPRODUCT((Tableau1[LOT]=U21)*Tableau1[QUANTITE])+SUMPRODUCT((Tableau1[LOT UTILISE]=U21)*(Tableau1[QUANTITE]))</f>
        <v>0</v>
      </c>
      <c r="W21" s="23" t="s">
        <v>143</v>
      </c>
      <c r="X21" s="23">
        <f>SUMPRODUCT((Tableau1[LOT]=W21)*Tableau1[QUANTITE])+SUMPRODUCT((Tableau1[LOT UTILISE]=W21)*(Tableau1[QUANTITE]))</f>
        <v>0</v>
      </c>
      <c r="Y21" s="23" t="s">
        <v>144</v>
      </c>
      <c r="Z21" s="23">
        <f>SUMPRODUCT((Tableau1[LOT]=Y21)*Tableau1[QUANTITE])+SUMPRODUCT((Tableau1[LOT UTILISE]=Y21)*(Tableau1[QUANTITE]))</f>
        <v>0</v>
      </c>
      <c r="AA21" s="23" t="s">
        <v>145</v>
      </c>
      <c r="AB21" s="23">
        <f>SUMPRODUCT((Tableau1[LOT]=AA21)*Tableau1[QUANTITE])+SUMPRODUCT((Tableau1[LOT UTILISE]=AA21)*(Tableau1[QUANTITE]))</f>
        <v>0</v>
      </c>
      <c r="AC21" s="23" t="s">
        <v>146</v>
      </c>
      <c r="AD21" s="23">
        <f>SUMPRODUCT((Tableau1[LOT]=AC21)*Tableau1[QUANTITE])+SUMPRODUCT((Tableau1[LOT UTILISE]=AC21)*(Tableau1[QUANTITE]))</f>
        <v>0</v>
      </c>
    </row>
    <row r="22" spans="2:30">
      <c r="B22" s="22" t="s">
        <v>28</v>
      </c>
      <c r="C22" s="24">
        <f>SUMPRODUCT((Tableau1[PRODUIT]=B22)*(Tableau1[QUANTITE]))</f>
        <v>0</v>
      </c>
      <c r="E22" s="23" t="s">
        <v>43</v>
      </c>
      <c r="F22" s="23">
        <f>SUMPRODUCT((Tableau1[LOT]=E22)*Tableau1[QUANTITE])+SUMPRODUCT((Tableau1[LOT UTILISE]=E22)*(Tableau1[QUANTITE]))</f>
        <v>0</v>
      </c>
      <c r="G22" s="23" t="s">
        <v>44</v>
      </c>
      <c r="H22" s="23">
        <f>SUMPRODUCT((Tableau1[LOT]=G22)*Tableau1[QUANTITE])+SUMPRODUCT((Tableau1[LOT UTILISE]=G22)*(Tableau1[QUANTITE]))</f>
        <v>0</v>
      </c>
      <c r="I22" s="23" t="s">
        <v>77</v>
      </c>
      <c r="J22" s="23">
        <f>SUMPRODUCT((Tableau1[LOT]=I22)*Tableau1[QUANTITE])+SUMPRODUCT((Tableau1[LOT UTILISE]=I22)*(Tableau1[QUANTITE]))</f>
        <v>0</v>
      </c>
      <c r="K22" s="23" t="s">
        <v>78</v>
      </c>
      <c r="L22" s="23">
        <f>SUMPRODUCT((Tableau1[LOT]=K22)*Tableau1[QUANTITE])+SUMPRODUCT((Tableau1[LOT UTILISE]=K22)*(Tableau1[QUANTITE]))</f>
        <v>0</v>
      </c>
      <c r="M22" s="23" t="s">
        <v>87</v>
      </c>
      <c r="N22" s="23">
        <f>SUMPRODUCT((Tableau1[LOT]=M22)*Tableau1[QUANTITE])+SUMPRODUCT((Tableau1[LOT UTILISE]=M22)*(Tableau1[QUANTITE]))</f>
        <v>0</v>
      </c>
      <c r="O22" s="23" t="s">
        <v>88</v>
      </c>
      <c r="P22" s="23">
        <f>SUMPRODUCT((Tableau1[LOT]=O22)*Tableau1[QUANTITE])+SUMPRODUCT((Tableau1[LOT UTILISE]=O22)*(Tableau1[QUANTITE]))</f>
        <v>0</v>
      </c>
      <c r="Q22" s="23" t="s">
        <v>147</v>
      </c>
      <c r="R22" s="23">
        <f>SUMPRODUCT((Tableau1[LOT]=Q22)*Tableau1[QUANTITE])+SUMPRODUCT((Tableau1[LOT UTILISE]=Q22)*(Tableau1[QUANTITE]))</f>
        <v>0</v>
      </c>
      <c r="S22" s="23" t="s">
        <v>148</v>
      </c>
      <c r="T22" s="23">
        <f>SUMPRODUCT((Tableau1[LOT]=S22)*Tableau1[QUANTITE])+SUMPRODUCT((Tableau1[LOT UTILISE]=S22)*(Tableau1[QUANTITE]))</f>
        <v>0</v>
      </c>
      <c r="U22" s="23" t="s">
        <v>149</v>
      </c>
      <c r="V22" s="23">
        <f>SUMPRODUCT((Tableau1[LOT]=U22)*Tableau1[QUANTITE])+SUMPRODUCT((Tableau1[LOT UTILISE]=U22)*(Tableau1[QUANTITE]))</f>
        <v>0</v>
      </c>
      <c r="W22" s="23" t="s">
        <v>150</v>
      </c>
      <c r="X22" s="23">
        <f>SUMPRODUCT((Tableau1[LOT]=W22)*Tableau1[QUANTITE])+SUMPRODUCT((Tableau1[LOT UTILISE]=W22)*(Tableau1[QUANTITE]))</f>
        <v>0</v>
      </c>
      <c r="Y22" s="23" t="s">
        <v>151</v>
      </c>
      <c r="Z22" s="23">
        <f>SUMPRODUCT((Tableau1[LOT]=Y22)*Tableau1[QUANTITE])+SUMPRODUCT((Tableau1[LOT UTILISE]=Y22)*(Tableau1[QUANTITE]))</f>
        <v>0</v>
      </c>
      <c r="AA22" s="23" t="s">
        <v>152</v>
      </c>
      <c r="AB22" s="23">
        <f>SUMPRODUCT((Tableau1[LOT]=AA22)*Tableau1[QUANTITE])+SUMPRODUCT((Tableau1[LOT UTILISE]=AA22)*(Tableau1[QUANTITE]))</f>
        <v>0</v>
      </c>
      <c r="AC22" s="23" t="s">
        <v>153</v>
      </c>
      <c r="AD22" s="23">
        <f>SUMPRODUCT((Tableau1[LOT]=AC22)*Tableau1[QUANTITE])+SUMPRODUCT((Tableau1[LOT UTILISE]=AC22)*(Tableau1[QUANTITE]))</f>
        <v>0</v>
      </c>
    </row>
    <row r="23" spans="2:30">
      <c r="B23" s="22" t="s">
        <v>29</v>
      </c>
      <c r="C23" s="24">
        <f>SUMPRODUCT((Tableau1[PRODUIT]=B23)*(Tableau1[QUANTITE]))</f>
        <v>0</v>
      </c>
      <c r="E23" s="23" t="s">
        <v>45</v>
      </c>
      <c r="F23" s="23">
        <f>SUMPRODUCT((Tableau1[LOT]=E23)*Tableau1[QUANTITE])+SUMPRODUCT((Tableau1[LOT UTILISE]=E23)*(Tableau1[QUANTITE]))</f>
        <v>0</v>
      </c>
      <c r="G23" s="23" t="s">
        <v>46</v>
      </c>
      <c r="H23" s="23">
        <f>SUMPRODUCT((Tableau1[LOT]=G23)*Tableau1[QUANTITE])+SUMPRODUCT((Tableau1[LOT UTILISE]=G23)*(Tableau1[QUANTITE]))</f>
        <v>0</v>
      </c>
      <c r="I23" s="23" t="s">
        <v>81</v>
      </c>
      <c r="J23" s="23">
        <f>SUMPRODUCT((Tableau1[LOT]=I23)*Tableau1[QUANTITE])+SUMPRODUCT((Tableau1[LOT UTILISE]=I23)*(Tableau1[QUANTITE]))</f>
        <v>0</v>
      </c>
      <c r="K23" s="23" t="s">
        <v>82</v>
      </c>
      <c r="L23" s="23">
        <f>SUMPRODUCT((Tableau1[LOT]=K23)*Tableau1[QUANTITE])+SUMPRODUCT((Tableau1[LOT UTILISE]=K23)*(Tableau1[QUANTITE]))</f>
        <v>0</v>
      </c>
      <c r="M23" s="23" t="s">
        <v>91</v>
      </c>
      <c r="N23" s="23">
        <f>SUMPRODUCT((Tableau1[LOT]=M23)*Tableau1[QUANTITE])+SUMPRODUCT((Tableau1[LOT UTILISE]=M23)*(Tableau1[QUANTITE]))</f>
        <v>0</v>
      </c>
      <c r="O23" s="23" t="s">
        <v>92</v>
      </c>
      <c r="P23" s="23">
        <f>SUMPRODUCT((Tableau1[LOT]=O23)*Tableau1[QUANTITE])+SUMPRODUCT((Tableau1[LOT UTILISE]=O23)*(Tableau1[QUANTITE]))</f>
        <v>0</v>
      </c>
      <c r="Q23" s="23" t="s">
        <v>154</v>
      </c>
      <c r="R23" s="23">
        <f>SUMPRODUCT((Tableau1[LOT]=Q23)*Tableau1[QUANTITE])+SUMPRODUCT((Tableau1[LOT UTILISE]=Q23)*(Tableau1[QUANTITE]))</f>
        <v>0</v>
      </c>
      <c r="S23" s="23" t="s">
        <v>155</v>
      </c>
      <c r="T23" s="23">
        <f>SUMPRODUCT((Tableau1[LOT]=S23)*Tableau1[QUANTITE])+SUMPRODUCT((Tableau1[LOT UTILISE]=S23)*(Tableau1[QUANTITE]))</f>
        <v>0</v>
      </c>
      <c r="U23" s="23" t="s">
        <v>156</v>
      </c>
      <c r="V23" s="23">
        <f>SUMPRODUCT((Tableau1[LOT]=U23)*Tableau1[QUANTITE])+SUMPRODUCT((Tableau1[LOT UTILISE]=U23)*(Tableau1[QUANTITE]))</f>
        <v>0</v>
      </c>
      <c r="W23" s="23" t="s">
        <v>157</v>
      </c>
      <c r="X23" s="23">
        <f>SUMPRODUCT((Tableau1[LOT]=W23)*Tableau1[QUANTITE])+SUMPRODUCT((Tableau1[LOT UTILISE]=W23)*(Tableau1[QUANTITE]))</f>
        <v>0</v>
      </c>
      <c r="Y23" s="23" t="s">
        <v>158</v>
      </c>
      <c r="Z23" s="23">
        <f>SUMPRODUCT((Tableau1[LOT]=Y23)*Tableau1[QUANTITE])+SUMPRODUCT((Tableau1[LOT UTILISE]=Y23)*(Tableau1[QUANTITE]))</f>
        <v>0</v>
      </c>
      <c r="AA23" s="23" t="s">
        <v>159</v>
      </c>
      <c r="AB23" s="23">
        <f>SUMPRODUCT((Tableau1[LOT]=AA23)*Tableau1[QUANTITE])+SUMPRODUCT((Tableau1[LOT UTILISE]=AA23)*(Tableau1[QUANTITE]))</f>
        <v>0</v>
      </c>
      <c r="AC23" s="23" t="s">
        <v>160</v>
      </c>
      <c r="AD23" s="23">
        <f>SUMPRODUCT((Tableau1[LOT]=AC23)*Tableau1[QUANTITE])+SUMPRODUCT((Tableau1[LOT UTILISE]=AC23)*(Tableau1[QUANTITE]))</f>
        <v>0</v>
      </c>
    </row>
    <row r="24" spans="2:30">
      <c r="B24" s="22" t="s">
        <v>30</v>
      </c>
      <c r="C24" s="24">
        <f>SUMPRODUCT((Tableau1[PRODUIT]=B24)*(Tableau1[QUANTITE]))</f>
        <v>0</v>
      </c>
      <c r="E24" s="23" t="s">
        <v>47</v>
      </c>
      <c r="F24" s="23">
        <f>SUMPRODUCT((Tableau1[LOT]=E24)*Tableau1[QUANTITE])+SUMPRODUCT((Tableau1[LOT UTILISE]=E24)*(Tableau1[QUANTITE]))</f>
        <v>0</v>
      </c>
      <c r="G24" s="23" t="s">
        <v>48</v>
      </c>
      <c r="H24" s="23">
        <f>SUMPRODUCT((Tableau1[LOT]=G24)*Tableau1[QUANTITE])+SUMPRODUCT((Tableau1[LOT UTILISE]=G24)*(Tableau1[QUANTITE]))</f>
        <v>0</v>
      </c>
      <c r="I24" s="23" t="s">
        <v>85</v>
      </c>
      <c r="J24" s="23">
        <f>SUMPRODUCT((Tableau1[LOT]=I24)*Tableau1[QUANTITE])+SUMPRODUCT((Tableau1[LOT UTILISE]=I24)*(Tableau1[QUANTITE]))</f>
        <v>0</v>
      </c>
      <c r="K24" s="23" t="s">
        <v>86</v>
      </c>
      <c r="L24" s="23">
        <f>SUMPRODUCT((Tableau1[LOT]=K24)*Tableau1[QUANTITE])+SUMPRODUCT((Tableau1[LOT UTILISE]=K24)*(Tableau1[QUANTITE]))</f>
        <v>0</v>
      </c>
      <c r="M24" s="23" t="s">
        <v>95</v>
      </c>
      <c r="N24" s="23">
        <f>SUMPRODUCT((Tableau1[LOT]=M24)*Tableau1[QUANTITE])+SUMPRODUCT((Tableau1[LOT UTILISE]=M24)*(Tableau1[QUANTITE]))</f>
        <v>0</v>
      </c>
      <c r="O24" s="23" t="s">
        <v>96</v>
      </c>
      <c r="P24" s="23">
        <f>SUMPRODUCT((Tableau1[LOT]=O24)*Tableau1[QUANTITE])+SUMPRODUCT((Tableau1[LOT UTILISE]=O24)*(Tableau1[QUANTITE]))</f>
        <v>0</v>
      </c>
      <c r="Q24" s="23" t="s">
        <v>161</v>
      </c>
      <c r="R24" s="23">
        <f>SUMPRODUCT((Tableau1[LOT]=Q24)*Tableau1[QUANTITE])+SUMPRODUCT((Tableau1[LOT UTILISE]=Q24)*(Tableau1[QUANTITE]))</f>
        <v>0</v>
      </c>
      <c r="S24" s="23" t="s">
        <v>162</v>
      </c>
      <c r="T24" s="23">
        <f>SUMPRODUCT((Tableau1[LOT]=S24)*Tableau1[QUANTITE])+SUMPRODUCT((Tableau1[LOT UTILISE]=S24)*(Tableau1[QUANTITE]))</f>
        <v>0</v>
      </c>
      <c r="U24" s="23" t="s">
        <v>163</v>
      </c>
      <c r="V24" s="23">
        <f>SUMPRODUCT((Tableau1[LOT]=U24)*Tableau1[QUANTITE])+SUMPRODUCT((Tableau1[LOT UTILISE]=U24)*(Tableau1[QUANTITE]))</f>
        <v>0</v>
      </c>
      <c r="W24" s="23" t="s">
        <v>164</v>
      </c>
      <c r="X24" s="23">
        <f>SUMPRODUCT((Tableau1[LOT]=W24)*Tableau1[QUANTITE])+SUMPRODUCT((Tableau1[LOT UTILISE]=W24)*(Tableau1[QUANTITE]))</f>
        <v>0</v>
      </c>
      <c r="Y24" s="23" t="s">
        <v>165</v>
      </c>
      <c r="Z24" s="23">
        <f>SUMPRODUCT((Tableau1[LOT]=Y24)*Tableau1[QUANTITE])+SUMPRODUCT((Tableau1[LOT UTILISE]=Y24)*(Tableau1[QUANTITE]))</f>
        <v>0</v>
      </c>
      <c r="AA24" s="23" t="s">
        <v>166</v>
      </c>
      <c r="AB24" s="23">
        <f>SUMPRODUCT((Tableau1[LOT]=AA24)*Tableau1[QUANTITE])+SUMPRODUCT((Tableau1[LOT UTILISE]=AA24)*(Tableau1[QUANTITE]))</f>
        <v>0</v>
      </c>
      <c r="AC24" s="23" t="s">
        <v>167</v>
      </c>
      <c r="AD24" s="23">
        <f>SUMPRODUCT((Tableau1[LOT]=AC24)*Tableau1[QUANTITE])+SUMPRODUCT((Tableau1[LOT UTILISE]=AC24)*(Tableau1[QUANTITE]))</f>
        <v>0</v>
      </c>
    </row>
    <row r="25" spans="2:30">
      <c r="B25" s="22" t="s">
        <v>31</v>
      </c>
      <c r="C25" s="24">
        <f>SUMPRODUCT((Tableau1[PRODUIT]=B25)*(Tableau1[QUANTITE]))</f>
        <v>0</v>
      </c>
      <c r="E25" s="23" t="s">
        <v>49</v>
      </c>
      <c r="F25" s="23">
        <f>SUMPRODUCT((Tableau1[LOT]=E25)*Tableau1[QUANTITE])+SUMPRODUCT((Tableau1[LOT UTILISE]=E25)*(Tableau1[QUANTITE]))</f>
        <v>0</v>
      </c>
      <c r="G25" s="23" t="s">
        <v>50</v>
      </c>
      <c r="H25" s="23">
        <f>SUMPRODUCT((Tableau1[LOT]=G25)*Tableau1[QUANTITE])+SUMPRODUCT((Tableau1[LOT UTILISE]=G25)*(Tableau1[QUANTITE]))</f>
        <v>0</v>
      </c>
      <c r="I25" s="23" t="s">
        <v>89</v>
      </c>
      <c r="J25" s="23">
        <f>SUMPRODUCT((Tableau1[LOT]=I25)*Tableau1[QUANTITE])+SUMPRODUCT((Tableau1[LOT UTILISE]=I25)*(Tableau1[QUANTITE]))</f>
        <v>0</v>
      </c>
      <c r="K25" s="23" t="s">
        <v>90</v>
      </c>
      <c r="L25" s="23">
        <f>SUMPRODUCT((Tableau1[LOT]=K25)*Tableau1[QUANTITE])+SUMPRODUCT((Tableau1[LOT UTILISE]=K25)*(Tableau1[QUANTITE]))</f>
        <v>0</v>
      </c>
      <c r="M25" s="23" t="s">
        <v>99</v>
      </c>
      <c r="N25" s="23">
        <f>SUMPRODUCT((Tableau1[LOT]=M25)*Tableau1[QUANTITE])+SUMPRODUCT((Tableau1[LOT UTILISE]=M25)*(Tableau1[QUANTITE]))</f>
        <v>0</v>
      </c>
      <c r="O25" s="23" t="s">
        <v>100</v>
      </c>
      <c r="P25" s="23">
        <f>SUMPRODUCT((Tableau1[LOT]=O25)*Tableau1[QUANTITE])+SUMPRODUCT((Tableau1[LOT UTILISE]=O25)*(Tableau1[QUANTITE]))</f>
        <v>0</v>
      </c>
      <c r="Q25" s="23" t="s">
        <v>168</v>
      </c>
      <c r="R25" s="23">
        <f>SUMPRODUCT((Tableau1[LOT]=Q25)*Tableau1[QUANTITE])+SUMPRODUCT((Tableau1[LOT UTILISE]=Q25)*(Tableau1[QUANTITE]))</f>
        <v>0</v>
      </c>
      <c r="S25" s="23" t="s">
        <v>169</v>
      </c>
      <c r="T25" s="23">
        <f>SUMPRODUCT((Tableau1[LOT]=S25)*Tableau1[QUANTITE])+SUMPRODUCT((Tableau1[LOT UTILISE]=S25)*(Tableau1[QUANTITE]))</f>
        <v>0</v>
      </c>
      <c r="U25" s="23" t="s">
        <v>170</v>
      </c>
      <c r="V25" s="23">
        <f>SUMPRODUCT((Tableau1[LOT]=U25)*Tableau1[QUANTITE])+SUMPRODUCT((Tableau1[LOT UTILISE]=U25)*(Tableau1[QUANTITE]))</f>
        <v>0</v>
      </c>
      <c r="W25" s="23" t="s">
        <v>171</v>
      </c>
      <c r="X25" s="23">
        <f>SUMPRODUCT((Tableau1[LOT]=W25)*Tableau1[QUANTITE])+SUMPRODUCT((Tableau1[LOT UTILISE]=W25)*(Tableau1[QUANTITE]))</f>
        <v>0</v>
      </c>
      <c r="Y25" s="23" t="s">
        <v>172</v>
      </c>
      <c r="Z25" s="23">
        <f>SUMPRODUCT((Tableau1[LOT]=Y25)*Tableau1[QUANTITE])+SUMPRODUCT((Tableau1[LOT UTILISE]=Y25)*(Tableau1[QUANTITE]))</f>
        <v>0</v>
      </c>
      <c r="AA25" s="23" t="s">
        <v>173</v>
      </c>
      <c r="AB25" s="23">
        <f>SUMPRODUCT((Tableau1[LOT]=AA25)*Tableau1[QUANTITE])+SUMPRODUCT((Tableau1[LOT UTILISE]=AA25)*(Tableau1[QUANTITE]))</f>
        <v>0</v>
      </c>
      <c r="AC25" s="23" t="s">
        <v>174</v>
      </c>
      <c r="AD25" s="23">
        <f>SUMPRODUCT((Tableau1[LOT]=AC25)*Tableau1[QUANTITE])+SUMPRODUCT((Tableau1[LOT UTILISE]=AC25)*(Tableau1[QUANTITE]))</f>
        <v>0</v>
      </c>
    </row>
    <row r="26" spans="2:30">
      <c r="B26" s="22" t="s">
        <v>32</v>
      </c>
      <c r="C26" s="24">
        <f>SUMPRODUCT((Tableau1[PRODUIT]=B26)*(Tableau1[QUANTITE]))</f>
        <v>0</v>
      </c>
      <c r="E26" s="23" t="s">
        <v>51</v>
      </c>
      <c r="F26" s="23">
        <f>SUMPRODUCT((Tableau1[LOT]=E26)*Tableau1[QUANTITE])+SUMPRODUCT((Tableau1[LOT UTILISE]=E26)*(Tableau1[QUANTITE]))</f>
        <v>0</v>
      </c>
      <c r="G26" s="23" t="s">
        <v>52</v>
      </c>
      <c r="H26" s="23">
        <f>SUMPRODUCT((Tableau1[LOT]=G26)*Tableau1[QUANTITE])+SUMPRODUCT((Tableau1[LOT UTILISE]=G26)*(Tableau1[QUANTITE]))</f>
        <v>0</v>
      </c>
      <c r="I26" s="23" t="s">
        <v>93</v>
      </c>
      <c r="J26" s="23">
        <f>SUMPRODUCT((Tableau1[LOT]=I26)*Tableau1[QUANTITE])+SUMPRODUCT((Tableau1[LOT UTILISE]=I26)*(Tableau1[QUANTITE]))</f>
        <v>0</v>
      </c>
      <c r="K26" s="23" t="s">
        <v>94</v>
      </c>
      <c r="L26" s="23">
        <f>SUMPRODUCT((Tableau1[LOT]=K26)*Tableau1[QUANTITE])+SUMPRODUCT((Tableau1[LOT UTILISE]=K26)*(Tableau1[QUANTITE]))</f>
        <v>0</v>
      </c>
      <c r="M26" s="23" t="s">
        <v>103</v>
      </c>
      <c r="N26" s="23">
        <f>SUMPRODUCT((Tableau1[LOT]=M26)*Tableau1[QUANTITE])+SUMPRODUCT((Tableau1[LOT UTILISE]=M26)*(Tableau1[QUANTITE]))</f>
        <v>0</v>
      </c>
      <c r="O26" s="23" t="s">
        <v>104</v>
      </c>
      <c r="P26" s="23">
        <f>SUMPRODUCT((Tableau1[LOT]=O26)*Tableau1[QUANTITE])+SUMPRODUCT((Tableau1[LOT UTILISE]=O26)*(Tableau1[QUANTITE]))</f>
        <v>0</v>
      </c>
      <c r="Q26" s="23" t="s">
        <v>175</v>
      </c>
      <c r="R26" s="23">
        <f>SUMPRODUCT((Tableau1[LOT]=Q26)*Tableau1[QUANTITE])+SUMPRODUCT((Tableau1[LOT UTILISE]=Q26)*(Tableau1[QUANTITE]))</f>
        <v>0</v>
      </c>
      <c r="S26" s="23" t="s">
        <v>176</v>
      </c>
      <c r="T26" s="23">
        <f>SUMPRODUCT((Tableau1[LOT]=S26)*Tableau1[QUANTITE])+SUMPRODUCT((Tableau1[LOT UTILISE]=S26)*(Tableau1[QUANTITE]))</f>
        <v>0</v>
      </c>
      <c r="U26" s="23" t="s">
        <v>177</v>
      </c>
      <c r="V26" s="23">
        <f>SUMPRODUCT((Tableau1[LOT]=U26)*Tableau1[QUANTITE])+SUMPRODUCT((Tableau1[LOT UTILISE]=U26)*(Tableau1[QUANTITE]))</f>
        <v>0</v>
      </c>
      <c r="W26" s="23" t="s">
        <v>178</v>
      </c>
      <c r="X26" s="23">
        <f>SUMPRODUCT((Tableau1[LOT]=W26)*Tableau1[QUANTITE])+SUMPRODUCT((Tableau1[LOT UTILISE]=W26)*(Tableau1[QUANTITE]))</f>
        <v>0</v>
      </c>
      <c r="Y26" s="23" t="s">
        <v>179</v>
      </c>
      <c r="Z26" s="23">
        <f>SUMPRODUCT((Tableau1[LOT]=Y26)*Tableau1[QUANTITE])+SUMPRODUCT((Tableau1[LOT UTILISE]=Y26)*(Tableau1[QUANTITE]))</f>
        <v>0</v>
      </c>
      <c r="AA26" s="23" t="s">
        <v>180</v>
      </c>
      <c r="AB26" s="23">
        <f>SUMPRODUCT((Tableau1[LOT]=AA26)*Tableau1[QUANTITE])+SUMPRODUCT((Tableau1[LOT UTILISE]=AA26)*(Tableau1[QUANTITE]))</f>
        <v>0</v>
      </c>
      <c r="AC26" s="23" t="s">
        <v>181</v>
      </c>
      <c r="AD26" s="23">
        <f>SUMPRODUCT((Tableau1[LOT]=AC26)*Tableau1[QUANTITE])+SUMPRODUCT((Tableau1[LOT UTILISE]=AC26)*(Tableau1[QUANTITE]))</f>
        <v>0</v>
      </c>
    </row>
    <row r="27" spans="2:30">
      <c r="B27" s="22" t="s">
        <v>33</v>
      </c>
      <c r="C27" s="24">
        <f>SUMPRODUCT((Tableau1[PRODUIT]=B27)*(Tableau1[QUANTITE]))</f>
        <v>0</v>
      </c>
      <c r="E27" s="23" t="s">
        <v>53</v>
      </c>
      <c r="F27" s="23">
        <f>SUMPRODUCT((Tableau1[LOT]=E27)*Tableau1[QUANTITE])+SUMPRODUCT((Tableau1[LOT UTILISE]=E27)*(Tableau1[QUANTITE]))</f>
        <v>0</v>
      </c>
      <c r="G27" s="23" t="s">
        <v>54</v>
      </c>
      <c r="H27" s="23">
        <f>SUMPRODUCT((Tableau1[LOT]=G27)*Tableau1[QUANTITE])+SUMPRODUCT((Tableau1[LOT UTILISE]=G27)*(Tableau1[QUANTITE]))</f>
        <v>0</v>
      </c>
      <c r="I27" s="23" t="s">
        <v>97</v>
      </c>
      <c r="J27" s="23">
        <f>SUMPRODUCT((Tableau1[LOT]=I27)*Tableau1[QUANTITE])+SUMPRODUCT((Tableau1[LOT UTILISE]=I27)*(Tableau1[QUANTITE]))</f>
        <v>0</v>
      </c>
      <c r="K27" s="23" t="s">
        <v>98</v>
      </c>
      <c r="L27" s="23">
        <f>SUMPRODUCT((Tableau1[LOT]=K27)*Tableau1[QUANTITE])+SUMPRODUCT((Tableau1[LOT UTILISE]=K27)*(Tableau1[QUANTITE]))</f>
        <v>0</v>
      </c>
      <c r="M27" s="23" t="s">
        <v>197</v>
      </c>
      <c r="N27" s="23">
        <f>SUMPRODUCT((Tableau1[LOT]=M27)*Tableau1[QUANTITE])+SUMPRODUCT((Tableau1[LOT UTILISE]=M27)*(Tableau1[QUANTITE]))</f>
        <v>0</v>
      </c>
      <c r="O27" s="23" t="s">
        <v>198</v>
      </c>
      <c r="P27" s="23">
        <f>SUMPRODUCT((Tableau1[LOT]=O27)*Tableau1[QUANTITE])+SUMPRODUCT((Tableau1[LOT UTILISE]=O27)*(Tableau1[QUANTITE]))</f>
        <v>0</v>
      </c>
      <c r="Q27" s="23" t="s">
        <v>182</v>
      </c>
      <c r="R27" s="23">
        <f>SUMPRODUCT((Tableau1[LOT]=Q27)*Tableau1[QUANTITE])+SUMPRODUCT((Tableau1[LOT UTILISE]=Q27)*(Tableau1[QUANTITE]))</f>
        <v>0</v>
      </c>
      <c r="S27" s="23" t="s">
        <v>183</v>
      </c>
      <c r="T27" s="23">
        <f>SUMPRODUCT((Tableau1[LOT]=S27)*Tableau1[QUANTITE])+SUMPRODUCT((Tableau1[LOT UTILISE]=S27)*(Tableau1[QUANTITE]))</f>
        <v>0</v>
      </c>
      <c r="U27" s="23" t="s">
        <v>184</v>
      </c>
      <c r="V27" s="23">
        <f>SUMPRODUCT((Tableau1[LOT]=U27)*Tableau1[QUANTITE])+SUMPRODUCT((Tableau1[LOT UTILISE]=U27)*(Tableau1[QUANTITE]))</f>
        <v>0</v>
      </c>
      <c r="W27" s="23" t="s">
        <v>185</v>
      </c>
      <c r="X27" s="23">
        <f>SUMPRODUCT((Tableau1[LOT]=W27)*Tableau1[QUANTITE])+SUMPRODUCT((Tableau1[LOT UTILISE]=W27)*(Tableau1[QUANTITE]))</f>
        <v>0</v>
      </c>
      <c r="Y27" s="23" t="s">
        <v>186</v>
      </c>
      <c r="Z27" s="23">
        <f>SUMPRODUCT((Tableau1[LOT]=Y27)*Tableau1[QUANTITE])+SUMPRODUCT((Tableau1[LOT UTILISE]=Y27)*(Tableau1[QUANTITE]))</f>
        <v>0</v>
      </c>
      <c r="AA27" s="23" t="s">
        <v>187</v>
      </c>
      <c r="AB27" s="23">
        <f>SUMPRODUCT((Tableau1[LOT]=AA27)*Tableau1[QUANTITE])+SUMPRODUCT((Tableau1[LOT UTILISE]=AA27)*(Tableau1[QUANTITE]))</f>
        <v>0</v>
      </c>
      <c r="AC27" s="23" t="s">
        <v>188</v>
      </c>
      <c r="AD27" s="23">
        <f>SUMPRODUCT((Tableau1[LOT]=AC27)*Tableau1[QUANTITE])+SUMPRODUCT((Tableau1[LOT UTILISE]=AC27)*(Tableau1[QUANTITE]))</f>
        <v>0</v>
      </c>
    </row>
    <row r="28" spans="2:30">
      <c r="B28" s="22" t="s">
        <v>34</v>
      </c>
      <c r="C28" s="24">
        <f>SUMPRODUCT((Tableau1[PRODUIT]=B28)*(Tableau1[QUANTITE]))</f>
        <v>0</v>
      </c>
      <c r="E28" s="23" t="s">
        <v>55</v>
      </c>
      <c r="F28" s="23">
        <f>SUMPRODUCT((Tableau1[LOT]=E28)*Tableau1[QUANTITE])+SUMPRODUCT((Tableau1[LOT UTILISE]=E28)*(Tableau1[QUANTITE]))</f>
        <v>0</v>
      </c>
      <c r="G28" s="23" t="s">
        <v>56</v>
      </c>
      <c r="H28" s="23">
        <f>SUMPRODUCT((Tableau1[LOT]=G28)*Tableau1[QUANTITE])+SUMPRODUCT((Tableau1[LOT UTILISE]=G28)*(Tableau1[QUANTITE]))</f>
        <v>0</v>
      </c>
      <c r="I28" s="23" t="s">
        <v>101</v>
      </c>
      <c r="J28" s="23">
        <f>SUMPRODUCT((Tableau1[LOT]=I28)*Tableau1[QUANTITE])+SUMPRODUCT((Tableau1[LOT UTILISE]=I28)*(Tableau1[QUANTITE]))</f>
        <v>0</v>
      </c>
      <c r="K28" s="23" t="s">
        <v>102</v>
      </c>
      <c r="L28" s="23">
        <f>SUMPRODUCT((Tableau1[LOT]=K28)*Tableau1[QUANTITE])+SUMPRODUCT((Tableau1[LOT UTILISE]=K28)*(Tableau1[QUANTITE]))</f>
        <v>0</v>
      </c>
      <c r="M28" s="23" t="s">
        <v>199</v>
      </c>
      <c r="N28" s="23">
        <f>SUMPRODUCT((Tableau1[LOT]=M28)*Tableau1[QUANTITE])+SUMPRODUCT((Tableau1[LOT UTILISE]=M28)*(Tableau1[QUANTITE]))</f>
        <v>0</v>
      </c>
      <c r="O28" s="23" t="s">
        <v>200</v>
      </c>
      <c r="P28" s="23">
        <f>SUMPRODUCT((Tableau1[LOT]=O28)*Tableau1[QUANTITE])+SUMPRODUCT((Tableau1[LOT UTILISE]=O28)*(Tableau1[QUANTITE]))</f>
        <v>0</v>
      </c>
      <c r="Q28" s="23" t="s">
        <v>189</v>
      </c>
      <c r="R28" s="23">
        <f>SUMPRODUCT((Tableau1[LOT]=Q28)*Tableau1[QUANTITE])+SUMPRODUCT((Tableau1[LOT UTILISE]=Q28)*(Tableau1[QUANTITE]))</f>
        <v>0</v>
      </c>
      <c r="S28" s="23" t="s">
        <v>190</v>
      </c>
      <c r="T28" s="23">
        <f>SUMPRODUCT((Tableau1[LOT]=S28)*Tableau1[QUANTITE])+SUMPRODUCT((Tableau1[LOT UTILISE]=S28)*(Tableau1[QUANTITE]))</f>
        <v>0</v>
      </c>
      <c r="U28" s="23" t="s">
        <v>191</v>
      </c>
      <c r="V28" s="23">
        <f>SUMPRODUCT((Tableau1[LOT]=U28)*Tableau1[QUANTITE])+SUMPRODUCT((Tableau1[LOT UTILISE]=U28)*(Tableau1[QUANTITE]))</f>
        <v>0</v>
      </c>
      <c r="W28" s="23" t="s">
        <v>192</v>
      </c>
      <c r="X28" s="23">
        <f>SUMPRODUCT((Tableau1[LOT]=W28)*Tableau1[QUANTITE])+SUMPRODUCT((Tableau1[LOT UTILISE]=W28)*(Tableau1[QUANTITE]))</f>
        <v>0</v>
      </c>
      <c r="Y28" s="23" t="s">
        <v>193</v>
      </c>
      <c r="Z28" s="23">
        <f>SUMPRODUCT((Tableau1[LOT]=Y28)*Tableau1[QUANTITE])+SUMPRODUCT((Tableau1[LOT UTILISE]=Y28)*(Tableau1[QUANTITE]))</f>
        <v>0</v>
      </c>
      <c r="AA28" s="23" t="s">
        <v>194</v>
      </c>
      <c r="AB28" s="23">
        <f>SUMPRODUCT((Tableau1[LOT]=AA28)*Tableau1[QUANTITE])+SUMPRODUCT((Tableau1[LOT UTILISE]=AA28)*(Tableau1[QUANTITE]))</f>
        <v>0</v>
      </c>
      <c r="AC28" s="23" t="s">
        <v>195</v>
      </c>
      <c r="AD28" s="23">
        <f>SUMPRODUCT((Tableau1[LOT]=AC28)*Tableau1[QUANTITE])+SUMPRODUCT((Tableau1[LOT UTILISE]=AC28)*(Tableau1[QUANTITE]))</f>
        <v>0</v>
      </c>
    </row>
    <row r="29" spans="2:30">
      <c r="J29" s="30"/>
    </row>
    <row r="30" spans="2:30">
      <c r="J30" s="30"/>
      <c r="N30" s="30"/>
    </row>
    <row r="31" spans="2:30">
      <c r="J31" s="30"/>
    </row>
    <row r="32" spans="2:30">
      <c r="J32" s="30"/>
    </row>
    <row r="33" spans="10:10">
      <c r="J33" s="30"/>
    </row>
  </sheetData>
  <mergeCells count="2">
    <mergeCell ref="B15:C15"/>
    <mergeCell ref="E15:AD15"/>
  </mergeCells>
  <dataValidations count="3">
    <dataValidation type="list" allowBlank="1" showInputMessage="1" showErrorMessage="1" sqref="F4">
      <formula1>$B$16:$B$28</formula1>
    </dataValidation>
    <dataValidation type="list" allowBlank="1" showInputMessage="1" showErrorMessage="1" sqref="B7">
      <formula1>$I$2:$I$3</formula1>
    </dataValidation>
    <dataValidation type="list" allowBlank="1" showInputMessage="1" showErrorMessage="1" sqref="B4">
      <formula1>$B$16:$B$28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14"/>
  <sheetViews>
    <sheetView topLeftCell="I1" workbookViewId="0">
      <selection activeCell="P18" sqref="P18"/>
    </sheetView>
  </sheetViews>
  <sheetFormatPr baseColWidth="10" defaultRowHeight="14.5"/>
  <cols>
    <col min="1" max="8" width="1.6328125" hidden="1" customWidth="1"/>
    <col min="10" max="10" width="11.54296875" style="32" customWidth="1"/>
    <col min="14" max="14" width="12.7265625" style="32" customWidth="1"/>
  </cols>
  <sheetData>
    <row r="1" spans="9:16">
      <c r="I1" s="34" t="s">
        <v>201</v>
      </c>
      <c r="J1" s="34"/>
      <c r="K1" s="34"/>
      <c r="L1" s="34"/>
      <c r="M1" s="34"/>
      <c r="N1" s="34"/>
      <c r="O1" s="34"/>
      <c r="P1" s="34"/>
    </row>
    <row r="2" spans="9:16">
      <c r="I2" s="12" t="s">
        <v>8</v>
      </c>
      <c r="J2" s="31" t="s">
        <v>2</v>
      </c>
      <c r="K2" s="12" t="s">
        <v>3</v>
      </c>
      <c r="L2" s="12" t="s">
        <v>4</v>
      </c>
      <c r="M2" s="12" t="s">
        <v>5</v>
      </c>
      <c r="N2" s="31" t="s">
        <v>6</v>
      </c>
      <c r="O2" s="12" t="s">
        <v>9</v>
      </c>
      <c r="P2" s="12" t="s">
        <v>19</v>
      </c>
    </row>
    <row r="3" spans="9:16">
      <c r="I3" s="8" t="s">
        <v>17</v>
      </c>
      <c r="J3" s="7">
        <v>43466</v>
      </c>
      <c r="K3" s="8" t="s">
        <v>12</v>
      </c>
      <c r="L3" s="8">
        <v>0</v>
      </c>
      <c r="M3" s="8"/>
      <c r="N3" s="7"/>
      <c r="O3" s="9"/>
      <c r="P3" s="8">
        <v>1</v>
      </c>
    </row>
    <row r="4" spans="9:16">
      <c r="I4" s="11" t="s">
        <v>17</v>
      </c>
      <c r="J4" s="10">
        <v>43466</v>
      </c>
      <c r="K4" s="11" t="s">
        <v>13</v>
      </c>
      <c r="L4" s="11">
        <v>0</v>
      </c>
      <c r="M4" s="11"/>
      <c r="N4" s="10"/>
      <c r="O4" s="9"/>
      <c r="P4" s="11">
        <v>2</v>
      </c>
    </row>
    <row r="5" spans="9:16">
      <c r="I5" s="8" t="s">
        <v>10</v>
      </c>
      <c r="J5" s="7">
        <v>43466</v>
      </c>
      <c r="K5" s="8" t="s">
        <v>12</v>
      </c>
      <c r="L5" s="8">
        <v>2000</v>
      </c>
      <c r="M5" s="8" t="s">
        <v>14</v>
      </c>
      <c r="N5" s="7">
        <f>Feuil1!$J5+60</f>
        <v>60</v>
      </c>
      <c r="O5" s="9"/>
      <c r="P5" s="8">
        <v>1</v>
      </c>
    </row>
    <row r="6" spans="9:16">
      <c r="I6" s="11" t="s">
        <v>10</v>
      </c>
      <c r="J6" s="10">
        <v>43467</v>
      </c>
      <c r="K6" s="11" t="s">
        <v>13</v>
      </c>
      <c r="L6" s="11">
        <v>500</v>
      </c>
      <c r="M6" s="11" t="s">
        <v>16</v>
      </c>
      <c r="N6" s="10">
        <f>Feuil1!$J6+90</f>
        <v>90</v>
      </c>
      <c r="O6" s="9"/>
      <c r="P6" s="11">
        <v>2</v>
      </c>
    </row>
    <row r="7" spans="9:16">
      <c r="I7" s="8" t="s">
        <v>11</v>
      </c>
      <c r="J7" s="7">
        <v>43468</v>
      </c>
      <c r="K7" s="8" t="s">
        <v>12</v>
      </c>
      <c r="L7" s="8">
        <v>-500</v>
      </c>
      <c r="M7" s="8"/>
      <c r="N7" s="7"/>
      <c r="O7" s="9" t="s">
        <v>14</v>
      </c>
      <c r="P7" s="8">
        <v>1</v>
      </c>
    </row>
    <row r="8" spans="9:16">
      <c r="I8" s="11" t="s">
        <v>11</v>
      </c>
      <c r="J8" s="10">
        <v>43468</v>
      </c>
      <c r="K8" s="11" t="s">
        <v>13</v>
      </c>
      <c r="L8" s="11">
        <v>-500</v>
      </c>
      <c r="M8" s="11"/>
      <c r="N8" s="10"/>
      <c r="O8" s="9" t="s">
        <v>16</v>
      </c>
      <c r="P8" s="11">
        <v>2</v>
      </c>
    </row>
    <row r="9" spans="9:16">
      <c r="I9" s="13" t="s">
        <v>10</v>
      </c>
      <c r="J9" s="14">
        <v>43632</v>
      </c>
      <c r="K9" s="13" t="s">
        <v>13</v>
      </c>
      <c r="L9" s="13">
        <v>1500</v>
      </c>
      <c r="M9" s="13" t="s">
        <v>16</v>
      </c>
      <c r="N9" s="33">
        <v>43722</v>
      </c>
      <c r="O9" s="15"/>
      <c r="P9" s="13">
        <v>2</v>
      </c>
    </row>
    <row r="10" spans="9:16">
      <c r="I10" s="13" t="s">
        <v>10</v>
      </c>
      <c r="J10" s="14">
        <v>43632</v>
      </c>
      <c r="K10" s="13" t="s">
        <v>24</v>
      </c>
      <c r="L10" s="13">
        <v>500</v>
      </c>
      <c r="M10" s="13" t="s">
        <v>57</v>
      </c>
      <c r="N10" s="33">
        <v>43722</v>
      </c>
      <c r="O10" s="15"/>
      <c r="P10" s="13">
        <v>3</v>
      </c>
    </row>
    <row r="11" spans="9:16">
      <c r="I11" s="13" t="s">
        <v>11</v>
      </c>
      <c r="J11" s="14">
        <v>43632</v>
      </c>
      <c r="K11" s="13" t="s">
        <v>24</v>
      </c>
      <c r="L11" s="13">
        <v>-200</v>
      </c>
      <c r="M11" s="13"/>
      <c r="N11" s="33"/>
      <c r="O11" s="15" t="s">
        <v>57</v>
      </c>
      <c r="P11" s="13">
        <v>1</v>
      </c>
    </row>
    <row r="12" spans="9:16">
      <c r="I12" s="13" t="s">
        <v>10</v>
      </c>
      <c r="J12" s="14">
        <v>43632</v>
      </c>
      <c r="K12" s="13" t="s">
        <v>25</v>
      </c>
      <c r="L12" s="13">
        <v>2000</v>
      </c>
      <c r="M12" s="13" t="s">
        <v>58</v>
      </c>
      <c r="N12" s="33">
        <v>43692</v>
      </c>
      <c r="O12" s="15"/>
      <c r="P12" s="13">
        <v>4</v>
      </c>
    </row>
    <row r="13" spans="9:16">
      <c r="I13" s="13" t="s">
        <v>11</v>
      </c>
      <c r="J13" s="14">
        <v>43632</v>
      </c>
      <c r="K13" s="13" t="s">
        <v>25</v>
      </c>
      <c r="L13" s="13">
        <v>-400</v>
      </c>
      <c r="M13" s="13"/>
      <c r="N13" s="33"/>
      <c r="O13" s="15" t="s">
        <v>58</v>
      </c>
      <c r="P13" s="13">
        <v>1</v>
      </c>
    </row>
    <row r="14" spans="9:16">
      <c r="I14" s="13" t="s">
        <v>10</v>
      </c>
      <c r="J14" s="14">
        <v>43632</v>
      </c>
      <c r="K14" s="13" t="s">
        <v>24</v>
      </c>
      <c r="L14" s="13">
        <v>1000</v>
      </c>
      <c r="M14" s="13" t="s">
        <v>59</v>
      </c>
      <c r="N14" s="33">
        <v>43692</v>
      </c>
      <c r="O14" s="15"/>
      <c r="P14" s="13">
        <v>3</v>
      </c>
    </row>
  </sheetData>
  <mergeCells count="1">
    <mergeCell ref="I1:P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saisie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Yakovenko</dc:creator>
  <cp:lastModifiedBy>AFEH56</cp:lastModifiedBy>
  <dcterms:created xsi:type="dcterms:W3CDTF">2019-06-12T14:52:06Z</dcterms:created>
  <dcterms:modified xsi:type="dcterms:W3CDTF">2019-06-16T16:53:19Z</dcterms:modified>
</cp:coreProperties>
</file>